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当日成交" sheetId="3" r:id="rId1"/>
    <sheet name="提取工具" sheetId="7" r:id="rId2"/>
    <sheet name="监控工具" sheetId="2" r:id="rId3"/>
    <sheet name="主表" sheetId="1" r:id="rId4"/>
    <sheet name="明细记录" sheetId="6" r:id="rId5"/>
    <sheet name="对账工具" sheetId="8" r:id="rId6"/>
    <sheet name="多人对账工具" sheetId="5" r:id="rId7"/>
    <sheet name="CODE" sheetId="4" r:id="rId8"/>
    <sheet name="说明" sheetId="9" r:id="rId9"/>
  </sheets>
  <definedNames>
    <definedName name="当前资产">OFFSET(主表!$C$3,COUNT(主表!$C:$C),)</definedName>
    <definedName name="主表净值">OFFSET(主表!$B$3,1,,COUNT(主表!$B:$B))</definedName>
    <definedName name="主表利润">OFFSET(主表!$D$3,1,,COUNT(主表!$D:$D))</definedName>
    <definedName name="主表日期">OFFSET(主表!$A$3,1,,COUNT(主表!$A:$A))</definedName>
    <definedName name="主表资产">OFFSET(主表!$C$3,1,,COUNT(主表!$C:$C))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L3" i="3"/>
  <c r="K3" i="3"/>
  <c r="F3" i="3"/>
  <c r="E3" i="3"/>
  <c r="D3" i="3"/>
  <c r="C3" i="3"/>
  <c r="B3" i="3"/>
  <c r="A3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C54" i="1" l="1"/>
  <c r="B54" i="1" s="1"/>
  <c r="D54" i="1"/>
  <c r="C53" i="1" l="1"/>
  <c r="B53" i="1" s="1"/>
  <c r="D53" i="1"/>
  <c r="C52" i="1" l="1"/>
  <c r="B52" i="1" s="1"/>
  <c r="D52" i="1"/>
  <c r="C51" i="1" l="1"/>
  <c r="B51" i="1" s="1"/>
  <c r="D51" i="1"/>
  <c r="C50" i="1" l="1"/>
  <c r="B50" i="1" s="1"/>
  <c r="D50" i="1"/>
  <c r="C49" i="1" l="1"/>
  <c r="B49" i="1" s="1"/>
  <c r="D49" i="1"/>
  <c r="B24" i="7" l="1"/>
  <c r="C48" i="1"/>
  <c r="B48" i="1" s="1"/>
  <c r="D48" i="1"/>
  <c r="P15" i="2"/>
  <c r="L15" i="2"/>
  <c r="C15" i="2"/>
  <c r="A15" i="2"/>
  <c r="I2" i="3"/>
  <c r="O15" i="2" l="1"/>
  <c r="N15" i="2"/>
  <c r="M15" i="2"/>
  <c r="C47" i="1"/>
  <c r="B47" i="1" s="1"/>
  <c r="D47" i="1"/>
  <c r="R15" i="2" l="1"/>
  <c r="C46" i="1"/>
  <c r="B46" i="1" s="1"/>
  <c r="D46" i="1"/>
  <c r="E15" i="2" l="1"/>
  <c r="Q15" i="2"/>
  <c r="S15" i="2" s="1"/>
  <c r="D11" i="8"/>
  <c r="C11" i="8"/>
  <c r="B11" i="8"/>
  <c r="P18" i="2"/>
  <c r="L18" i="2"/>
  <c r="C18" i="2"/>
  <c r="A18" i="2"/>
  <c r="B23" i="7"/>
  <c r="C45" i="1" l="1"/>
  <c r="B45" i="1" s="1"/>
  <c r="D45" i="1"/>
  <c r="O18" i="2"/>
  <c r="N18" i="2"/>
  <c r="M18" i="2"/>
  <c r="C44" i="1"/>
  <c r="B44" i="1" s="1"/>
  <c r="D44" i="1"/>
  <c r="R18" i="2" l="1"/>
  <c r="S18" i="2" s="1"/>
  <c r="C43" i="1"/>
  <c r="B43" i="1" s="1"/>
  <c r="D43" i="1"/>
  <c r="L12" i="2"/>
  <c r="L13" i="2"/>
  <c r="L14" i="2"/>
  <c r="L16" i="2"/>
  <c r="L17" i="2"/>
  <c r="L19" i="2"/>
  <c r="L20" i="2"/>
  <c r="L21" i="2"/>
  <c r="L22" i="2"/>
  <c r="L23" i="2"/>
  <c r="L24" i="2"/>
  <c r="L25" i="2"/>
  <c r="L26" i="2"/>
  <c r="L27" i="2"/>
  <c r="L28" i="2"/>
  <c r="L29" i="2"/>
  <c r="L30" i="2"/>
  <c r="L11" i="2"/>
  <c r="E18" i="2" l="1"/>
  <c r="Q18" i="2"/>
  <c r="C9" i="8"/>
  <c r="D9" i="8"/>
  <c r="B9" i="8"/>
  <c r="C42" i="1"/>
  <c r="B42" i="1" s="1"/>
  <c r="D42" i="1"/>
  <c r="C12" i="2"/>
  <c r="C13" i="2"/>
  <c r="C14" i="2"/>
  <c r="C16" i="2"/>
  <c r="C17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11" i="2"/>
  <c r="P16" i="2"/>
  <c r="A16" i="2"/>
  <c r="B22" i="7"/>
  <c r="O16" i="2" l="1"/>
  <c r="N16" i="2"/>
  <c r="M16" i="2"/>
  <c r="E14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11" i="2"/>
  <c r="E12" i="2"/>
  <c r="E13" i="2"/>
  <c r="Q14" i="2"/>
  <c r="Q17" i="2"/>
  <c r="Q19" i="2"/>
  <c r="Q20" i="2"/>
  <c r="Q21" i="2"/>
  <c r="Q22" i="2"/>
  <c r="Q23" i="2"/>
  <c r="Q24" i="2"/>
  <c r="Q25" i="2"/>
  <c r="Q26" i="2"/>
  <c r="Q27" i="2"/>
  <c r="Q28" i="2"/>
  <c r="Q29" i="2"/>
  <c r="Q30" i="2"/>
  <c r="Q11" i="2"/>
  <c r="Q12" i="2"/>
  <c r="E16" i="2" l="1"/>
  <c r="Q16" i="2"/>
  <c r="R16" i="2"/>
  <c r="C41" i="1"/>
  <c r="B41" i="1" s="1"/>
  <c r="D41" i="1"/>
  <c r="S16" i="2" l="1"/>
  <c r="C40" i="1"/>
  <c r="B40" i="1" s="1"/>
  <c r="D40" i="1"/>
  <c r="C39" i="1" l="1"/>
  <c r="B39" i="1" s="1"/>
  <c r="D39" i="1"/>
  <c r="A1" i="8" l="1"/>
  <c r="C5" i="8"/>
  <c r="C6" i="8"/>
  <c r="C7" i="8"/>
  <c r="C10" i="8"/>
  <c r="C8" i="8"/>
  <c r="C12" i="8"/>
  <c r="C13" i="8"/>
  <c r="C14" i="8"/>
  <c r="C15" i="8"/>
  <c r="C16" i="8"/>
  <c r="C17" i="8"/>
  <c r="C18" i="8"/>
  <c r="C19" i="8"/>
  <c r="C20" i="8"/>
  <c r="C21" i="8"/>
  <c r="C22" i="8"/>
  <c r="C23" i="8"/>
  <c r="C4" i="8"/>
  <c r="P11" i="2"/>
  <c r="P12" i="2"/>
  <c r="P14" i="2"/>
  <c r="P17" i="2"/>
  <c r="C38" i="1"/>
  <c r="B38" i="1" s="1"/>
  <c r="D38" i="1"/>
  <c r="M12" i="2" l="1"/>
  <c r="N12" i="2"/>
  <c r="O12" i="2"/>
  <c r="M13" i="2"/>
  <c r="N13" i="2"/>
  <c r="O13" i="2"/>
  <c r="M14" i="2"/>
  <c r="N14" i="2"/>
  <c r="O14" i="2"/>
  <c r="M17" i="2"/>
  <c r="O17" i="2"/>
  <c r="N17" i="2"/>
  <c r="M11" i="2"/>
  <c r="N11" i="2"/>
  <c r="O11" i="2"/>
  <c r="G5" i="8"/>
  <c r="Q13" i="2" l="1"/>
  <c r="R12" i="2"/>
  <c r="S12" i="2" s="1"/>
  <c r="R17" i="2"/>
  <c r="S17" i="2" s="1"/>
  <c r="R14" i="2"/>
  <c r="S14" i="2" s="1"/>
  <c r="R13" i="2"/>
  <c r="S13" i="2" s="1"/>
  <c r="R11" i="2"/>
  <c r="S11" i="2" s="1"/>
  <c r="G8" i="8"/>
  <c r="G11" i="8" s="1"/>
  <c r="D4" i="8"/>
  <c r="D6" i="8"/>
  <c r="D10" i="8"/>
  <c r="D12" i="8"/>
  <c r="D14" i="8"/>
  <c r="D16" i="8"/>
  <c r="D18" i="8"/>
  <c r="D20" i="8"/>
  <c r="D22" i="8"/>
  <c r="D5" i="8"/>
  <c r="D7" i="8"/>
  <c r="D8" i="8"/>
  <c r="D13" i="8"/>
  <c r="D15" i="8"/>
  <c r="D17" i="8"/>
  <c r="D19" i="8"/>
  <c r="D21" i="8"/>
  <c r="D23" i="8"/>
  <c r="S31" i="2"/>
  <c r="A31" i="2" l="1"/>
  <c r="A8" i="2" l="1"/>
  <c r="A7" i="2"/>
  <c r="A6" i="2"/>
  <c r="A5" i="2"/>
  <c r="A4" i="2"/>
  <c r="A3" i="2"/>
  <c r="A2" i="2"/>
  <c r="A12" i="2"/>
  <c r="A13" i="2"/>
  <c r="A14" i="2"/>
  <c r="A17" i="2"/>
  <c r="A19" i="2"/>
  <c r="A20" i="2"/>
  <c r="A21" i="2"/>
  <c r="A22" i="2"/>
  <c r="A23" i="2"/>
  <c r="A24" i="2"/>
  <c r="A25" i="2"/>
  <c r="A26" i="2"/>
  <c r="A27" i="2"/>
  <c r="A28" i="2"/>
  <c r="A29" i="2"/>
  <c r="A30" i="2"/>
  <c r="A11" i="2"/>
  <c r="B23" i="8"/>
  <c r="B22" i="8"/>
  <c r="B21" i="8"/>
  <c r="B20" i="8"/>
  <c r="B19" i="8"/>
  <c r="B18" i="8"/>
  <c r="B17" i="8"/>
  <c r="B16" i="8"/>
  <c r="B15" i="8"/>
  <c r="B14" i="8"/>
  <c r="B13" i="8"/>
  <c r="B12" i="8"/>
  <c r="B8" i="8"/>
  <c r="B10" i="8"/>
  <c r="B7" i="8"/>
  <c r="B6" i="8"/>
  <c r="B5" i="8"/>
  <c r="B4" i="8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C5" i="1"/>
  <c r="C6" i="1" s="1"/>
  <c r="B5" i="1" l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F8" i="2" l="1"/>
  <c r="B37" i="1"/>
  <c r="N29" i="2" l="1"/>
  <c r="N25" i="2"/>
  <c r="N21" i="2"/>
  <c r="M20" i="2"/>
  <c r="D7" i="2"/>
  <c r="H7" i="2" s="1"/>
  <c r="D6" i="2"/>
  <c r="H6" i="2" s="1"/>
  <c r="D5" i="2"/>
  <c r="G5" i="2" s="1"/>
  <c r="D4" i="2"/>
  <c r="G4" i="2" s="1"/>
  <c r="D3" i="2"/>
  <c r="H3" i="2" s="1"/>
  <c r="D2" i="2"/>
  <c r="K7" i="5"/>
  <c r="J7" i="5"/>
  <c r="I7" i="5"/>
  <c r="H7" i="5"/>
  <c r="F7" i="5"/>
  <c r="P7" i="5" s="1"/>
  <c r="E7" i="5"/>
  <c r="O7" i="5" s="1"/>
  <c r="D7" i="5"/>
  <c r="N7" i="5" s="1"/>
  <c r="C7" i="5"/>
  <c r="M7" i="5" s="1"/>
  <c r="K6" i="5"/>
  <c r="P6" i="5" s="1"/>
  <c r="J6" i="5"/>
  <c r="O6" i="5" s="1"/>
  <c r="I6" i="5"/>
  <c r="N6" i="5" s="1"/>
  <c r="H6" i="5"/>
  <c r="H4" i="5" s="1"/>
  <c r="C6" i="5"/>
  <c r="K4" i="5"/>
  <c r="J4" i="5"/>
  <c r="I4" i="5"/>
  <c r="F4" i="5"/>
  <c r="P4" i="5" s="1"/>
  <c r="E4" i="5"/>
  <c r="O4" i="5" s="1"/>
  <c r="D4" i="5"/>
  <c r="N4" i="5" s="1"/>
  <c r="C4" i="5"/>
  <c r="M4" i="7"/>
  <c r="K4" i="7"/>
  <c r="L4" i="7"/>
  <c r="J4" i="7"/>
  <c r="M5" i="7"/>
  <c r="K8" i="7"/>
  <c r="J18" i="7"/>
  <c r="L13" i="7"/>
  <c r="J12" i="7"/>
  <c r="J9" i="7"/>
  <c r="M15" i="7"/>
  <c r="K9" i="7"/>
  <c r="M12" i="7"/>
  <c r="M6" i="7"/>
  <c r="K7" i="7"/>
  <c r="L15" i="7"/>
  <c r="J6" i="7"/>
  <c r="K18" i="7"/>
  <c r="J14" i="7"/>
  <c r="L14" i="7"/>
  <c r="L8" i="7"/>
  <c r="L16" i="7"/>
  <c r="K17" i="7"/>
  <c r="M9" i="7"/>
  <c r="M18" i="7"/>
  <c r="J7" i="7"/>
  <c r="K10" i="7"/>
  <c r="L9" i="7"/>
  <c r="J17" i="7"/>
  <c r="J8" i="7"/>
  <c r="M19" i="7"/>
  <c r="L6" i="7"/>
  <c r="K13" i="7"/>
  <c r="M14" i="7"/>
  <c r="K12" i="7"/>
  <c r="M10" i="7"/>
  <c r="K19" i="7"/>
  <c r="J19" i="7"/>
  <c r="M16" i="7"/>
  <c r="K6" i="7"/>
  <c r="L10" i="7"/>
  <c r="L7" i="7"/>
  <c r="J16" i="7"/>
  <c r="J10" i="7"/>
  <c r="J15" i="7"/>
  <c r="K14" i="7"/>
  <c r="L17" i="7"/>
  <c r="J13" i="7"/>
  <c r="M8" i="7"/>
  <c r="M7" i="7"/>
  <c r="L5" i="7"/>
  <c r="M17" i="7"/>
  <c r="L11" i="7"/>
  <c r="J5" i="7"/>
  <c r="J11" i="7"/>
  <c r="L12" i="7"/>
  <c r="L18" i="7"/>
  <c r="K15" i="7"/>
  <c r="K5" i="7"/>
  <c r="L19" i="7"/>
  <c r="M11" i="7"/>
  <c r="K11" i="7"/>
  <c r="M13" i="7"/>
  <c r="K16" i="7"/>
  <c r="K24" i="7"/>
  <c r="M21" i="7"/>
  <c r="K22" i="7"/>
  <c r="M23" i="7"/>
  <c r="J22" i="7"/>
  <c r="K23" i="7"/>
  <c r="M22" i="7"/>
  <c r="L24" i="7"/>
  <c r="M20" i="7"/>
  <c r="K20" i="7"/>
  <c r="L22" i="7"/>
  <c r="J23" i="7"/>
  <c r="M24" i="7"/>
  <c r="J24" i="7"/>
  <c r="L20" i="7"/>
  <c r="J21" i="7"/>
  <c r="L23" i="7"/>
  <c r="K21" i="7"/>
  <c r="L21" i="7"/>
  <c r="J20" i="7"/>
  <c r="G20" i="7" l="1"/>
  <c r="H20" i="7"/>
  <c r="E20" i="7"/>
  <c r="F20" i="7"/>
  <c r="E21" i="7"/>
  <c r="H21" i="7"/>
  <c r="F21" i="7"/>
  <c r="G21" i="7"/>
  <c r="G24" i="7"/>
  <c r="H24" i="7"/>
  <c r="F24" i="7"/>
  <c r="E24" i="7"/>
  <c r="E23" i="7"/>
  <c r="H23" i="7"/>
  <c r="F23" i="7"/>
  <c r="G23" i="7"/>
  <c r="G22" i="7"/>
  <c r="H22" i="7"/>
  <c r="F22" i="7"/>
  <c r="E22" i="7"/>
  <c r="G11" i="7"/>
  <c r="H11" i="7"/>
  <c r="F11" i="7"/>
  <c r="E11" i="7"/>
  <c r="G5" i="7"/>
  <c r="H5" i="7"/>
  <c r="E5" i="7"/>
  <c r="F5" i="7"/>
  <c r="G13" i="7"/>
  <c r="H13" i="7"/>
  <c r="F13" i="7"/>
  <c r="E13" i="7"/>
  <c r="G15" i="7"/>
  <c r="H15" i="7"/>
  <c r="E15" i="7"/>
  <c r="F15" i="7"/>
  <c r="E10" i="7"/>
  <c r="F10" i="7"/>
  <c r="G10" i="7"/>
  <c r="H10" i="7"/>
  <c r="E16" i="7"/>
  <c r="F16" i="7"/>
  <c r="H16" i="7"/>
  <c r="G16" i="7"/>
  <c r="G19" i="7"/>
  <c r="H19" i="7"/>
  <c r="E19" i="7"/>
  <c r="F19" i="7"/>
  <c r="E8" i="7"/>
  <c r="F8" i="7"/>
  <c r="G8" i="7"/>
  <c r="H8" i="7"/>
  <c r="G17" i="7"/>
  <c r="H17" i="7"/>
  <c r="E17" i="7"/>
  <c r="F17" i="7"/>
  <c r="G7" i="7"/>
  <c r="H7" i="7"/>
  <c r="E7" i="7"/>
  <c r="F7" i="7"/>
  <c r="E14" i="7"/>
  <c r="F14" i="7"/>
  <c r="H14" i="7"/>
  <c r="G14" i="7"/>
  <c r="E6" i="7"/>
  <c r="F6" i="7"/>
  <c r="G6" i="7"/>
  <c r="H6" i="7"/>
  <c r="G9" i="7"/>
  <c r="H9" i="7"/>
  <c r="E9" i="7"/>
  <c r="F9" i="7"/>
  <c r="E12" i="7"/>
  <c r="F12" i="7"/>
  <c r="G12" i="7"/>
  <c r="H12" i="7"/>
  <c r="E18" i="7"/>
  <c r="F18" i="7"/>
  <c r="H18" i="7"/>
  <c r="G18" i="7"/>
  <c r="F4" i="7"/>
  <c r="G4" i="7"/>
  <c r="H4" i="7"/>
  <c r="E4" i="7"/>
  <c r="D4" i="7" s="1"/>
  <c r="F5" i="2"/>
  <c r="F6" i="2"/>
  <c r="G6" i="2"/>
  <c r="F2" i="2"/>
  <c r="J4" i="2"/>
  <c r="H2" i="2"/>
  <c r="G2" i="2"/>
  <c r="F4" i="2"/>
  <c r="H4" i="2"/>
  <c r="G3" i="2"/>
  <c r="F3" i="2"/>
  <c r="H5" i="2"/>
  <c r="O25" i="2"/>
  <c r="M25" i="2"/>
  <c r="O28" i="2"/>
  <c r="N28" i="2"/>
  <c r="M28" i="2"/>
  <c r="O20" i="2"/>
  <c r="N20" i="2"/>
  <c r="M22" i="2"/>
  <c r="O22" i="2"/>
  <c r="N22" i="2"/>
  <c r="O29" i="2"/>
  <c r="M29" i="2"/>
  <c r="N23" i="2"/>
  <c r="M23" i="2"/>
  <c r="O23" i="2"/>
  <c r="M26" i="2"/>
  <c r="O26" i="2"/>
  <c r="N26" i="2"/>
  <c r="F7" i="2"/>
  <c r="G7" i="2"/>
  <c r="N19" i="2"/>
  <c r="M19" i="2"/>
  <c r="O19" i="2"/>
  <c r="O21" i="2"/>
  <c r="M21" i="2"/>
  <c r="O24" i="2"/>
  <c r="N24" i="2"/>
  <c r="M24" i="2"/>
  <c r="N27" i="2"/>
  <c r="M27" i="2"/>
  <c r="O27" i="2"/>
  <c r="M30" i="2"/>
  <c r="O30" i="2"/>
  <c r="N30" i="2"/>
  <c r="M4" i="5"/>
  <c r="M6" i="5"/>
  <c r="C4" i="7" l="1"/>
  <c r="D13" i="7"/>
  <c r="C13" i="7"/>
  <c r="C11" i="7"/>
  <c r="D11" i="7"/>
  <c r="C22" i="7"/>
  <c r="D22" i="7"/>
  <c r="C24" i="7"/>
  <c r="D24" i="7"/>
  <c r="D9" i="7"/>
  <c r="C9" i="7"/>
  <c r="C7" i="7"/>
  <c r="D7" i="7"/>
  <c r="C17" i="7"/>
  <c r="D17" i="7"/>
  <c r="C19" i="7"/>
  <c r="D19" i="7"/>
  <c r="D15" i="7"/>
  <c r="C15" i="7"/>
  <c r="D5" i="7"/>
  <c r="C5" i="7"/>
  <c r="C20" i="7"/>
  <c r="D20" i="7"/>
  <c r="C18" i="7"/>
  <c r="D18" i="7"/>
  <c r="D12" i="7"/>
  <c r="C12" i="7"/>
  <c r="C6" i="7"/>
  <c r="D6" i="7"/>
  <c r="C14" i="7"/>
  <c r="D14" i="7"/>
  <c r="C8" i="7"/>
  <c r="D8" i="7"/>
  <c r="D16" i="7"/>
  <c r="C16" i="7"/>
  <c r="C10" i="7"/>
  <c r="D10" i="7"/>
  <c r="D23" i="7"/>
  <c r="C23" i="7"/>
  <c r="C21" i="7"/>
  <c r="D21" i="7"/>
  <c r="R21" i="2"/>
  <c r="S21" i="2" s="1"/>
  <c r="R29" i="2"/>
  <c r="S29" i="2" s="1"/>
  <c r="R20" i="2"/>
  <c r="S20" i="2" s="1"/>
  <c r="R25" i="2"/>
  <c r="S25" i="2" s="1"/>
  <c r="R23" i="2"/>
  <c r="S23" i="2" s="1"/>
  <c r="R22" i="2"/>
  <c r="S22" i="2" s="1"/>
  <c r="R27" i="2"/>
  <c r="S27" i="2" s="1"/>
  <c r="R26" i="2"/>
  <c r="S26" i="2" s="1"/>
  <c r="R24" i="2"/>
  <c r="S24" i="2" s="1"/>
  <c r="R19" i="2"/>
  <c r="S19" i="2" s="1"/>
  <c r="R30" i="2"/>
  <c r="S30" i="2" s="1"/>
  <c r="R28" i="2"/>
  <c r="S28" i="2" s="1"/>
  <c r="R9" i="2" l="1"/>
  <c r="P29" i="2" l="1"/>
  <c r="P24" i="2"/>
  <c r="P23" i="2"/>
  <c r="P21" i="2"/>
  <c r="P28" i="2"/>
  <c r="P22" i="2"/>
  <c r="P25" i="2"/>
  <c r="P30" i="2"/>
  <c r="P19" i="2"/>
  <c r="P20" i="2"/>
  <c r="Q9" i="2"/>
  <c r="P26" i="2"/>
  <c r="P27" i="2"/>
  <c r="P13" i="2" l="1"/>
  <c r="P9" i="2" l="1"/>
  <c r="S9" i="2" s="1"/>
  <c r="L4" i="2" l="1"/>
  <c r="N4" i="2" s="1"/>
  <c r="G8" i="2"/>
  <c r="H8" i="2" s="1"/>
</calcChain>
</file>

<file path=xl/sharedStrings.xml><?xml version="1.0" encoding="utf-8"?>
<sst xmlns="http://schemas.openxmlformats.org/spreadsheetml/2006/main" count="9740" uniqueCount="8222">
  <si>
    <t>证券代码</t>
  </si>
  <si>
    <t>证券简称</t>
  </si>
  <si>
    <t>600000</t>
  </si>
  <si>
    <t>浦发银行</t>
  </si>
  <si>
    <t>600004</t>
  </si>
  <si>
    <t>白云机场</t>
  </si>
  <si>
    <t>600006</t>
  </si>
  <si>
    <t>东风汽车</t>
  </si>
  <si>
    <t>600007</t>
  </si>
  <si>
    <t>中国国贸</t>
  </si>
  <si>
    <t>600008</t>
  </si>
  <si>
    <t>首创股份</t>
  </si>
  <si>
    <t>600009</t>
  </si>
  <si>
    <t>上海机场</t>
  </si>
  <si>
    <t>600010</t>
  </si>
  <si>
    <t>包钢股份</t>
  </si>
  <si>
    <t>600011</t>
  </si>
  <si>
    <t>华能国际</t>
  </si>
  <si>
    <t>600012</t>
  </si>
  <si>
    <t>皖通高速</t>
  </si>
  <si>
    <t>600015</t>
  </si>
  <si>
    <t>华夏银行</t>
  </si>
  <si>
    <t>600016</t>
  </si>
  <si>
    <t>民生银行</t>
  </si>
  <si>
    <t>600017</t>
  </si>
  <si>
    <t>日照港</t>
  </si>
  <si>
    <t>600018</t>
  </si>
  <si>
    <t>上港集团</t>
  </si>
  <si>
    <t>600019</t>
  </si>
  <si>
    <t>宝钢股份</t>
  </si>
  <si>
    <t>600020</t>
  </si>
  <si>
    <t>中原高速</t>
  </si>
  <si>
    <t>600021</t>
  </si>
  <si>
    <t>上海电力</t>
  </si>
  <si>
    <t>600022</t>
  </si>
  <si>
    <t>山东钢铁</t>
  </si>
  <si>
    <t>600023</t>
  </si>
  <si>
    <t>浙能电力</t>
  </si>
  <si>
    <t>600026</t>
  </si>
  <si>
    <t>600027</t>
  </si>
  <si>
    <t>华电国际</t>
  </si>
  <si>
    <t>600028</t>
  </si>
  <si>
    <t>中国石化</t>
  </si>
  <si>
    <t>600029</t>
  </si>
  <si>
    <t>南方航空</t>
  </si>
  <si>
    <t>600030</t>
  </si>
  <si>
    <t>中信证券</t>
  </si>
  <si>
    <t>600031</t>
  </si>
  <si>
    <t>三一重工</t>
  </si>
  <si>
    <t>600033</t>
  </si>
  <si>
    <t>福建高速</t>
  </si>
  <si>
    <t>600035</t>
  </si>
  <si>
    <t>楚天高速</t>
  </si>
  <si>
    <t>600036</t>
  </si>
  <si>
    <t>招商银行</t>
  </si>
  <si>
    <t>600037</t>
  </si>
  <si>
    <t>歌华有线</t>
  </si>
  <si>
    <t>600038</t>
  </si>
  <si>
    <t>中直股份</t>
  </si>
  <si>
    <t>600039</t>
  </si>
  <si>
    <t>四川路桥</t>
  </si>
  <si>
    <t>600048</t>
  </si>
  <si>
    <t>保利地产</t>
  </si>
  <si>
    <t>600050</t>
  </si>
  <si>
    <t>中国联通</t>
  </si>
  <si>
    <t>600051</t>
  </si>
  <si>
    <t>宁波联合</t>
  </si>
  <si>
    <t>600052</t>
  </si>
  <si>
    <t>浙江广厦</t>
  </si>
  <si>
    <t>600053</t>
  </si>
  <si>
    <t>600054</t>
  </si>
  <si>
    <t>黄山旅游</t>
  </si>
  <si>
    <t>600055</t>
  </si>
  <si>
    <t>600056</t>
  </si>
  <si>
    <t>中国医药</t>
  </si>
  <si>
    <t>600057</t>
  </si>
  <si>
    <t>象屿股份</t>
  </si>
  <si>
    <t>600058</t>
  </si>
  <si>
    <t>五矿发展</t>
  </si>
  <si>
    <t>600059</t>
  </si>
  <si>
    <t>古越龙山</t>
  </si>
  <si>
    <t>600060</t>
  </si>
  <si>
    <t>海信电器</t>
  </si>
  <si>
    <t>600061</t>
  </si>
  <si>
    <t>600062</t>
  </si>
  <si>
    <t>华润双鹤</t>
  </si>
  <si>
    <t>600063</t>
  </si>
  <si>
    <t>皖维高新</t>
  </si>
  <si>
    <t>600064</t>
  </si>
  <si>
    <t>南京高科</t>
  </si>
  <si>
    <t>600066</t>
  </si>
  <si>
    <t>宇通客车</t>
  </si>
  <si>
    <t>600067</t>
  </si>
  <si>
    <t>冠城大通</t>
  </si>
  <si>
    <t>600068</t>
  </si>
  <si>
    <t>葛洲坝</t>
  </si>
  <si>
    <t>600069</t>
  </si>
  <si>
    <t>600070</t>
  </si>
  <si>
    <t>浙江富润</t>
  </si>
  <si>
    <t>600071</t>
  </si>
  <si>
    <t>600072</t>
  </si>
  <si>
    <t>600073</t>
  </si>
  <si>
    <t>上海梅林</t>
  </si>
  <si>
    <t>600075</t>
  </si>
  <si>
    <t>新疆天业</t>
  </si>
  <si>
    <t>600076</t>
  </si>
  <si>
    <t>600077</t>
  </si>
  <si>
    <t>宋都股份</t>
  </si>
  <si>
    <t>600078</t>
  </si>
  <si>
    <t>澄星股份</t>
  </si>
  <si>
    <t>600079</t>
  </si>
  <si>
    <t>人福医药</t>
  </si>
  <si>
    <t>600080</t>
  </si>
  <si>
    <t>金花股份</t>
  </si>
  <si>
    <t>600081</t>
  </si>
  <si>
    <t>东风科技</t>
  </si>
  <si>
    <t>600082</t>
  </si>
  <si>
    <t>海泰发展</t>
  </si>
  <si>
    <t>600083</t>
  </si>
  <si>
    <t>博信股份</t>
  </si>
  <si>
    <t>600084</t>
  </si>
  <si>
    <t>中葡股份</t>
  </si>
  <si>
    <t>600085</t>
  </si>
  <si>
    <t>同仁堂</t>
  </si>
  <si>
    <t>600086</t>
  </si>
  <si>
    <t>东方金钰</t>
  </si>
  <si>
    <t>600088</t>
  </si>
  <si>
    <t>中视传媒</t>
  </si>
  <si>
    <t>600089</t>
  </si>
  <si>
    <t>特变电工</t>
  </si>
  <si>
    <t>600090</t>
  </si>
  <si>
    <t>600093</t>
  </si>
  <si>
    <t>600094</t>
  </si>
  <si>
    <t>大名城</t>
  </si>
  <si>
    <t>600095</t>
  </si>
  <si>
    <t>哈高科</t>
  </si>
  <si>
    <t>600096</t>
  </si>
  <si>
    <t>云天化</t>
  </si>
  <si>
    <t>600097</t>
  </si>
  <si>
    <t>开创国际</t>
  </si>
  <si>
    <t>600098</t>
  </si>
  <si>
    <t>广州发展</t>
  </si>
  <si>
    <t>600099</t>
  </si>
  <si>
    <t>林海股份</t>
  </si>
  <si>
    <t>600100</t>
  </si>
  <si>
    <t>同方股份</t>
  </si>
  <si>
    <t>600101</t>
  </si>
  <si>
    <t>明星电力</t>
  </si>
  <si>
    <t>600103</t>
  </si>
  <si>
    <t>青山纸业</t>
  </si>
  <si>
    <t>600104</t>
  </si>
  <si>
    <t>上汽集团</t>
  </si>
  <si>
    <t>600105</t>
  </si>
  <si>
    <t>永鼎股份</t>
  </si>
  <si>
    <t>600106</t>
  </si>
  <si>
    <t>重庆路桥</t>
  </si>
  <si>
    <t>600107</t>
  </si>
  <si>
    <t>美尔雅</t>
  </si>
  <si>
    <t>600108</t>
  </si>
  <si>
    <t>亚盛集团</t>
  </si>
  <si>
    <t>600109</t>
  </si>
  <si>
    <t>国金证券</t>
  </si>
  <si>
    <t>600110</t>
  </si>
  <si>
    <t>600111</t>
  </si>
  <si>
    <t>北方稀土</t>
  </si>
  <si>
    <t>600113</t>
  </si>
  <si>
    <t>浙江东日</t>
  </si>
  <si>
    <t>600114</t>
  </si>
  <si>
    <t>东睦股份</t>
  </si>
  <si>
    <t>600115</t>
  </si>
  <si>
    <t>东方航空</t>
  </si>
  <si>
    <t>600116</t>
  </si>
  <si>
    <t>三峡水利</t>
  </si>
  <si>
    <t>600117</t>
  </si>
  <si>
    <t>西宁特钢</t>
  </si>
  <si>
    <t>600118</t>
  </si>
  <si>
    <t>中国卫星</t>
  </si>
  <si>
    <t>600119</t>
  </si>
  <si>
    <t>长江投资</t>
  </si>
  <si>
    <t>600120</t>
  </si>
  <si>
    <t>浙江东方</t>
  </si>
  <si>
    <t>600122</t>
  </si>
  <si>
    <t>宏图高科</t>
  </si>
  <si>
    <t>600123</t>
  </si>
  <si>
    <t>兰花科创</t>
  </si>
  <si>
    <t>600125</t>
  </si>
  <si>
    <t>铁龙物流</t>
  </si>
  <si>
    <t>600126</t>
  </si>
  <si>
    <t>杭钢股份</t>
  </si>
  <si>
    <t>600127</t>
  </si>
  <si>
    <t>金健米业</t>
  </si>
  <si>
    <t>600128</t>
  </si>
  <si>
    <t>弘业股份</t>
  </si>
  <si>
    <t>600129</t>
  </si>
  <si>
    <t>太极集团</t>
  </si>
  <si>
    <t>600130</t>
  </si>
  <si>
    <t>波导股份</t>
  </si>
  <si>
    <t>600131</t>
  </si>
  <si>
    <t>岷江水电</t>
  </si>
  <si>
    <t>600132</t>
  </si>
  <si>
    <t>重庆啤酒</t>
  </si>
  <si>
    <t>600133</t>
  </si>
  <si>
    <t>东湖高新</t>
  </si>
  <si>
    <t>600135</t>
  </si>
  <si>
    <t>乐凯胶片</t>
  </si>
  <si>
    <t>600136</t>
  </si>
  <si>
    <t>600137</t>
  </si>
  <si>
    <t>浪莎股份</t>
  </si>
  <si>
    <t>600138</t>
  </si>
  <si>
    <t>中青旅</t>
  </si>
  <si>
    <t>600139</t>
  </si>
  <si>
    <t>西部资源</t>
  </si>
  <si>
    <t>600141</t>
  </si>
  <si>
    <t>兴发集团</t>
  </si>
  <si>
    <t>600143</t>
  </si>
  <si>
    <t>金发科技</t>
  </si>
  <si>
    <t>600146</t>
  </si>
  <si>
    <t>600148</t>
  </si>
  <si>
    <t>长春一东</t>
  </si>
  <si>
    <t>600150</t>
  </si>
  <si>
    <t>中国船舶</t>
  </si>
  <si>
    <t>600151</t>
  </si>
  <si>
    <t>航天机电</t>
  </si>
  <si>
    <t>600152</t>
  </si>
  <si>
    <t>维科精华</t>
  </si>
  <si>
    <t>600153</t>
  </si>
  <si>
    <t>建发股份</t>
  </si>
  <si>
    <t>600155</t>
  </si>
  <si>
    <t>宝硕股份</t>
  </si>
  <si>
    <t>600156</t>
  </si>
  <si>
    <t>华升股份</t>
  </si>
  <si>
    <t>600157</t>
  </si>
  <si>
    <t>永泰能源</t>
  </si>
  <si>
    <t>600158</t>
  </si>
  <si>
    <t>中体产业</t>
  </si>
  <si>
    <t>600159</t>
  </si>
  <si>
    <t>大龙地产</t>
  </si>
  <si>
    <t>600160</t>
  </si>
  <si>
    <t>巨化股份</t>
  </si>
  <si>
    <t>600161</t>
  </si>
  <si>
    <t>天坛生物</t>
  </si>
  <si>
    <t>600162</t>
  </si>
  <si>
    <t>香江控股</t>
  </si>
  <si>
    <t>600163</t>
  </si>
  <si>
    <t>600165</t>
  </si>
  <si>
    <t>新日恒力</t>
  </si>
  <si>
    <t>600166</t>
  </si>
  <si>
    <t>福田汽车</t>
  </si>
  <si>
    <t>600167</t>
  </si>
  <si>
    <t>联美控股</t>
  </si>
  <si>
    <t>600168</t>
  </si>
  <si>
    <t>武汉控股</t>
  </si>
  <si>
    <t>600169</t>
  </si>
  <si>
    <t>太原重工</t>
  </si>
  <si>
    <t>600170</t>
  </si>
  <si>
    <t>上海建工</t>
  </si>
  <si>
    <t>600171</t>
  </si>
  <si>
    <t>上海贝岭</t>
  </si>
  <si>
    <t>600172</t>
  </si>
  <si>
    <t>黄河旋风</t>
  </si>
  <si>
    <t>600173</t>
  </si>
  <si>
    <t>卧龙地产</t>
  </si>
  <si>
    <t>600175</t>
  </si>
  <si>
    <t>美都能源</t>
  </si>
  <si>
    <t>600176</t>
  </si>
  <si>
    <t>中国巨石</t>
  </si>
  <si>
    <t>600177</t>
  </si>
  <si>
    <t>雅戈尔</t>
  </si>
  <si>
    <t>600178</t>
  </si>
  <si>
    <t>东安动力</t>
  </si>
  <si>
    <t>600179</t>
  </si>
  <si>
    <t>600180</t>
  </si>
  <si>
    <t>瑞茂通</t>
  </si>
  <si>
    <t>600182</t>
  </si>
  <si>
    <t>S佳通</t>
  </si>
  <si>
    <t>600183</t>
  </si>
  <si>
    <t>生益科技</t>
  </si>
  <si>
    <t>600184</t>
  </si>
  <si>
    <t>光电股份</t>
  </si>
  <si>
    <t>600185</t>
  </si>
  <si>
    <t>格力地产</t>
  </si>
  <si>
    <t>600186</t>
  </si>
  <si>
    <t>600187</t>
  </si>
  <si>
    <t>国中水务</t>
  </si>
  <si>
    <t>600188</t>
  </si>
  <si>
    <t>兖州煤业</t>
  </si>
  <si>
    <t>600189</t>
  </si>
  <si>
    <t>吉林森工</t>
  </si>
  <si>
    <t>600190</t>
  </si>
  <si>
    <t>锦州港</t>
  </si>
  <si>
    <t>600191</t>
  </si>
  <si>
    <t>华资实业</t>
  </si>
  <si>
    <t>600192</t>
  </si>
  <si>
    <t>长城电工</t>
  </si>
  <si>
    <t>600193</t>
  </si>
  <si>
    <t>创兴资源</t>
  </si>
  <si>
    <t>600195</t>
  </si>
  <si>
    <t>中牧股份</t>
  </si>
  <si>
    <t>600196</t>
  </si>
  <si>
    <t>复星医药</t>
  </si>
  <si>
    <t>600197</t>
  </si>
  <si>
    <t>伊力特</t>
  </si>
  <si>
    <t>600198</t>
  </si>
  <si>
    <t>大唐电信</t>
  </si>
  <si>
    <t>600199</t>
  </si>
  <si>
    <t>金种子酒</t>
  </si>
  <si>
    <t>600200</t>
  </si>
  <si>
    <t>江苏吴中</t>
  </si>
  <si>
    <t>600201</t>
  </si>
  <si>
    <t>600202</t>
  </si>
  <si>
    <t>哈空调</t>
  </si>
  <si>
    <t>600203</t>
  </si>
  <si>
    <t>福日电子</t>
  </si>
  <si>
    <t>600206</t>
  </si>
  <si>
    <t>有研新材</t>
  </si>
  <si>
    <t>600207</t>
  </si>
  <si>
    <t>安彩高科</t>
  </si>
  <si>
    <t>600208</t>
  </si>
  <si>
    <t>新湖中宝</t>
  </si>
  <si>
    <t>600209</t>
  </si>
  <si>
    <t>罗顿发展</t>
  </si>
  <si>
    <t>600210</t>
  </si>
  <si>
    <t>紫江企业</t>
  </si>
  <si>
    <t>600211</t>
  </si>
  <si>
    <t>西藏药业</t>
  </si>
  <si>
    <t>600212</t>
  </si>
  <si>
    <t>江泉实业</t>
  </si>
  <si>
    <t>600213</t>
  </si>
  <si>
    <t>亚星客车</t>
  </si>
  <si>
    <t>600215</t>
  </si>
  <si>
    <t>长春经开</t>
  </si>
  <si>
    <t>600216</t>
  </si>
  <si>
    <t>浙江医药</t>
  </si>
  <si>
    <t>600217</t>
  </si>
  <si>
    <t>600218</t>
  </si>
  <si>
    <t>全柴动力</t>
  </si>
  <si>
    <t>600219</t>
  </si>
  <si>
    <t>南山铝业</t>
  </si>
  <si>
    <t>600220</t>
  </si>
  <si>
    <t>江苏阳光</t>
  </si>
  <si>
    <t>600221</t>
  </si>
  <si>
    <t>600222</t>
  </si>
  <si>
    <t>太龙药业</t>
  </si>
  <si>
    <t>600223</t>
  </si>
  <si>
    <t>鲁商置业</t>
  </si>
  <si>
    <t>600226</t>
  </si>
  <si>
    <t>600227</t>
  </si>
  <si>
    <t>赤天化</t>
  </si>
  <si>
    <t>600229</t>
  </si>
  <si>
    <t>600230</t>
  </si>
  <si>
    <t>沧州大化</t>
  </si>
  <si>
    <t>600231</t>
  </si>
  <si>
    <t>凌钢股份</t>
  </si>
  <si>
    <t>600232</t>
  </si>
  <si>
    <t>金鹰股份</t>
  </si>
  <si>
    <t>600233</t>
  </si>
  <si>
    <t>600235</t>
  </si>
  <si>
    <t>民丰特纸</t>
  </si>
  <si>
    <t>600236</t>
  </si>
  <si>
    <t>桂冠电力</t>
  </si>
  <si>
    <t>600237</t>
  </si>
  <si>
    <t>铜峰电子</t>
  </si>
  <si>
    <t>600238</t>
  </si>
  <si>
    <t>海南椰岛</t>
  </si>
  <si>
    <t>600239</t>
  </si>
  <si>
    <t>云南城投</t>
  </si>
  <si>
    <t>600240</t>
  </si>
  <si>
    <t>华业资本</t>
  </si>
  <si>
    <t>600241</t>
  </si>
  <si>
    <t>时代万恒</t>
  </si>
  <si>
    <t>600242</t>
  </si>
  <si>
    <t>600243</t>
  </si>
  <si>
    <t>青海华鼎</t>
  </si>
  <si>
    <t>600246</t>
  </si>
  <si>
    <t>万通地产</t>
  </si>
  <si>
    <t>600248</t>
  </si>
  <si>
    <t>延长化建</t>
  </si>
  <si>
    <t>600249</t>
  </si>
  <si>
    <t>两面针</t>
  </si>
  <si>
    <t>600250</t>
  </si>
  <si>
    <t>南纺股份</t>
  </si>
  <si>
    <t>600251</t>
  </si>
  <si>
    <t>冠农股份</t>
  </si>
  <si>
    <t>600252</t>
  </si>
  <si>
    <t>中恒集团</t>
  </si>
  <si>
    <t>600255</t>
  </si>
  <si>
    <t>600256</t>
  </si>
  <si>
    <t>广汇能源</t>
  </si>
  <si>
    <t>600257</t>
  </si>
  <si>
    <t>大湖股份</t>
  </si>
  <si>
    <t>600258</t>
  </si>
  <si>
    <t>首旅酒店</t>
  </si>
  <si>
    <t>600259</t>
  </si>
  <si>
    <t>广晟有色</t>
  </si>
  <si>
    <t>600260</t>
  </si>
  <si>
    <t>凯乐科技</t>
  </si>
  <si>
    <t>600261</t>
  </si>
  <si>
    <t>阳光照明</t>
  </si>
  <si>
    <t>600262</t>
  </si>
  <si>
    <t>北方股份</t>
  </si>
  <si>
    <t>600266</t>
  </si>
  <si>
    <t>北京城建</t>
  </si>
  <si>
    <t>600267</t>
  </si>
  <si>
    <t>海正药业</t>
  </si>
  <si>
    <t>600268</t>
  </si>
  <si>
    <t>国电南自</t>
  </si>
  <si>
    <t>600269</t>
  </si>
  <si>
    <t>赣粤高速</t>
  </si>
  <si>
    <t>600270</t>
  </si>
  <si>
    <t>外运发展</t>
  </si>
  <si>
    <t>600271</t>
  </si>
  <si>
    <t>航天信息</t>
  </si>
  <si>
    <t>600272</t>
  </si>
  <si>
    <t>开开实业</t>
  </si>
  <si>
    <t>600273</t>
  </si>
  <si>
    <t>嘉化能源</t>
  </si>
  <si>
    <t>600276</t>
  </si>
  <si>
    <t>恒瑞医药</t>
  </si>
  <si>
    <t>600277</t>
  </si>
  <si>
    <t>600278</t>
  </si>
  <si>
    <t>东方创业</t>
  </si>
  <si>
    <t>600279</t>
  </si>
  <si>
    <t>重庆港九</t>
  </si>
  <si>
    <t>600280</t>
  </si>
  <si>
    <t>中央商场</t>
  </si>
  <si>
    <t>600281</t>
  </si>
  <si>
    <t>太化股份</t>
  </si>
  <si>
    <t>600282</t>
  </si>
  <si>
    <t>南钢股份</t>
  </si>
  <si>
    <t>600283</t>
  </si>
  <si>
    <t>钱江水利</t>
  </si>
  <si>
    <t>600284</t>
  </si>
  <si>
    <t>浦东建设</t>
  </si>
  <si>
    <t>600285</t>
  </si>
  <si>
    <t>羚锐制药</t>
  </si>
  <si>
    <t>600287</t>
  </si>
  <si>
    <t>江苏舜天</t>
  </si>
  <si>
    <t>600288</t>
  </si>
  <si>
    <t>大恒科技</t>
  </si>
  <si>
    <t>600290</t>
  </si>
  <si>
    <t>华仪电气</t>
  </si>
  <si>
    <t>600291</t>
  </si>
  <si>
    <t>西水股份</t>
  </si>
  <si>
    <t>600292</t>
  </si>
  <si>
    <t>600293</t>
  </si>
  <si>
    <t>三峡新材</t>
  </si>
  <si>
    <t>600295</t>
  </si>
  <si>
    <t>鄂尔多斯</t>
  </si>
  <si>
    <t>600297</t>
  </si>
  <si>
    <t>600298</t>
  </si>
  <si>
    <t>安琪酵母</t>
  </si>
  <si>
    <t>600299</t>
  </si>
  <si>
    <t>600300</t>
  </si>
  <si>
    <t>维维股份</t>
  </si>
  <si>
    <t>600302</t>
  </si>
  <si>
    <t>标准股份</t>
  </si>
  <si>
    <t>600303</t>
  </si>
  <si>
    <t>曙光股份</t>
  </si>
  <si>
    <t>600305</t>
  </si>
  <si>
    <t>恒顺醋业</t>
  </si>
  <si>
    <t>600306</t>
  </si>
  <si>
    <t>商业城</t>
  </si>
  <si>
    <t>600307</t>
  </si>
  <si>
    <t>酒钢宏兴</t>
  </si>
  <si>
    <t>600308</t>
  </si>
  <si>
    <t>华泰股份</t>
  </si>
  <si>
    <t>600309</t>
  </si>
  <si>
    <t>万华化学</t>
  </si>
  <si>
    <t>600310</t>
  </si>
  <si>
    <t>桂东电力</t>
  </si>
  <si>
    <t>600311</t>
  </si>
  <si>
    <t>荣华实业</t>
  </si>
  <si>
    <t>600312</t>
  </si>
  <si>
    <t>平高电气</t>
  </si>
  <si>
    <t>600313</t>
  </si>
  <si>
    <t>农发种业</t>
  </si>
  <si>
    <t>600315</t>
  </si>
  <si>
    <t>上海家化</t>
  </si>
  <si>
    <t>600316</t>
  </si>
  <si>
    <t>洪都航空</t>
  </si>
  <si>
    <t>600317</t>
  </si>
  <si>
    <t>营口港</t>
  </si>
  <si>
    <t>600318</t>
  </si>
  <si>
    <t>600319</t>
  </si>
  <si>
    <t>亚星化学</t>
  </si>
  <si>
    <t>600320</t>
  </si>
  <si>
    <t>振华重工</t>
  </si>
  <si>
    <t>600321</t>
  </si>
  <si>
    <t>600322</t>
  </si>
  <si>
    <t>天房发展</t>
  </si>
  <si>
    <t>600323</t>
  </si>
  <si>
    <t>瀚蓝环境</t>
  </si>
  <si>
    <t>600325</t>
  </si>
  <si>
    <t>华发股份</t>
  </si>
  <si>
    <t>600326</t>
  </si>
  <si>
    <t>西藏天路</t>
  </si>
  <si>
    <t>600327</t>
  </si>
  <si>
    <t>大东方</t>
  </si>
  <si>
    <t>600328</t>
  </si>
  <si>
    <t>兰太实业</t>
  </si>
  <si>
    <t>600329</t>
  </si>
  <si>
    <t>中新药业</t>
  </si>
  <si>
    <t>600330</t>
  </si>
  <si>
    <t>天通股份</t>
  </si>
  <si>
    <t>600331</t>
  </si>
  <si>
    <t>宏达股份</t>
  </si>
  <si>
    <t>600332</t>
  </si>
  <si>
    <t>白云山</t>
  </si>
  <si>
    <t>600333</t>
  </si>
  <si>
    <t>长春燃气</t>
  </si>
  <si>
    <t>600335</t>
  </si>
  <si>
    <t>国机汽车</t>
  </si>
  <si>
    <t>600336</t>
  </si>
  <si>
    <t>澳柯玛</t>
  </si>
  <si>
    <t>600337</t>
  </si>
  <si>
    <t>美克家居</t>
  </si>
  <si>
    <t>600338</t>
  </si>
  <si>
    <t>西藏珠峰</t>
  </si>
  <si>
    <t>600339</t>
  </si>
  <si>
    <t>600340</t>
  </si>
  <si>
    <t>华夏幸福</t>
  </si>
  <si>
    <t>600343</t>
  </si>
  <si>
    <t>航天动力</t>
  </si>
  <si>
    <t>600345</t>
  </si>
  <si>
    <t>长江通信</t>
  </si>
  <si>
    <t>600346</t>
  </si>
  <si>
    <t>600348</t>
  </si>
  <si>
    <t>阳泉煤业</t>
  </si>
  <si>
    <t>600350</t>
  </si>
  <si>
    <t>山东高速</t>
  </si>
  <si>
    <t>600351</t>
  </si>
  <si>
    <t>亚宝药业</t>
  </si>
  <si>
    <t>600352</t>
  </si>
  <si>
    <t>浙江龙盛</t>
  </si>
  <si>
    <t>600353</t>
  </si>
  <si>
    <t>旭光股份</t>
  </si>
  <si>
    <t>600354</t>
  </si>
  <si>
    <t>敦煌种业</t>
  </si>
  <si>
    <t>600355</t>
  </si>
  <si>
    <t>精伦电子</t>
  </si>
  <si>
    <t>600356</t>
  </si>
  <si>
    <t>恒丰纸业</t>
  </si>
  <si>
    <t>600358</t>
  </si>
  <si>
    <t>国旅联合</t>
  </si>
  <si>
    <t>600359</t>
  </si>
  <si>
    <t>新农开发</t>
  </si>
  <si>
    <t>600360</t>
  </si>
  <si>
    <t>华微电子</t>
  </si>
  <si>
    <t>600361</t>
  </si>
  <si>
    <t>华联综超</t>
  </si>
  <si>
    <t>600362</t>
  </si>
  <si>
    <t>江西铜业</t>
  </si>
  <si>
    <t>600363</t>
  </si>
  <si>
    <t>联创光电</t>
  </si>
  <si>
    <t>600365</t>
  </si>
  <si>
    <t>通葡股份</t>
  </si>
  <si>
    <t>600366</t>
  </si>
  <si>
    <t>宁波韵升</t>
  </si>
  <si>
    <t>600367</t>
  </si>
  <si>
    <t>红星发展</t>
  </si>
  <si>
    <t>600368</t>
  </si>
  <si>
    <t>五洲交通</t>
  </si>
  <si>
    <t>600369</t>
  </si>
  <si>
    <t>西南证券</t>
  </si>
  <si>
    <t>600370</t>
  </si>
  <si>
    <t>三房巷</t>
  </si>
  <si>
    <t>600371</t>
  </si>
  <si>
    <t>万向德农</t>
  </si>
  <si>
    <t>600372</t>
  </si>
  <si>
    <t>中航电子</t>
  </si>
  <si>
    <t>600373</t>
  </si>
  <si>
    <t>中文传媒</t>
  </si>
  <si>
    <t>600375</t>
  </si>
  <si>
    <t>华菱星马</t>
  </si>
  <si>
    <t>600376</t>
  </si>
  <si>
    <t>首开股份</t>
  </si>
  <si>
    <t>600377</t>
  </si>
  <si>
    <t>宁沪高速</t>
  </si>
  <si>
    <t>600378</t>
  </si>
  <si>
    <t>天科股份</t>
  </si>
  <si>
    <t>600379</t>
  </si>
  <si>
    <t>宝光股份</t>
  </si>
  <si>
    <t>600380</t>
  </si>
  <si>
    <t>健康元</t>
  </si>
  <si>
    <t>600381</t>
  </si>
  <si>
    <t>青海春天</t>
  </si>
  <si>
    <t>600382</t>
  </si>
  <si>
    <t>广东明珠</t>
  </si>
  <si>
    <t>600383</t>
  </si>
  <si>
    <t>金地集团</t>
  </si>
  <si>
    <t>600385</t>
  </si>
  <si>
    <t>山东金泰</t>
  </si>
  <si>
    <t>600386</t>
  </si>
  <si>
    <t>北巴传媒</t>
  </si>
  <si>
    <t>600387</t>
  </si>
  <si>
    <t>海越股份</t>
  </si>
  <si>
    <t>600388</t>
  </si>
  <si>
    <t>龙净环保</t>
  </si>
  <si>
    <t>600389</t>
  </si>
  <si>
    <t>江山股份</t>
  </si>
  <si>
    <t>600390</t>
  </si>
  <si>
    <t>600391</t>
  </si>
  <si>
    <t>600392</t>
  </si>
  <si>
    <t>盛和资源</t>
  </si>
  <si>
    <t>600393</t>
  </si>
  <si>
    <t>600395</t>
  </si>
  <si>
    <t>盘江股份</t>
  </si>
  <si>
    <t>600396</t>
  </si>
  <si>
    <t>金山股份</t>
  </si>
  <si>
    <t>600397</t>
  </si>
  <si>
    <t>安源煤业</t>
  </si>
  <si>
    <t>600398</t>
  </si>
  <si>
    <t>海澜之家</t>
  </si>
  <si>
    <t>600399</t>
  </si>
  <si>
    <t>抚顺特钢</t>
  </si>
  <si>
    <t>600400</t>
  </si>
  <si>
    <t>红豆股份</t>
  </si>
  <si>
    <t>600405</t>
  </si>
  <si>
    <t>动力源</t>
  </si>
  <si>
    <t>600406</t>
  </si>
  <si>
    <t>国电南瑞</t>
  </si>
  <si>
    <t>600408</t>
  </si>
  <si>
    <t>600409</t>
  </si>
  <si>
    <t>三友化工</t>
  </si>
  <si>
    <t>600410</t>
  </si>
  <si>
    <t>华胜天成</t>
  </si>
  <si>
    <t>600415</t>
  </si>
  <si>
    <t>小商品城</t>
  </si>
  <si>
    <t>600416</t>
  </si>
  <si>
    <t>湘电股份</t>
  </si>
  <si>
    <t>600418</t>
  </si>
  <si>
    <t>江淮汽车</t>
  </si>
  <si>
    <t>600419</t>
  </si>
  <si>
    <t>天润乳业</t>
  </si>
  <si>
    <t>600420</t>
  </si>
  <si>
    <t>现代制药</t>
  </si>
  <si>
    <t>600421</t>
  </si>
  <si>
    <t>仰帆控股</t>
  </si>
  <si>
    <t>600422</t>
  </si>
  <si>
    <t>昆药集团</t>
  </si>
  <si>
    <t>600426</t>
  </si>
  <si>
    <t>华鲁恒升</t>
  </si>
  <si>
    <t>600428</t>
  </si>
  <si>
    <t>600429</t>
  </si>
  <si>
    <t>三元股份</t>
  </si>
  <si>
    <t>600433</t>
  </si>
  <si>
    <t>冠豪高新</t>
  </si>
  <si>
    <t>600435</t>
  </si>
  <si>
    <t>北方导航</t>
  </si>
  <si>
    <t>600436</t>
  </si>
  <si>
    <t>片仔癀</t>
  </si>
  <si>
    <t>600438</t>
  </si>
  <si>
    <t>通威股份</t>
  </si>
  <si>
    <t>600439</t>
  </si>
  <si>
    <t>瑞贝卡</t>
  </si>
  <si>
    <t>600444</t>
  </si>
  <si>
    <t>600446</t>
  </si>
  <si>
    <t>金证股份</t>
  </si>
  <si>
    <t>600448</t>
  </si>
  <si>
    <t>华纺股份</t>
  </si>
  <si>
    <t>600449</t>
  </si>
  <si>
    <t>宁夏建材</t>
  </si>
  <si>
    <t>600452</t>
  </si>
  <si>
    <t>涪陵电力</t>
  </si>
  <si>
    <t>600455</t>
  </si>
  <si>
    <t>博通股份</t>
  </si>
  <si>
    <t>600456</t>
  </si>
  <si>
    <t>宝钛股份</t>
  </si>
  <si>
    <t>600458</t>
  </si>
  <si>
    <t>时代新材</t>
  </si>
  <si>
    <t>600459</t>
  </si>
  <si>
    <t>贵研铂业</t>
  </si>
  <si>
    <t>600460</t>
  </si>
  <si>
    <t>士兰微</t>
  </si>
  <si>
    <t>600461</t>
  </si>
  <si>
    <t>洪城水业</t>
  </si>
  <si>
    <t>600462</t>
  </si>
  <si>
    <t>600463</t>
  </si>
  <si>
    <t>空港股份</t>
  </si>
  <si>
    <t>600466</t>
  </si>
  <si>
    <t>蓝光发展</t>
  </si>
  <si>
    <t>600467</t>
  </si>
  <si>
    <t>好当家</t>
  </si>
  <si>
    <t>600468</t>
  </si>
  <si>
    <t>百利电气</t>
  </si>
  <si>
    <t>600469</t>
  </si>
  <si>
    <t>风神股份</t>
  </si>
  <si>
    <t>600470</t>
  </si>
  <si>
    <t>六国化工</t>
  </si>
  <si>
    <t>600475</t>
  </si>
  <si>
    <t>华光股份</t>
  </si>
  <si>
    <t>600476</t>
  </si>
  <si>
    <t>湘邮科技</t>
  </si>
  <si>
    <t>600477</t>
  </si>
  <si>
    <t>杭萧钢构</t>
  </si>
  <si>
    <t>600478</t>
  </si>
  <si>
    <t>科力远</t>
  </si>
  <si>
    <t>600479</t>
  </si>
  <si>
    <t>千金药业</t>
  </si>
  <si>
    <t>600480</t>
  </si>
  <si>
    <t>凌云股份</t>
  </si>
  <si>
    <t>600481</t>
  </si>
  <si>
    <t>双良节能</t>
  </si>
  <si>
    <t>600482</t>
  </si>
  <si>
    <t>600483</t>
  </si>
  <si>
    <t>福能股份</t>
  </si>
  <si>
    <t>600485</t>
  </si>
  <si>
    <t>信威集团</t>
  </si>
  <si>
    <t>600486</t>
  </si>
  <si>
    <t>扬农化工</t>
  </si>
  <si>
    <t>600487</t>
  </si>
  <si>
    <t>亨通光电</t>
  </si>
  <si>
    <t>600488</t>
  </si>
  <si>
    <t>天药股份</t>
  </si>
  <si>
    <t>600489</t>
  </si>
  <si>
    <t>中金黄金</t>
  </si>
  <si>
    <t>600490</t>
  </si>
  <si>
    <t>鹏欣资源</t>
  </si>
  <si>
    <t>600491</t>
  </si>
  <si>
    <t>龙元建设</t>
  </si>
  <si>
    <t>600493</t>
  </si>
  <si>
    <t>凤竹纺织</t>
  </si>
  <si>
    <t>600495</t>
  </si>
  <si>
    <t>晋西车轴</t>
  </si>
  <si>
    <t>600496</t>
  </si>
  <si>
    <t>精工钢构</t>
  </si>
  <si>
    <t>600497</t>
  </si>
  <si>
    <t>驰宏锌锗</t>
  </si>
  <si>
    <t>600498</t>
  </si>
  <si>
    <t>烽火通信</t>
  </si>
  <si>
    <t>600499</t>
  </si>
  <si>
    <t>科达洁能</t>
  </si>
  <si>
    <t>600500</t>
  </si>
  <si>
    <t>中化国际</t>
  </si>
  <si>
    <t>600501</t>
  </si>
  <si>
    <t>航天晨光</t>
  </si>
  <si>
    <t>600502</t>
  </si>
  <si>
    <t>安徽水利</t>
  </si>
  <si>
    <t>600503</t>
  </si>
  <si>
    <t>华丽家族</t>
  </si>
  <si>
    <t>600505</t>
  </si>
  <si>
    <t>西昌电力</t>
  </si>
  <si>
    <t>600506</t>
  </si>
  <si>
    <t>香梨股份</t>
  </si>
  <si>
    <t>600507</t>
  </si>
  <si>
    <t>方大特钢</t>
  </si>
  <si>
    <t>600508</t>
  </si>
  <si>
    <t>上海能源</t>
  </si>
  <si>
    <t>600509</t>
  </si>
  <si>
    <t>天富能源</t>
  </si>
  <si>
    <t>600510</t>
  </si>
  <si>
    <t>黑牡丹</t>
  </si>
  <si>
    <t>600511</t>
  </si>
  <si>
    <t>国药股份</t>
  </si>
  <si>
    <t>600512</t>
  </si>
  <si>
    <t>腾达建设</t>
  </si>
  <si>
    <t>600513</t>
  </si>
  <si>
    <t>联环药业</t>
  </si>
  <si>
    <t>600515</t>
  </si>
  <si>
    <t>600516</t>
  </si>
  <si>
    <t>方大炭素</t>
  </si>
  <si>
    <t>600517</t>
  </si>
  <si>
    <t>置信电气</t>
  </si>
  <si>
    <t>600518</t>
  </si>
  <si>
    <t>康美药业</t>
  </si>
  <si>
    <t>600519</t>
  </si>
  <si>
    <t>贵州茅台</t>
  </si>
  <si>
    <t>600520</t>
  </si>
  <si>
    <t>600521</t>
  </si>
  <si>
    <t>华海药业</t>
  </si>
  <si>
    <t>600522</t>
  </si>
  <si>
    <t>中天科技</t>
  </si>
  <si>
    <t>600523</t>
  </si>
  <si>
    <t>贵航股份</t>
  </si>
  <si>
    <t>600525</t>
  </si>
  <si>
    <t>长园集团</t>
  </si>
  <si>
    <t>600526</t>
  </si>
  <si>
    <t>菲达环保</t>
  </si>
  <si>
    <t>600527</t>
  </si>
  <si>
    <t>江南高纤</t>
  </si>
  <si>
    <t>600528</t>
  </si>
  <si>
    <t>600529</t>
  </si>
  <si>
    <t>山东药玻</t>
  </si>
  <si>
    <t>600530</t>
  </si>
  <si>
    <t>交大昂立</t>
  </si>
  <si>
    <t>600531</t>
  </si>
  <si>
    <t>豫光金铅</t>
  </si>
  <si>
    <t>600532</t>
  </si>
  <si>
    <t>宏达矿业</t>
  </si>
  <si>
    <t>600533</t>
  </si>
  <si>
    <t>栖霞建设</t>
  </si>
  <si>
    <t>600535</t>
  </si>
  <si>
    <t>天士力</t>
  </si>
  <si>
    <t>600536</t>
  </si>
  <si>
    <t>中国软件</t>
  </si>
  <si>
    <t>600537</t>
  </si>
  <si>
    <t>亿晶光电</t>
  </si>
  <si>
    <t>600538</t>
  </si>
  <si>
    <t>国发股份</t>
  </si>
  <si>
    <t>600539</t>
  </si>
  <si>
    <t>600543</t>
  </si>
  <si>
    <t>莫高股份</t>
  </si>
  <si>
    <t>600545</t>
  </si>
  <si>
    <t>600546</t>
  </si>
  <si>
    <t>山煤国际</t>
  </si>
  <si>
    <t>600547</t>
  </si>
  <si>
    <t>山东黄金</t>
  </si>
  <si>
    <t>600548</t>
  </si>
  <si>
    <t>深高速</t>
  </si>
  <si>
    <t>600549</t>
  </si>
  <si>
    <t>厦门钨业</t>
  </si>
  <si>
    <t>600550</t>
  </si>
  <si>
    <t>保变电气</t>
  </si>
  <si>
    <t>600551</t>
  </si>
  <si>
    <t>时代出版</t>
  </si>
  <si>
    <t>600552</t>
  </si>
  <si>
    <t>600555</t>
  </si>
  <si>
    <t>600557</t>
  </si>
  <si>
    <t>康缘药业</t>
  </si>
  <si>
    <t>600558</t>
  </si>
  <si>
    <t>大西洋</t>
  </si>
  <si>
    <t>600559</t>
  </si>
  <si>
    <t>老白干酒</t>
  </si>
  <si>
    <t>600560</t>
  </si>
  <si>
    <t>金自天正</t>
  </si>
  <si>
    <t>600561</t>
  </si>
  <si>
    <t>江西长运</t>
  </si>
  <si>
    <t>600562</t>
  </si>
  <si>
    <t>国睿科技</t>
  </si>
  <si>
    <t>600563</t>
  </si>
  <si>
    <t>法拉电子</t>
  </si>
  <si>
    <t>600565</t>
  </si>
  <si>
    <t>迪马股份</t>
  </si>
  <si>
    <t>600566</t>
  </si>
  <si>
    <t>济川药业</t>
  </si>
  <si>
    <t>600567</t>
  </si>
  <si>
    <t>山鹰纸业</t>
  </si>
  <si>
    <t>600568</t>
  </si>
  <si>
    <t>600569</t>
  </si>
  <si>
    <t>安阳钢铁</t>
  </si>
  <si>
    <t>600570</t>
  </si>
  <si>
    <t>恒生电子</t>
  </si>
  <si>
    <t>600571</t>
  </si>
  <si>
    <t>信雅达</t>
  </si>
  <si>
    <t>600572</t>
  </si>
  <si>
    <t>康恩贝</t>
  </si>
  <si>
    <t>600573</t>
  </si>
  <si>
    <t>惠泉啤酒</t>
  </si>
  <si>
    <t>600575</t>
  </si>
  <si>
    <t>皖江物流</t>
  </si>
  <si>
    <t>600576</t>
  </si>
  <si>
    <t>600577</t>
  </si>
  <si>
    <t>精达股份</t>
  </si>
  <si>
    <t>600578</t>
  </si>
  <si>
    <t>京能电力</t>
  </si>
  <si>
    <t>600579</t>
  </si>
  <si>
    <t>天华院</t>
  </si>
  <si>
    <t>600580</t>
  </si>
  <si>
    <t>卧龙电气</t>
  </si>
  <si>
    <t>600581</t>
  </si>
  <si>
    <t>八一钢铁</t>
  </si>
  <si>
    <t>600582</t>
  </si>
  <si>
    <t>天地科技</t>
  </si>
  <si>
    <t>600583</t>
  </si>
  <si>
    <t>海油工程</t>
  </si>
  <si>
    <t>600584</t>
  </si>
  <si>
    <t>长电科技</t>
  </si>
  <si>
    <t>600585</t>
  </si>
  <si>
    <t>海螺水泥</t>
  </si>
  <si>
    <t>600586</t>
  </si>
  <si>
    <t>金晶科技</t>
  </si>
  <si>
    <t>600587</t>
  </si>
  <si>
    <t>新华医疗</t>
  </si>
  <si>
    <t>600588</t>
  </si>
  <si>
    <t>用友网络</t>
  </si>
  <si>
    <t>600589</t>
  </si>
  <si>
    <t>广东榕泰</t>
  </si>
  <si>
    <t>600590</t>
  </si>
  <si>
    <t>泰豪科技</t>
  </si>
  <si>
    <t>600592</t>
  </si>
  <si>
    <t>龙溪股份</t>
  </si>
  <si>
    <t>600593</t>
  </si>
  <si>
    <t>大连圣亚</t>
  </si>
  <si>
    <t>600594</t>
  </si>
  <si>
    <t>益佰制药</t>
  </si>
  <si>
    <t>600595</t>
  </si>
  <si>
    <t>中孚实业</t>
  </si>
  <si>
    <t>600596</t>
  </si>
  <si>
    <t>新安股份</t>
  </si>
  <si>
    <t>600597</t>
  </si>
  <si>
    <t>光明乳业</t>
  </si>
  <si>
    <t>600598</t>
  </si>
  <si>
    <t>北大荒</t>
  </si>
  <si>
    <t>600599</t>
  </si>
  <si>
    <t>熊猫金控</t>
  </si>
  <si>
    <t>600600</t>
  </si>
  <si>
    <t>青岛啤酒</t>
  </si>
  <si>
    <t>600601</t>
  </si>
  <si>
    <t>方正科技</t>
  </si>
  <si>
    <t>600602</t>
  </si>
  <si>
    <t>600603</t>
  </si>
  <si>
    <t>600604</t>
  </si>
  <si>
    <t>市北高新</t>
  </si>
  <si>
    <t>600605</t>
  </si>
  <si>
    <t>汇通能源</t>
  </si>
  <si>
    <t>600606</t>
  </si>
  <si>
    <t>600609</t>
  </si>
  <si>
    <t>金杯汽车</t>
  </si>
  <si>
    <t>600610</t>
  </si>
  <si>
    <t>中毅达</t>
  </si>
  <si>
    <t>600611</t>
  </si>
  <si>
    <t>大众交通</t>
  </si>
  <si>
    <t>600612</t>
  </si>
  <si>
    <t>老凤祥</t>
  </si>
  <si>
    <t>600613</t>
  </si>
  <si>
    <t>神奇制药</t>
  </si>
  <si>
    <t>600614</t>
  </si>
  <si>
    <t>600615</t>
  </si>
  <si>
    <t>丰华股份</t>
  </si>
  <si>
    <t>600616</t>
  </si>
  <si>
    <t>金枫酒业</t>
  </si>
  <si>
    <t>600617</t>
  </si>
  <si>
    <t>国新能源</t>
  </si>
  <si>
    <t>600618</t>
  </si>
  <si>
    <t>氯碱化工</t>
  </si>
  <si>
    <t>600619</t>
  </si>
  <si>
    <t>海立股份</t>
  </si>
  <si>
    <t>600620</t>
  </si>
  <si>
    <t>天宸股份</t>
  </si>
  <si>
    <t>600621</t>
  </si>
  <si>
    <t>华鑫股份</t>
  </si>
  <si>
    <t>600622</t>
  </si>
  <si>
    <t>600623</t>
  </si>
  <si>
    <t>600624</t>
  </si>
  <si>
    <t>复旦复华</t>
  </si>
  <si>
    <t>600626</t>
  </si>
  <si>
    <t>申达股份</t>
  </si>
  <si>
    <t>600628</t>
  </si>
  <si>
    <t>新世界</t>
  </si>
  <si>
    <t>600629</t>
  </si>
  <si>
    <t>600630</t>
  </si>
  <si>
    <t>龙头股份</t>
  </si>
  <si>
    <t>600633</t>
  </si>
  <si>
    <t>600634</t>
  </si>
  <si>
    <t>600635</t>
  </si>
  <si>
    <t>大众公用</t>
  </si>
  <si>
    <t>600637</t>
  </si>
  <si>
    <t>东方明珠</t>
  </si>
  <si>
    <t>600638</t>
  </si>
  <si>
    <t>新黄浦</t>
  </si>
  <si>
    <t>600639</t>
  </si>
  <si>
    <t>浦东金桥</t>
  </si>
  <si>
    <t>600640</t>
  </si>
  <si>
    <t>号百控股</t>
  </si>
  <si>
    <t>600641</t>
  </si>
  <si>
    <t>万业企业</t>
  </si>
  <si>
    <t>600642</t>
  </si>
  <si>
    <t>申能股份</t>
  </si>
  <si>
    <t>600643</t>
  </si>
  <si>
    <t>600644</t>
  </si>
  <si>
    <t>600645</t>
  </si>
  <si>
    <t>中源协和</t>
  </si>
  <si>
    <t>600647</t>
  </si>
  <si>
    <t>同达创业</t>
  </si>
  <si>
    <t>600648</t>
  </si>
  <si>
    <t>外高桥</t>
  </si>
  <si>
    <t>600649</t>
  </si>
  <si>
    <t>城投控股</t>
  </si>
  <si>
    <t>600650</t>
  </si>
  <si>
    <t>锦江投资</t>
  </si>
  <si>
    <t>600651</t>
  </si>
  <si>
    <t>飞乐音响</t>
  </si>
  <si>
    <t>600652</t>
  </si>
  <si>
    <t>游久游戏</t>
  </si>
  <si>
    <t>600653</t>
  </si>
  <si>
    <t>申华控股</t>
  </si>
  <si>
    <t>600655</t>
  </si>
  <si>
    <t>600657</t>
  </si>
  <si>
    <t>信达地产</t>
  </si>
  <si>
    <t>600658</t>
  </si>
  <si>
    <t>电子城</t>
  </si>
  <si>
    <t>600660</t>
  </si>
  <si>
    <t>福耀玻璃</t>
  </si>
  <si>
    <t>600661</t>
  </si>
  <si>
    <t>新南洋</t>
  </si>
  <si>
    <t>600662</t>
  </si>
  <si>
    <t>强生控股</t>
  </si>
  <si>
    <t>600663</t>
  </si>
  <si>
    <t>陆家嘴</t>
  </si>
  <si>
    <t>600664</t>
  </si>
  <si>
    <t>哈药股份</t>
  </si>
  <si>
    <t>600665</t>
  </si>
  <si>
    <t>天地源</t>
  </si>
  <si>
    <t>600666</t>
  </si>
  <si>
    <t>600667</t>
  </si>
  <si>
    <t>太极实业</t>
  </si>
  <si>
    <t>600668</t>
  </si>
  <si>
    <t>尖峰集团</t>
  </si>
  <si>
    <t>600671</t>
  </si>
  <si>
    <t>天目药业</t>
  </si>
  <si>
    <t>600673</t>
  </si>
  <si>
    <t>东阳光科</t>
  </si>
  <si>
    <t>600674</t>
  </si>
  <si>
    <t>川投能源</t>
  </si>
  <si>
    <t>600675</t>
  </si>
  <si>
    <t>中华企业</t>
  </si>
  <si>
    <t>600676</t>
  </si>
  <si>
    <t>交运股份</t>
  </si>
  <si>
    <t>600677</t>
  </si>
  <si>
    <t>航天通信</t>
  </si>
  <si>
    <t>600678</t>
  </si>
  <si>
    <t>四川金顶</t>
  </si>
  <si>
    <t>600679</t>
  </si>
  <si>
    <t>600681</t>
  </si>
  <si>
    <t>600682</t>
  </si>
  <si>
    <t>南京新百</t>
  </si>
  <si>
    <t>600683</t>
  </si>
  <si>
    <t>600684</t>
  </si>
  <si>
    <t>珠江实业</t>
  </si>
  <si>
    <t>600685</t>
  </si>
  <si>
    <t>中船防务</t>
  </si>
  <si>
    <t>600686</t>
  </si>
  <si>
    <t>金龙汽车</t>
  </si>
  <si>
    <t>600687</t>
  </si>
  <si>
    <t>刚泰控股</t>
  </si>
  <si>
    <t>600688</t>
  </si>
  <si>
    <t>上海石化</t>
  </si>
  <si>
    <t>600689</t>
  </si>
  <si>
    <t>上海三毛</t>
  </si>
  <si>
    <t>600690</t>
  </si>
  <si>
    <t>青岛海尔</t>
  </si>
  <si>
    <t>600691</t>
  </si>
  <si>
    <t>600692</t>
  </si>
  <si>
    <t>亚通股份</t>
  </si>
  <si>
    <t>600693</t>
  </si>
  <si>
    <t>东百集团</t>
  </si>
  <si>
    <t>600694</t>
  </si>
  <si>
    <t>大商股份</t>
  </si>
  <si>
    <t>600695</t>
  </si>
  <si>
    <t>绿庭投资</t>
  </si>
  <si>
    <t>600697</t>
  </si>
  <si>
    <t>欧亚集团</t>
  </si>
  <si>
    <t>600698</t>
  </si>
  <si>
    <t>湖南天雁</t>
  </si>
  <si>
    <t>600699</t>
  </si>
  <si>
    <t>均胜电子</t>
  </si>
  <si>
    <t>600701</t>
  </si>
  <si>
    <t>工大高新</t>
  </si>
  <si>
    <t>600702</t>
  </si>
  <si>
    <t>沱牌舍得</t>
  </si>
  <si>
    <t>600703</t>
  </si>
  <si>
    <t>三安光电</t>
  </si>
  <si>
    <t>600704</t>
  </si>
  <si>
    <t>物产中大</t>
  </si>
  <si>
    <t>600705</t>
  </si>
  <si>
    <t>中航资本</t>
  </si>
  <si>
    <t>600706</t>
  </si>
  <si>
    <t>曲江文旅</t>
  </si>
  <si>
    <t>600707</t>
  </si>
  <si>
    <t>彩虹股份</t>
  </si>
  <si>
    <t>600708</t>
  </si>
  <si>
    <t>600711</t>
  </si>
  <si>
    <t>盛屯矿业</t>
  </si>
  <si>
    <t>600712</t>
  </si>
  <si>
    <t>南宁百货</t>
  </si>
  <si>
    <t>600713</t>
  </si>
  <si>
    <t>南京医药</t>
  </si>
  <si>
    <t>600714</t>
  </si>
  <si>
    <t>金瑞矿业</t>
  </si>
  <si>
    <t>600715</t>
  </si>
  <si>
    <t>600716</t>
  </si>
  <si>
    <t>凤凰股份</t>
  </si>
  <si>
    <t>600717</t>
  </si>
  <si>
    <t>天津港</t>
  </si>
  <si>
    <t>600718</t>
  </si>
  <si>
    <t>东软集团</t>
  </si>
  <si>
    <t>600719</t>
  </si>
  <si>
    <t>大连热电</t>
  </si>
  <si>
    <t>600720</t>
  </si>
  <si>
    <t>祁连山</t>
  </si>
  <si>
    <t>600721</t>
  </si>
  <si>
    <t>百花村</t>
  </si>
  <si>
    <t>600722</t>
  </si>
  <si>
    <t>600723</t>
  </si>
  <si>
    <t>首商股份</t>
  </si>
  <si>
    <t>600724</t>
  </si>
  <si>
    <t>宁波富达</t>
  </si>
  <si>
    <t>600726</t>
  </si>
  <si>
    <t>华电能源</t>
  </si>
  <si>
    <t>600727</t>
  </si>
  <si>
    <t>鲁北化工</t>
  </si>
  <si>
    <t>600728</t>
  </si>
  <si>
    <t>佳都科技</t>
  </si>
  <si>
    <t>600729</t>
  </si>
  <si>
    <t>重庆百货</t>
  </si>
  <si>
    <t>600730</t>
  </si>
  <si>
    <t>中国高科</t>
  </si>
  <si>
    <t>600731</t>
  </si>
  <si>
    <t>湖南海利</t>
  </si>
  <si>
    <t>600734</t>
  </si>
  <si>
    <t>实达集团</t>
  </si>
  <si>
    <t>600735</t>
  </si>
  <si>
    <t>新华锦</t>
  </si>
  <si>
    <t>600736</t>
  </si>
  <si>
    <t>苏州高新</t>
  </si>
  <si>
    <t>600737</t>
  </si>
  <si>
    <t>600738</t>
  </si>
  <si>
    <t>兰州民百</t>
  </si>
  <si>
    <t>600739</t>
  </si>
  <si>
    <t>辽宁成大</t>
  </si>
  <si>
    <t>600740</t>
  </si>
  <si>
    <t>山西焦化</t>
  </si>
  <si>
    <t>600741</t>
  </si>
  <si>
    <t>华域汽车</t>
  </si>
  <si>
    <t>600742</t>
  </si>
  <si>
    <t>一汽富维</t>
  </si>
  <si>
    <t>600743</t>
  </si>
  <si>
    <t>华远地产</t>
  </si>
  <si>
    <t>600744</t>
  </si>
  <si>
    <t>华银电力</t>
  </si>
  <si>
    <t>600745</t>
  </si>
  <si>
    <t>600746</t>
  </si>
  <si>
    <t>江苏索普</t>
  </si>
  <si>
    <t>600748</t>
  </si>
  <si>
    <t>上实发展</t>
  </si>
  <si>
    <t>600749</t>
  </si>
  <si>
    <t>西藏旅游</t>
  </si>
  <si>
    <t>600750</t>
  </si>
  <si>
    <t>江中药业</t>
  </si>
  <si>
    <t>600751</t>
  </si>
  <si>
    <t>600753</t>
  </si>
  <si>
    <t>东方银星</t>
  </si>
  <si>
    <t>600754</t>
  </si>
  <si>
    <t>锦江股份</t>
  </si>
  <si>
    <t>600755</t>
  </si>
  <si>
    <t>厦门国贸</t>
  </si>
  <si>
    <t>600756</t>
  </si>
  <si>
    <t>浪潮软件</t>
  </si>
  <si>
    <t>600757</t>
  </si>
  <si>
    <t>长江传媒</t>
  </si>
  <si>
    <t>600758</t>
  </si>
  <si>
    <t>红阳能源</t>
  </si>
  <si>
    <t>600759</t>
  </si>
  <si>
    <t>洲际油气</t>
  </si>
  <si>
    <t>600760</t>
  </si>
  <si>
    <t>中航黑豹</t>
  </si>
  <si>
    <t>600761</t>
  </si>
  <si>
    <t>安徽合力</t>
  </si>
  <si>
    <t>600763</t>
  </si>
  <si>
    <t>通策医疗</t>
  </si>
  <si>
    <t>600764</t>
  </si>
  <si>
    <t>中电广通</t>
  </si>
  <si>
    <t>600765</t>
  </si>
  <si>
    <t>中航重机</t>
  </si>
  <si>
    <t>600766</t>
  </si>
  <si>
    <t>园城黄金</t>
  </si>
  <si>
    <t>600768</t>
  </si>
  <si>
    <t>宁波富邦</t>
  </si>
  <si>
    <t>600769</t>
  </si>
  <si>
    <t>祥龙电业</t>
  </si>
  <si>
    <t>600770</t>
  </si>
  <si>
    <t>综艺股份</t>
  </si>
  <si>
    <t>600771</t>
  </si>
  <si>
    <t>广誉远</t>
  </si>
  <si>
    <t>600773</t>
  </si>
  <si>
    <t>西藏城投</t>
  </si>
  <si>
    <t>600774</t>
  </si>
  <si>
    <t>汉商集团</t>
  </si>
  <si>
    <t>600775</t>
  </si>
  <si>
    <t>南京熊猫</t>
  </si>
  <si>
    <t>600776</t>
  </si>
  <si>
    <t>东方通信</t>
  </si>
  <si>
    <t>600777</t>
  </si>
  <si>
    <t>600778</t>
  </si>
  <si>
    <t>友好集团</t>
  </si>
  <si>
    <t>600779</t>
  </si>
  <si>
    <t>600780</t>
  </si>
  <si>
    <t>通宝能源</t>
  </si>
  <si>
    <t>600781</t>
  </si>
  <si>
    <t>辅仁药业</t>
  </si>
  <si>
    <t>600782</t>
  </si>
  <si>
    <t>新钢股份</t>
  </si>
  <si>
    <t>600783</t>
  </si>
  <si>
    <t>鲁信创投</t>
  </si>
  <si>
    <t>600784</t>
  </si>
  <si>
    <t>鲁银投资</t>
  </si>
  <si>
    <t>600785</t>
  </si>
  <si>
    <t>新华百货</t>
  </si>
  <si>
    <t>600787</t>
  </si>
  <si>
    <t>中储股份</t>
  </si>
  <si>
    <t>600789</t>
  </si>
  <si>
    <t>鲁抗医药</t>
  </si>
  <si>
    <t>600790</t>
  </si>
  <si>
    <t>轻纺城</t>
  </si>
  <si>
    <t>600791</t>
  </si>
  <si>
    <t>京能置业</t>
  </si>
  <si>
    <t>600792</t>
  </si>
  <si>
    <t>云煤能源</t>
  </si>
  <si>
    <t>600793</t>
  </si>
  <si>
    <t>600794</t>
  </si>
  <si>
    <t>保税科技</t>
  </si>
  <si>
    <t>600795</t>
  </si>
  <si>
    <t>国电电力</t>
  </si>
  <si>
    <t>600796</t>
  </si>
  <si>
    <t>钱江生化</t>
  </si>
  <si>
    <t>600797</t>
  </si>
  <si>
    <t>浙大网新</t>
  </si>
  <si>
    <t>600798</t>
  </si>
  <si>
    <t>宁波海运</t>
  </si>
  <si>
    <t>600800</t>
  </si>
  <si>
    <t>天津磁卡</t>
  </si>
  <si>
    <t>600801</t>
  </si>
  <si>
    <t>华新水泥</t>
  </si>
  <si>
    <t>600802</t>
  </si>
  <si>
    <t>福建水泥</t>
  </si>
  <si>
    <t>600803</t>
  </si>
  <si>
    <t>新奥股份</t>
  </si>
  <si>
    <t>600804</t>
  </si>
  <si>
    <t>鹏博士</t>
  </si>
  <si>
    <t>600805</t>
  </si>
  <si>
    <t>悦达投资</t>
  </si>
  <si>
    <t>600807</t>
  </si>
  <si>
    <t>天业股份</t>
  </si>
  <si>
    <t>600808</t>
  </si>
  <si>
    <t>马钢股份</t>
  </si>
  <si>
    <t>600809</t>
  </si>
  <si>
    <t>山西汾酒</t>
  </si>
  <si>
    <t>600810</t>
  </si>
  <si>
    <t>神马股份</t>
  </si>
  <si>
    <t>600811</t>
  </si>
  <si>
    <t>东方集团</t>
  </si>
  <si>
    <t>600812</t>
  </si>
  <si>
    <t>华北制药</t>
  </si>
  <si>
    <t>600814</t>
  </si>
  <si>
    <t>杭州解百</t>
  </si>
  <si>
    <t>600816</t>
  </si>
  <si>
    <t>安信信托</t>
  </si>
  <si>
    <t>600818</t>
  </si>
  <si>
    <t>中路股份</t>
  </si>
  <si>
    <t>600819</t>
  </si>
  <si>
    <t>耀皮玻璃</t>
  </si>
  <si>
    <t>600820</t>
  </si>
  <si>
    <t>隧道股份</t>
  </si>
  <si>
    <t>600821</t>
  </si>
  <si>
    <t>津劝业</t>
  </si>
  <si>
    <t>600822</t>
  </si>
  <si>
    <t>上海物贸</t>
  </si>
  <si>
    <t>600823</t>
  </si>
  <si>
    <t>世茂股份</t>
  </si>
  <si>
    <t>600824</t>
  </si>
  <si>
    <t>益民集团</t>
  </si>
  <si>
    <t>600825</t>
  </si>
  <si>
    <t>新华传媒</t>
  </si>
  <si>
    <t>600826</t>
  </si>
  <si>
    <t>兰生股份</t>
  </si>
  <si>
    <t>600827</t>
  </si>
  <si>
    <t>百联股份</t>
  </si>
  <si>
    <t>600828</t>
  </si>
  <si>
    <t>600829</t>
  </si>
  <si>
    <t>人民同泰</t>
  </si>
  <si>
    <t>600830</t>
  </si>
  <si>
    <t>香溢融通</t>
  </si>
  <si>
    <t>600831</t>
  </si>
  <si>
    <t>广电网络</t>
  </si>
  <si>
    <t>600833</t>
  </si>
  <si>
    <t>第一医药</t>
  </si>
  <si>
    <t>600834</t>
  </si>
  <si>
    <t>申通地铁</t>
  </si>
  <si>
    <t>600835</t>
  </si>
  <si>
    <t>上海机电</t>
  </si>
  <si>
    <t>600836</t>
  </si>
  <si>
    <t>界龙实业</t>
  </si>
  <si>
    <t>600837</t>
  </si>
  <si>
    <t>海通证券</t>
  </si>
  <si>
    <t>600838</t>
  </si>
  <si>
    <t>上海九百</t>
  </si>
  <si>
    <t>600839</t>
  </si>
  <si>
    <t>四川长虹</t>
  </si>
  <si>
    <t>600841</t>
  </si>
  <si>
    <t>上柴股份</t>
  </si>
  <si>
    <t>600843</t>
  </si>
  <si>
    <t>上工申贝</t>
  </si>
  <si>
    <t>600845</t>
  </si>
  <si>
    <t>宝信软件</t>
  </si>
  <si>
    <t>600846</t>
  </si>
  <si>
    <t>同济科技</t>
  </si>
  <si>
    <t>600848</t>
  </si>
  <si>
    <t>600850</t>
  </si>
  <si>
    <t>华东电脑</t>
  </si>
  <si>
    <t>600851</t>
  </si>
  <si>
    <t>海欣股份</t>
  </si>
  <si>
    <t>600853</t>
  </si>
  <si>
    <t>龙建股份</t>
  </si>
  <si>
    <t>600854</t>
  </si>
  <si>
    <t>春兰股份</t>
  </si>
  <si>
    <t>600855</t>
  </si>
  <si>
    <t>航天长峰</t>
  </si>
  <si>
    <t>600856</t>
  </si>
  <si>
    <t>600857</t>
  </si>
  <si>
    <t>宁波中百</t>
  </si>
  <si>
    <t>600858</t>
  </si>
  <si>
    <t>银座股份</t>
  </si>
  <si>
    <t>600859</t>
  </si>
  <si>
    <t>王府井</t>
  </si>
  <si>
    <t>600861</t>
  </si>
  <si>
    <t>北京城乡</t>
  </si>
  <si>
    <t>600862</t>
  </si>
  <si>
    <t>600863</t>
  </si>
  <si>
    <t>内蒙华电</t>
  </si>
  <si>
    <t>600864</t>
  </si>
  <si>
    <t>哈投股份</t>
  </si>
  <si>
    <t>600865</t>
  </si>
  <si>
    <t>百大集团</t>
  </si>
  <si>
    <t>600866</t>
  </si>
  <si>
    <t>星湖科技</t>
  </si>
  <si>
    <t>600867</t>
  </si>
  <si>
    <t>通化东宝</t>
  </si>
  <si>
    <t>600868</t>
  </si>
  <si>
    <t>梅雁吉祥</t>
  </si>
  <si>
    <t>600869</t>
  </si>
  <si>
    <t>智慧能源</t>
  </si>
  <si>
    <t>600870</t>
  </si>
  <si>
    <t>600871</t>
  </si>
  <si>
    <t>石化油服</t>
  </si>
  <si>
    <t>600872</t>
  </si>
  <si>
    <t>中炬高新</t>
  </si>
  <si>
    <t>600873</t>
  </si>
  <si>
    <t>梅花生物</t>
  </si>
  <si>
    <t>600874</t>
  </si>
  <si>
    <t>创业环保</t>
  </si>
  <si>
    <t>600875</t>
  </si>
  <si>
    <t>东方电气</t>
  </si>
  <si>
    <t>600876</t>
  </si>
  <si>
    <t>洛阳玻璃</t>
  </si>
  <si>
    <t>600879</t>
  </si>
  <si>
    <t>航天电子</t>
  </si>
  <si>
    <t>600880</t>
  </si>
  <si>
    <t>博瑞传播</t>
  </si>
  <si>
    <t>600881</t>
  </si>
  <si>
    <t>亚泰集团</t>
  </si>
  <si>
    <t>600882</t>
  </si>
  <si>
    <t>600883</t>
  </si>
  <si>
    <t>博闻科技</t>
  </si>
  <si>
    <t>600884</t>
  </si>
  <si>
    <t>杉杉股份</t>
  </si>
  <si>
    <t>600885</t>
  </si>
  <si>
    <t>宏发股份</t>
  </si>
  <si>
    <t>600886</t>
  </si>
  <si>
    <t>国投电力</t>
  </si>
  <si>
    <t>600887</t>
  </si>
  <si>
    <t>伊利股份</t>
  </si>
  <si>
    <t>600888</t>
  </si>
  <si>
    <t>新疆众和</t>
  </si>
  <si>
    <t>600889</t>
  </si>
  <si>
    <t>南京化纤</t>
  </si>
  <si>
    <t>600890</t>
  </si>
  <si>
    <t>中房股份</t>
  </si>
  <si>
    <t>600891</t>
  </si>
  <si>
    <t>秋林集团</t>
  </si>
  <si>
    <t>600892</t>
  </si>
  <si>
    <t>600893</t>
  </si>
  <si>
    <t>600894</t>
  </si>
  <si>
    <t>广日股份</t>
  </si>
  <si>
    <t>600895</t>
  </si>
  <si>
    <t>张江高科</t>
  </si>
  <si>
    <t>600896</t>
  </si>
  <si>
    <t>600897</t>
  </si>
  <si>
    <t>厦门空港</t>
  </si>
  <si>
    <t>600898</t>
  </si>
  <si>
    <t>600900</t>
  </si>
  <si>
    <t>长江电力</t>
  </si>
  <si>
    <t>600917</t>
  </si>
  <si>
    <t>重庆燃气</t>
  </si>
  <si>
    <t>600958</t>
  </si>
  <si>
    <t>东方证券</t>
  </si>
  <si>
    <t>600959</t>
  </si>
  <si>
    <t>江苏有线</t>
  </si>
  <si>
    <t>600960</t>
  </si>
  <si>
    <t>渤海活塞</t>
  </si>
  <si>
    <t>600961</t>
  </si>
  <si>
    <t>株冶集团</t>
  </si>
  <si>
    <t>600962</t>
  </si>
  <si>
    <t>600963</t>
  </si>
  <si>
    <t>岳阳林纸</t>
  </si>
  <si>
    <t>600965</t>
  </si>
  <si>
    <t>600966</t>
  </si>
  <si>
    <t>博汇纸业</t>
  </si>
  <si>
    <t>600967</t>
  </si>
  <si>
    <t>600969</t>
  </si>
  <si>
    <t>郴电国际</t>
  </si>
  <si>
    <t>600970</t>
  </si>
  <si>
    <t>中材国际</t>
  </si>
  <si>
    <t>600971</t>
  </si>
  <si>
    <t>恒源煤电</t>
  </si>
  <si>
    <t>600973</t>
  </si>
  <si>
    <t>宝胜股份</t>
  </si>
  <si>
    <t>600975</t>
  </si>
  <si>
    <t>新五丰</t>
  </si>
  <si>
    <t>600976</t>
  </si>
  <si>
    <t>健民集团</t>
  </si>
  <si>
    <t>600978</t>
  </si>
  <si>
    <t>600979</t>
  </si>
  <si>
    <t>广安爱众</t>
  </si>
  <si>
    <t>600980</t>
  </si>
  <si>
    <t>600981</t>
  </si>
  <si>
    <t>600982</t>
  </si>
  <si>
    <t>宁波热电</t>
  </si>
  <si>
    <t>600983</t>
  </si>
  <si>
    <t>惠而浦</t>
  </si>
  <si>
    <t>600984</t>
  </si>
  <si>
    <t>600985</t>
  </si>
  <si>
    <t>雷鸣科化</t>
  </si>
  <si>
    <t>600986</t>
  </si>
  <si>
    <t>科达股份</t>
  </si>
  <si>
    <t>600987</t>
  </si>
  <si>
    <t>航民股份</t>
  </si>
  <si>
    <t>600988</t>
  </si>
  <si>
    <t>赤峰黄金</t>
  </si>
  <si>
    <t>600990</t>
  </si>
  <si>
    <t>四创电子</t>
  </si>
  <si>
    <t>600992</t>
  </si>
  <si>
    <t>贵绳股份</t>
  </si>
  <si>
    <t>600993</t>
  </si>
  <si>
    <t>马应龙</t>
  </si>
  <si>
    <t>600995</t>
  </si>
  <si>
    <t>文山电力</t>
  </si>
  <si>
    <t>600997</t>
  </si>
  <si>
    <t>开滦股份</t>
  </si>
  <si>
    <t>600998</t>
  </si>
  <si>
    <t>九州通</t>
  </si>
  <si>
    <t>600999</t>
  </si>
  <si>
    <t>招商证券</t>
  </si>
  <si>
    <t>601000</t>
  </si>
  <si>
    <t>唐山港</t>
  </si>
  <si>
    <t>601001</t>
  </si>
  <si>
    <t>大同煤业</t>
  </si>
  <si>
    <t>601002</t>
  </si>
  <si>
    <t>晋亿实业</t>
  </si>
  <si>
    <t>601003</t>
  </si>
  <si>
    <t>柳钢股份</t>
  </si>
  <si>
    <t>601006</t>
  </si>
  <si>
    <t>大秦铁路</t>
  </si>
  <si>
    <t>601007</t>
  </si>
  <si>
    <t>金陵饭店</t>
  </si>
  <si>
    <t>601008</t>
  </si>
  <si>
    <t>连云港</t>
  </si>
  <si>
    <t>601009</t>
  </si>
  <si>
    <t>南京银行</t>
  </si>
  <si>
    <t>601010</t>
  </si>
  <si>
    <t>文峰股份</t>
  </si>
  <si>
    <t>601011</t>
  </si>
  <si>
    <t>宝泰隆</t>
  </si>
  <si>
    <t>601012</t>
  </si>
  <si>
    <t>隆基股份</t>
  </si>
  <si>
    <t>601015</t>
  </si>
  <si>
    <t>陕西黑猫</t>
  </si>
  <si>
    <t>601016</t>
  </si>
  <si>
    <t>节能风电</t>
  </si>
  <si>
    <t>601018</t>
  </si>
  <si>
    <t>宁波港</t>
  </si>
  <si>
    <t>601021</t>
  </si>
  <si>
    <t>春秋航空</t>
  </si>
  <si>
    <t>601028</t>
  </si>
  <si>
    <t>玉龙股份</t>
  </si>
  <si>
    <t>601038</t>
  </si>
  <si>
    <t>一拖股份</t>
  </si>
  <si>
    <t>601058</t>
  </si>
  <si>
    <t>赛轮金宇</t>
  </si>
  <si>
    <t>601069</t>
  </si>
  <si>
    <t>西部黄金</t>
  </si>
  <si>
    <t>601088</t>
  </si>
  <si>
    <t>中国神华</t>
  </si>
  <si>
    <t>601098</t>
  </si>
  <si>
    <t>中南传媒</t>
  </si>
  <si>
    <t>601099</t>
  </si>
  <si>
    <t>太平洋</t>
  </si>
  <si>
    <t>601100</t>
  </si>
  <si>
    <t>601101</t>
  </si>
  <si>
    <t>昊华能源</t>
  </si>
  <si>
    <t>601107</t>
  </si>
  <si>
    <t>四川成渝</t>
  </si>
  <si>
    <t>601111</t>
  </si>
  <si>
    <t>中国国航</t>
  </si>
  <si>
    <t>601113</t>
  </si>
  <si>
    <t>华鼎股份</t>
  </si>
  <si>
    <t>601116</t>
  </si>
  <si>
    <t>三江购物</t>
  </si>
  <si>
    <t>601117</t>
  </si>
  <si>
    <t>中国化学</t>
  </si>
  <si>
    <t>601118</t>
  </si>
  <si>
    <t>海南橡胶</t>
  </si>
  <si>
    <t>601126</t>
  </si>
  <si>
    <t>四方股份</t>
  </si>
  <si>
    <t>601137</t>
  </si>
  <si>
    <t>博威合金</t>
  </si>
  <si>
    <t>601139</t>
  </si>
  <si>
    <t>深圳燃气</t>
  </si>
  <si>
    <t>601158</t>
  </si>
  <si>
    <t>重庆水务</t>
  </si>
  <si>
    <t>601166</t>
  </si>
  <si>
    <t>兴业银行</t>
  </si>
  <si>
    <t>601168</t>
  </si>
  <si>
    <t>西部矿业</t>
  </si>
  <si>
    <t>601169</t>
  </si>
  <si>
    <t>北京银行</t>
  </si>
  <si>
    <t>601177</t>
  </si>
  <si>
    <t>杭齿前进</t>
  </si>
  <si>
    <t>601179</t>
  </si>
  <si>
    <t>中国西电</t>
  </si>
  <si>
    <t>601186</t>
  </si>
  <si>
    <t>中国铁建</t>
  </si>
  <si>
    <t>601188</t>
  </si>
  <si>
    <t>龙江交通</t>
  </si>
  <si>
    <t>601198</t>
  </si>
  <si>
    <t>东兴证券</t>
  </si>
  <si>
    <t>601199</t>
  </si>
  <si>
    <t>江南水务</t>
  </si>
  <si>
    <t>601208</t>
  </si>
  <si>
    <t>东材科技</t>
  </si>
  <si>
    <t>601216</t>
  </si>
  <si>
    <t>601218</t>
  </si>
  <si>
    <t>吉鑫科技</t>
  </si>
  <si>
    <t>601222</t>
  </si>
  <si>
    <t>601225</t>
  </si>
  <si>
    <t>陕西煤业</t>
  </si>
  <si>
    <t>601226</t>
  </si>
  <si>
    <t>华电重工</t>
  </si>
  <si>
    <t>601231</t>
  </si>
  <si>
    <t>环旭电子</t>
  </si>
  <si>
    <t>601233</t>
  </si>
  <si>
    <t>桐昆股份</t>
  </si>
  <si>
    <t>601238</t>
  </si>
  <si>
    <t>广汽集团</t>
  </si>
  <si>
    <t>601258</t>
  </si>
  <si>
    <t>庞大集团</t>
  </si>
  <si>
    <t>601288</t>
  </si>
  <si>
    <t>农业银行</t>
  </si>
  <si>
    <t>601311</t>
  </si>
  <si>
    <t>骆驼股份</t>
  </si>
  <si>
    <t>601313</t>
  </si>
  <si>
    <t>江南嘉捷</t>
  </si>
  <si>
    <t>601318</t>
  </si>
  <si>
    <t>中国平安</t>
  </si>
  <si>
    <t>601328</t>
  </si>
  <si>
    <t>交通银行</t>
  </si>
  <si>
    <t>601333</t>
  </si>
  <si>
    <t>广深铁路</t>
  </si>
  <si>
    <t>601336</t>
  </si>
  <si>
    <t>新华保险</t>
  </si>
  <si>
    <t>601339</t>
  </si>
  <si>
    <t>百隆东方</t>
  </si>
  <si>
    <t>601368</t>
  </si>
  <si>
    <t>绿城水务</t>
  </si>
  <si>
    <t>601369</t>
  </si>
  <si>
    <t>陕鼓动力</t>
  </si>
  <si>
    <t>601377</t>
  </si>
  <si>
    <t>兴业证券</t>
  </si>
  <si>
    <t>601388</t>
  </si>
  <si>
    <t>怡球资源</t>
  </si>
  <si>
    <t>601390</t>
  </si>
  <si>
    <t>中国中铁</t>
  </si>
  <si>
    <t>601398</t>
  </si>
  <si>
    <t>工商银行</t>
  </si>
  <si>
    <t>601515</t>
  </si>
  <si>
    <t>东风股份</t>
  </si>
  <si>
    <t>601518</t>
  </si>
  <si>
    <t>吉林高速</t>
  </si>
  <si>
    <t>601555</t>
  </si>
  <si>
    <t>东吴证券</t>
  </si>
  <si>
    <t>601566</t>
  </si>
  <si>
    <t>九牧王</t>
  </si>
  <si>
    <t>601567</t>
  </si>
  <si>
    <t>601579</t>
  </si>
  <si>
    <t>会稽山</t>
  </si>
  <si>
    <t>601588</t>
  </si>
  <si>
    <t>北辰实业</t>
  </si>
  <si>
    <t>601599</t>
  </si>
  <si>
    <t>601600</t>
  </si>
  <si>
    <t>中国铝业</t>
  </si>
  <si>
    <t>601601</t>
  </si>
  <si>
    <t>中国太保</t>
  </si>
  <si>
    <t>601607</t>
  </si>
  <si>
    <t>上海医药</t>
  </si>
  <si>
    <t>601608</t>
  </si>
  <si>
    <t>中信重工</t>
  </si>
  <si>
    <t>601616</t>
  </si>
  <si>
    <t>广电电气</t>
  </si>
  <si>
    <t>601618</t>
  </si>
  <si>
    <t>中国中冶</t>
  </si>
  <si>
    <t>601628</t>
  </si>
  <si>
    <t>中国人寿</t>
  </si>
  <si>
    <t>601633</t>
  </si>
  <si>
    <t>长城汽车</t>
  </si>
  <si>
    <t>601636</t>
  </si>
  <si>
    <t>旗滨集团</t>
  </si>
  <si>
    <t>601666</t>
  </si>
  <si>
    <t>平煤股份</t>
  </si>
  <si>
    <t>601668</t>
  </si>
  <si>
    <t>中国建筑</t>
  </si>
  <si>
    <t>601669</t>
  </si>
  <si>
    <t>中国电建</t>
  </si>
  <si>
    <t>601677</t>
  </si>
  <si>
    <t>明泰铝业</t>
  </si>
  <si>
    <t>601678</t>
  </si>
  <si>
    <t>滨化股份</t>
  </si>
  <si>
    <t>601688</t>
  </si>
  <si>
    <t>华泰证券</t>
  </si>
  <si>
    <t>601689</t>
  </si>
  <si>
    <t>拓普集团</t>
  </si>
  <si>
    <t>601699</t>
  </si>
  <si>
    <t>潞安环能</t>
  </si>
  <si>
    <t>601700</t>
  </si>
  <si>
    <t>风范股份</t>
  </si>
  <si>
    <t>601717</t>
  </si>
  <si>
    <t>郑煤机</t>
  </si>
  <si>
    <t>601718</t>
  </si>
  <si>
    <t>际华集团</t>
  </si>
  <si>
    <t>601727</t>
  </si>
  <si>
    <t>上海电气</t>
  </si>
  <si>
    <t>601766</t>
  </si>
  <si>
    <t>中国中车</t>
  </si>
  <si>
    <t>601777</t>
  </si>
  <si>
    <t>力帆股份</t>
  </si>
  <si>
    <t>601788</t>
  </si>
  <si>
    <t>光大证券</t>
  </si>
  <si>
    <t>601789</t>
  </si>
  <si>
    <t>宁波建工</t>
  </si>
  <si>
    <t>601798</t>
  </si>
  <si>
    <t>蓝科高新</t>
  </si>
  <si>
    <t>601799</t>
  </si>
  <si>
    <t>星宇股份</t>
  </si>
  <si>
    <t>601800</t>
  </si>
  <si>
    <t>中国交建</t>
  </si>
  <si>
    <t>601801</t>
  </si>
  <si>
    <t>皖新传媒</t>
  </si>
  <si>
    <t>601808</t>
  </si>
  <si>
    <t>中海油服</t>
  </si>
  <si>
    <t>601818</t>
  </si>
  <si>
    <t>光大银行</t>
  </si>
  <si>
    <t>601857</t>
  </si>
  <si>
    <t>中国石油</t>
  </si>
  <si>
    <t>601866</t>
  </si>
  <si>
    <t>601872</t>
  </si>
  <si>
    <t>招商轮船</t>
  </si>
  <si>
    <t>601877</t>
  </si>
  <si>
    <t>正泰电器</t>
  </si>
  <si>
    <t>601880</t>
  </si>
  <si>
    <t>大连港</t>
  </si>
  <si>
    <t>601886</t>
  </si>
  <si>
    <t>601888</t>
  </si>
  <si>
    <t>中国国旅</t>
  </si>
  <si>
    <t>601890</t>
  </si>
  <si>
    <t>亚星锚链</t>
  </si>
  <si>
    <t>601898</t>
  </si>
  <si>
    <t>中煤能源</t>
  </si>
  <si>
    <t>601899</t>
  </si>
  <si>
    <t>紫金矿业</t>
  </si>
  <si>
    <t>601901</t>
  </si>
  <si>
    <t>方正证券</t>
  </si>
  <si>
    <t>601908</t>
  </si>
  <si>
    <t>京运通</t>
  </si>
  <si>
    <t>601918</t>
  </si>
  <si>
    <t>601919</t>
  </si>
  <si>
    <t>601928</t>
  </si>
  <si>
    <t>凤凰传媒</t>
  </si>
  <si>
    <t>601929</t>
  </si>
  <si>
    <t>吉视传媒</t>
  </si>
  <si>
    <t>601933</t>
  </si>
  <si>
    <t>永辉超市</t>
  </si>
  <si>
    <t>601939</t>
  </si>
  <si>
    <t>建设银行</t>
  </si>
  <si>
    <t>601958</t>
  </si>
  <si>
    <t>金钼股份</t>
  </si>
  <si>
    <t>601965</t>
  </si>
  <si>
    <t>中国汽研</t>
  </si>
  <si>
    <t>601968</t>
  </si>
  <si>
    <t>宝钢包装</t>
  </si>
  <si>
    <t>601969</t>
  </si>
  <si>
    <t>海南矿业</t>
  </si>
  <si>
    <t>601985</t>
  </si>
  <si>
    <t>中国核电</t>
  </si>
  <si>
    <t>601988</t>
  </si>
  <si>
    <t>中国银行</t>
  </si>
  <si>
    <t>601989</t>
  </si>
  <si>
    <t>中国重工</t>
  </si>
  <si>
    <t>601991</t>
  </si>
  <si>
    <t>大唐发电</t>
  </si>
  <si>
    <t>601992</t>
  </si>
  <si>
    <t>金隅股份</t>
  </si>
  <si>
    <t>601996</t>
  </si>
  <si>
    <t>丰林集团</t>
  </si>
  <si>
    <t>601998</t>
  </si>
  <si>
    <t>中信银行</t>
  </si>
  <si>
    <t>601999</t>
  </si>
  <si>
    <t>出版传媒</t>
  </si>
  <si>
    <t>603000</t>
  </si>
  <si>
    <t>人民网</t>
  </si>
  <si>
    <t>603001</t>
  </si>
  <si>
    <t>奥康国际</t>
  </si>
  <si>
    <t>603002</t>
  </si>
  <si>
    <t>宏昌电子</t>
  </si>
  <si>
    <t>603003</t>
  </si>
  <si>
    <t>龙宇燃油</t>
  </si>
  <si>
    <t>603005</t>
  </si>
  <si>
    <t>晶方科技</t>
  </si>
  <si>
    <t>603006</t>
  </si>
  <si>
    <t>联明股份</t>
  </si>
  <si>
    <t>603008</t>
  </si>
  <si>
    <t>喜临门</t>
  </si>
  <si>
    <t>603009</t>
  </si>
  <si>
    <t>北特科技</t>
  </si>
  <si>
    <t>603010</t>
  </si>
  <si>
    <t>万盛股份</t>
  </si>
  <si>
    <t>603011</t>
  </si>
  <si>
    <t>603012</t>
  </si>
  <si>
    <t>创力集团</t>
  </si>
  <si>
    <t>603015</t>
  </si>
  <si>
    <t>弘讯科技</t>
  </si>
  <si>
    <t>603017</t>
  </si>
  <si>
    <t>603018</t>
  </si>
  <si>
    <t>603019</t>
  </si>
  <si>
    <t>中科曙光</t>
  </si>
  <si>
    <t>603020</t>
  </si>
  <si>
    <t>爱普股份</t>
  </si>
  <si>
    <t>603021</t>
  </si>
  <si>
    <t>山东华鹏</t>
  </si>
  <si>
    <t>603022</t>
  </si>
  <si>
    <t>新通联</t>
  </si>
  <si>
    <t>603023</t>
  </si>
  <si>
    <t>威帝股份</t>
  </si>
  <si>
    <t>603025</t>
  </si>
  <si>
    <t>大豪科技</t>
  </si>
  <si>
    <t>603026</t>
  </si>
  <si>
    <t>石大胜华</t>
  </si>
  <si>
    <t>603030</t>
  </si>
  <si>
    <t>全筑股份</t>
  </si>
  <si>
    <t>603066</t>
  </si>
  <si>
    <t>音飞储存</t>
  </si>
  <si>
    <t>603077</t>
  </si>
  <si>
    <t>603088</t>
  </si>
  <si>
    <t>宁波精达</t>
  </si>
  <si>
    <t>603099</t>
  </si>
  <si>
    <t>长白山</t>
  </si>
  <si>
    <t>603100</t>
  </si>
  <si>
    <t>川仪股份</t>
  </si>
  <si>
    <t>603108</t>
  </si>
  <si>
    <t>润达医疗</t>
  </si>
  <si>
    <t>603111</t>
  </si>
  <si>
    <t>康尼机电</t>
  </si>
  <si>
    <t>603118</t>
  </si>
  <si>
    <t>共进股份</t>
  </si>
  <si>
    <t>603123</t>
  </si>
  <si>
    <t>翠微股份</t>
  </si>
  <si>
    <t>603126</t>
  </si>
  <si>
    <t>中材节能</t>
  </si>
  <si>
    <t>603128</t>
  </si>
  <si>
    <t>华贸物流</t>
  </si>
  <si>
    <t>603158</t>
  </si>
  <si>
    <t>腾龙股份</t>
  </si>
  <si>
    <t>603166</t>
  </si>
  <si>
    <t>福达股份</t>
  </si>
  <si>
    <t>603167</t>
  </si>
  <si>
    <t>渤海轮渡</t>
  </si>
  <si>
    <t>603168</t>
  </si>
  <si>
    <t>莎普爱思</t>
  </si>
  <si>
    <t>603169</t>
  </si>
  <si>
    <t>兰石重装</t>
  </si>
  <si>
    <t>603188</t>
  </si>
  <si>
    <t>亚邦股份</t>
  </si>
  <si>
    <t>603198</t>
  </si>
  <si>
    <t>迎驾贡酒</t>
  </si>
  <si>
    <t>603199</t>
  </si>
  <si>
    <t>九华旅游</t>
  </si>
  <si>
    <t>603222</t>
  </si>
  <si>
    <t>济民制药</t>
  </si>
  <si>
    <t>603227</t>
  </si>
  <si>
    <t>雪峰科技</t>
  </si>
  <si>
    <t>603268</t>
  </si>
  <si>
    <t>松发股份</t>
  </si>
  <si>
    <t>603288</t>
  </si>
  <si>
    <t>海天味业</t>
  </si>
  <si>
    <t>603300</t>
  </si>
  <si>
    <t>华铁科技</t>
  </si>
  <si>
    <t>603306</t>
  </si>
  <si>
    <t>华懋科技</t>
  </si>
  <si>
    <t>603308</t>
  </si>
  <si>
    <t>应流股份</t>
  </si>
  <si>
    <t>603309</t>
  </si>
  <si>
    <t>维力医疗</t>
  </si>
  <si>
    <t>603311</t>
  </si>
  <si>
    <t>金海环境</t>
  </si>
  <si>
    <t>603315</t>
  </si>
  <si>
    <t>福鞍股份</t>
  </si>
  <si>
    <t>603318</t>
  </si>
  <si>
    <t>派思股份</t>
  </si>
  <si>
    <t>603328</t>
  </si>
  <si>
    <t>依顿电子</t>
  </si>
  <si>
    <t>603333</t>
  </si>
  <si>
    <t>明星电缆</t>
  </si>
  <si>
    <t>603338</t>
  </si>
  <si>
    <t>浙江鼎力</t>
  </si>
  <si>
    <t>603355</t>
  </si>
  <si>
    <t>莱克电气</t>
  </si>
  <si>
    <t>603366</t>
  </si>
  <si>
    <t>日出东方</t>
  </si>
  <si>
    <t>603368</t>
  </si>
  <si>
    <t>柳州医药</t>
  </si>
  <si>
    <t>603369</t>
  </si>
  <si>
    <t>今世缘</t>
  </si>
  <si>
    <t>603399</t>
  </si>
  <si>
    <t>新华龙</t>
  </si>
  <si>
    <t>603456</t>
  </si>
  <si>
    <t>九洲药业</t>
  </si>
  <si>
    <t>603518</t>
  </si>
  <si>
    <t>维格娜丝</t>
  </si>
  <si>
    <t>603519</t>
  </si>
  <si>
    <t>立霸股份</t>
  </si>
  <si>
    <t>603555</t>
  </si>
  <si>
    <t>贵人鸟</t>
  </si>
  <si>
    <t>603558</t>
  </si>
  <si>
    <t>健盛集团</t>
  </si>
  <si>
    <t>603566</t>
  </si>
  <si>
    <t>普莱柯</t>
  </si>
  <si>
    <t>603567</t>
  </si>
  <si>
    <t>珍宝岛</t>
  </si>
  <si>
    <t>603568</t>
  </si>
  <si>
    <t>伟明环保</t>
  </si>
  <si>
    <t>603588</t>
  </si>
  <si>
    <t>高能环境</t>
  </si>
  <si>
    <t>603598</t>
  </si>
  <si>
    <t>引力传媒</t>
  </si>
  <si>
    <t>603599</t>
  </si>
  <si>
    <t>广信股份</t>
  </si>
  <si>
    <t>603600</t>
  </si>
  <si>
    <t>永艺股份</t>
  </si>
  <si>
    <t>603601</t>
  </si>
  <si>
    <t>再升科技</t>
  </si>
  <si>
    <t>603606</t>
  </si>
  <si>
    <t>东方电缆</t>
  </si>
  <si>
    <t>603609</t>
  </si>
  <si>
    <t>禾丰牧业</t>
  </si>
  <si>
    <t>603611</t>
  </si>
  <si>
    <t>诺力股份</t>
  </si>
  <si>
    <t>603616</t>
  </si>
  <si>
    <t>韩建河山</t>
  </si>
  <si>
    <t>603618</t>
  </si>
  <si>
    <t>杭电股份</t>
  </si>
  <si>
    <t>603636</t>
  </si>
  <si>
    <t>南威软件</t>
  </si>
  <si>
    <t>603669</t>
  </si>
  <si>
    <t>灵康药业</t>
  </si>
  <si>
    <t>603678</t>
  </si>
  <si>
    <t>火炬电子</t>
  </si>
  <si>
    <t>603686</t>
  </si>
  <si>
    <t>龙马环卫</t>
  </si>
  <si>
    <t>603688</t>
  </si>
  <si>
    <t>石英股份</t>
  </si>
  <si>
    <t>603698</t>
  </si>
  <si>
    <t>航天工程</t>
  </si>
  <si>
    <t>603699</t>
  </si>
  <si>
    <t>纽威股份</t>
  </si>
  <si>
    <t>603703</t>
  </si>
  <si>
    <t>盛洋科技</t>
  </si>
  <si>
    <t>603718</t>
  </si>
  <si>
    <t>海利生物</t>
  </si>
  <si>
    <t>603729</t>
  </si>
  <si>
    <t>龙韵股份</t>
  </si>
  <si>
    <t>603766</t>
  </si>
  <si>
    <t>隆鑫通用</t>
  </si>
  <si>
    <t>603788</t>
  </si>
  <si>
    <t>宁波高发</t>
  </si>
  <si>
    <t>603789</t>
  </si>
  <si>
    <t>星光农机</t>
  </si>
  <si>
    <t>603799</t>
  </si>
  <si>
    <t>华友钴业</t>
  </si>
  <si>
    <t>603806</t>
  </si>
  <si>
    <t>福斯特</t>
  </si>
  <si>
    <t>603808</t>
  </si>
  <si>
    <t>歌力思</t>
  </si>
  <si>
    <t>603818</t>
  </si>
  <si>
    <t>603828</t>
  </si>
  <si>
    <t>柯利达</t>
  </si>
  <si>
    <t>603869</t>
  </si>
  <si>
    <t>北部湾旅</t>
  </si>
  <si>
    <t>603883</t>
  </si>
  <si>
    <t>老百姓</t>
  </si>
  <si>
    <t>603885</t>
  </si>
  <si>
    <t>吉祥航空</t>
  </si>
  <si>
    <t>603889</t>
  </si>
  <si>
    <t>新澳股份</t>
  </si>
  <si>
    <t>603898</t>
  </si>
  <si>
    <t>好莱客</t>
  </si>
  <si>
    <t>603899</t>
  </si>
  <si>
    <t>晨光文具</t>
  </si>
  <si>
    <t>603901</t>
  </si>
  <si>
    <t>永创智能</t>
  </si>
  <si>
    <t>603918</t>
  </si>
  <si>
    <t>金桥信息</t>
  </si>
  <si>
    <t>603939</t>
  </si>
  <si>
    <t>益丰药房</t>
  </si>
  <si>
    <t>603968</t>
  </si>
  <si>
    <t>醋化股份</t>
  </si>
  <si>
    <t>603969</t>
  </si>
  <si>
    <t>银龙股份</t>
  </si>
  <si>
    <t>603988</t>
  </si>
  <si>
    <t>中电电机</t>
  </si>
  <si>
    <t>603989</t>
  </si>
  <si>
    <t>艾华集团</t>
  </si>
  <si>
    <t>603993</t>
  </si>
  <si>
    <t>洛阳钼业</t>
  </si>
  <si>
    <t>603997</t>
  </si>
  <si>
    <t>继峰股份</t>
  </si>
  <si>
    <t>603998</t>
  </si>
  <si>
    <t>方盛制药</t>
  </si>
  <si>
    <t>000001</t>
  </si>
  <si>
    <t>平安银行</t>
  </si>
  <si>
    <t>000002</t>
  </si>
  <si>
    <t>000004</t>
  </si>
  <si>
    <t>国农科技</t>
  </si>
  <si>
    <t>000005</t>
  </si>
  <si>
    <t>世纪星源</t>
  </si>
  <si>
    <t>000006</t>
  </si>
  <si>
    <t>深振业Ａ</t>
  </si>
  <si>
    <t>000007</t>
  </si>
  <si>
    <t>000008</t>
  </si>
  <si>
    <t>神州高铁</t>
  </si>
  <si>
    <t>000009</t>
  </si>
  <si>
    <t>中国宝安</t>
  </si>
  <si>
    <t>000010</t>
  </si>
  <si>
    <t>000011</t>
  </si>
  <si>
    <t>深物业A</t>
  </si>
  <si>
    <t>000012</t>
  </si>
  <si>
    <t>000014</t>
  </si>
  <si>
    <t>沙河股份</t>
  </si>
  <si>
    <t>000016</t>
  </si>
  <si>
    <t>深康佳Ａ</t>
  </si>
  <si>
    <t>000017</t>
  </si>
  <si>
    <t>深中华A</t>
  </si>
  <si>
    <t>000018</t>
  </si>
  <si>
    <t>000019</t>
  </si>
  <si>
    <t>深深宝Ａ</t>
  </si>
  <si>
    <t>000020</t>
  </si>
  <si>
    <t>深华发Ａ</t>
  </si>
  <si>
    <t>000021</t>
  </si>
  <si>
    <t>深科技</t>
  </si>
  <si>
    <t>000022</t>
  </si>
  <si>
    <t>深赤湾Ａ</t>
  </si>
  <si>
    <t>000023</t>
  </si>
  <si>
    <t>深天地Ａ</t>
  </si>
  <si>
    <t>000025</t>
  </si>
  <si>
    <t>000026</t>
  </si>
  <si>
    <t>飞亚达Ａ</t>
  </si>
  <si>
    <t>000027</t>
  </si>
  <si>
    <t>深圳能源</t>
  </si>
  <si>
    <t>000028</t>
  </si>
  <si>
    <t>国药一致</t>
  </si>
  <si>
    <t>000029</t>
  </si>
  <si>
    <t>深深房Ａ</t>
  </si>
  <si>
    <t>000030</t>
  </si>
  <si>
    <t>富奥股份</t>
  </si>
  <si>
    <t>000031</t>
  </si>
  <si>
    <t>中粮地产</t>
  </si>
  <si>
    <t>000032</t>
  </si>
  <si>
    <t>深桑达Ａ</t>
  </si>
  <si>
    <t>000034</t>
  </si>
  <si>
    <t>000035</t>
  </si>
  <si>
    <t>中国天楹</t>
  </si>
  <si>
    <t>000036</t>
  </si>
  <si>
    <t>华联控股</t>
  </si>
  <si>
    <t>000037</t>
  </si>
  <si>
    <t>000038</t>
  </si>
  <si>
    <t>深大通</t>
  </si>
  <si>
    <t>000039</t>
  </si>
  <si>
    <t>中集集团</t>
  </si>
  <si>
    <t>000040</t>
  </si>
  <si>
    <t>000042</t>
  </si>
  <si>
    <t>中洲控股</t>
  </si>
  <si>
    <t>000043</t>
  </si>
  <si>
    <t>中航地产</t>
  </si>
  <si>
    <t>000045</t>
  </si>
  <si>
    <t>深纺织Ａ</t>
  </si>
  <si>
    <t>000046</t>
  </si>
  <si>
    <t>泛海控股</t>
  </si>
  <si>
    <t>000048</t>
  </si>
  <si>
    <t>康达尔</t>
  </si>
  <si>
    <t>000049</t>
  </si>
  <si>
    <t>德赛电池</t>
  </si>
  <si>
    <t>000050</t>
  </si>
  <si>
    <t>深天马Ａ</t>
  </si>
  <si>
    <t>000055</t>
  </si>
  <si>
    <t>方大集团</t>
  </si>
  <si>
    <t>000056</t>
  </si>
  <si>
    <t>000058</t>
  </si>
  <si>
    <t>深 赛 格</t>
  </si>
  <si>
    <t>000059</t>
  </si>
  <si>
    <t>000060</t>
  </si>
  <si>
    <t>中金岭南</t>
  </si>
  <si>
    <t>000061</t>
  </si>
  <si>
    <t>农 产 品</t>
  </si>
  <si>
    <t>000062</t>
  </si>
  <si>
    <t>深圳华强</t>
  </si>
  <si>
    <t>000063</t>
  </si>
  <si>
    <t>中兴通讯</t>
  </si>
  <si>
    <t>000065</t>
  </si>
  <si>
    <t>北方国际</t>
  </si>
  <si>
    <t>000066</t>
  </si>
  <si>
    <t>000068</t>
  </si>
  <si>
    <t>000069</t>
  </si>
  <si>
    <t>华侨城Ａ</t>
  </si>
  <si>
    <t>000070</t>
  </si>
  <si>
    <t>特发信息</t>
  </si>
  <si>
    <t>000078</t>
  </si>
  <si>
    <t>海王生物</t>
  </si>
  <si>
    <t>000088</t>
  </si>
  <si>
    <t>盐 田 港</t>
  </si>
  <si>
    <t>000089</t>
  </si>
  <si>
    <t>深圳机场</t>
  </si>
  <si>
    <t>000090</t>
  </si>
  <si>
    <t>天健集团</t>
  </si>
  <si>
    <t>000096</t>
  </si>
  <si>
    <t>广聚能源</t>
  </si>
  <si>
    <t>000099</t>
  </si>
  <si>
    <t>中信海直</t>
  </si>
  <si>
    <t>000100</t>
  </si>
  <si>
    <t>TCL 集团</t>
  </si>
  <si>
    <t>000150</t>
  </si>
  <si>
    <t>宜华健康</t>
  </si>
  <si>
    <t>000151</t>
  </si>
  <si>
    <t>中成股份</t>
  </si>
  <si>
    <t>000153</t>
  </si>
  <si>
    <t>丰原药业</t>
  </si>
  <si>
    <t>000155</t>
  </si>
  <si>
    <t>000156</t>
  </si>
  <si>
    <t>华数传媒</t>
  </si>
  <si>
    <t>000157</t>
  </si>
  <si>
    <t>中联重科</t>
  </si>
  <si>
    <t>000158</t>
  </si>
  <si>
    <t>000159</t>
  </si>
  <si>
    <t>国际实业</t>
  </si>
  <si>
    <t>000166</t>
  </si>
  <si>
    <t>申万宏源</t>
  </si>
  <si>
    <t>000301</t>
  </si>
  <si>
    <t>东方市场</t>
  </si>
  <si>
    <t>000333</t>
  </si>
  <si>
    <t>美的集团</t>
  </si>
  <si>
    <t>000338</t>
  </si>
  <si>
    <t>潍柴动力</t>
  </si>
  <si>
    <t>000400</t>
  </si>
  <si>
    <t>许继电气</t>
  </si>
  <si>
    <t>000401</t>
  </si>
  <si>
    <t>冀东水泥</t>
  </si>
  <si>
    <t>000402</t>
  </si>
  <si>
    <t>金 融 街</t>
  </si>
  <si>
    <t>000403</t>
  </si>
  <si>
    <t>ST生化</t>
  </si>
  <si>
    <t>000404</t>
  </si>
  <si>
    <t>华意压缩</t>
  </si>
  <si>
    <t>000407</t>
  </si>
  <si>
    <t>胜利股份</t>
  </si>
  <si>
    <t>000408</t>
  </si>
  <si>
    <t>000409</t>
  </si>
  <si>
    <t>山东地矿</t>
  </si>
  <si>
    <t>000410</t>
  </si>
  <si>
    <t>000411</t>
  </si>
  <si>
    <t>英特集团</t>
  </si>
  <si>
    <t>000413</t>
  </si>
  <si>
    <t>东旭光电</t>
  </si>
  <si>
    <t>000415</t>
  </si>
  <si>
    <t>000416</t>
  </si>
  <si>
    <t>民生控股</t>
  </si>
  <si>
    <t>000417</t>
  </si>
  <si>
    <t>合肥百货</t>
  </si>
  <si>
    <t>000418</t>
  </si>
  <si>
    <t>小天鹅Ａ</t>
  </si>
  <si>
    <t>000419</t>
  </si>
  <si>
    <t>通程控股</t>
  </si>
  <si>
    <t>000420</t>
  </si>
  <si>
    <t>吉林化纤</t>
  </si>
  <si>
    <t>000421</t>
  </si>
  <si>
    <t>000422</t>
  </si>
  <si>
    <t>湖北宜化</t>
  </si>
  <si>
    <t>000423</t>
  </si>
  <si>
    <t>东阿阿胶</t>
  </si>
  <si>
    <t>000425</t>
  </si>
  <si>
    <t>徐工机械</t>
  </si>
  <si>
    <t>000426</t>
  </si>
  <si>
    <t>兴业矿业</t>
  </si>
  <si>
    <t>000428</t>
  </si>
  <si>
    <t>华天酒店</t>
  </si>
  <si>
    <t>000429</t>
  </si>
  <si>
    <t>粤高速Ａ</t>
  </si>
  <si>
    <t>000430</t>
  </si>
  <si>
    <t>张家界</t>
  </si>
  <si>
    <t>000488</t>
  </si>
  <si>
    <t>晨鸣纸业</t>
  </si>
  <si>
    <t>000498</t>
  </si>
  <si>
    <t>山东路桥</t>
  </si>
  <si>
    <t>000501</t>
  </si>
  <si>
    <t>鄂武商Ａ</t>
  </si>
  <si>
    <t>000502</t>
  </si>
  <si>
    <t>绿景控股</t>
  </si>
  <si>
    <t>000503</t>
  </si>
  <si>
    <t>海虹控股</t>
  </si>
  <si>
    <t>000504</t>
  </si>
  <si>
    <t>南华生物</t>
  </si>
  <si>
    <t>000505</t>
  </si>
  <si>
    <t>珠江控股</t>
  </si>
  <si>
    <t>000506</t>
  </si>
  <si>
    <t>中润资源</t>
  </si>
  <si>
    <t>000507</t>
  </si>
  <si>
    <t>珠海港</t>
  </si>
  <si>
    <t>000509</t>
  </si>
  <si>
    <t>华塑控股</t>
  </si>
  <si>
    <t>000510</t>
  </si>
  <si>
    <t>000511</t>
  </si>
  <si>
    <t>000513</t>
  </si>
  <si>
    <t>丽珠集团</t>
  </si>
  <si>
    <t>000514</t>
  </si>
  <si>
    <t>渝 开 发</t>
  </si>
  <si>
    <t>000516</t>
  </si>
  <si>
    <t>国际医学</t>
  </si>
  <si>
    <t>000517</t>
  </si>
  <si>
    <t>荣安地产</t>
  </si>
  <si>
    <t>000518</t>
  </si>
  <si>
    <t>四环生物</t>
  </si>
  <si>
    <t>000519</t>
  </si>
  <si>
    <t>000520</t>
  </si>
  <si>
    <t>000521</t>
  </si>
  <si>
    <t>美菱电器</t>
  </si>
  <si>
    <t>000523</t>
  </si>
  <si>
    <t>广州浪奇</t>
  </si>
  <si>
    <t>000524</t>
  </si>
  <si>
    <t>岭南控股</t>
  </si>
  <si>
    <t>000525</t>
  </si>
  <si>
    <t>红 太 阳</t>
  </si>
  <si>
    <t>000526</t>
  </si>
  <si>
    <t>000528</t>
  </si>
  <si>
    <t>000529</t>
  </si>
  <si>
    <t>广弘控股</t>
  </si>
  <si>
    <t>000530</t>
  </si>
  <si>
    <t>大冷股份</t>
  </si>
  <si>
    <t>000531</t>
  </si>
  <si>
    <t>穗恒运Ａ</t>
  </si>
  <si>
    <t>000532</t>
  </si>
  <si>
    <t>000533</t>
  </si>
  <si>
    <t>万 家 乐</t>
  </si>
  <si>
    <t>000534</t>
  </si>
  <si>
    <t>万泽股份</t>
  </si>
  <si>
    <t>000536</t>
  </si>
  <si>
    <t>华映科技</t>
  </si>
  <si>
    <t>000537</t>
  </si>
  <si>
    <t>广宇发展</t>
  </si>
  <si>
    <t>000538</t>
  </si>
  <si>
    <t>云南白药</t>
  </si>
  <si>
    <t>000539</t>
  </si>
  <si>
    <t>粤电力Ａ</t>
  </si>
  <si>
    <t>000540</t>
  </si>
  <si>
    <t>000541</t>
  </si>
  <si>
    <t>佛山照明</t>
  </si>
  <si>
    <t>000543</t>
  </si>
  <si>
    <t>皖能电力</t>
  </si>
  <si>
    <t>000544</t>
  </si>
  <si>
    <t>中原环保</t>
  </si>
  <si>
    <t>000545</t>
  </si>
  <si>
    <t>金浦钛业</t>
  </si>
  <si>
    <t>000546</t>
  </si>
  <si>
    <t>金圆股份</t>
  </si>
  <si>
    <t>000547</t>
  </si>
  <si>
    <t>000548</t>
  </si>
  <si>
    <t>湖南投资</t>
  </si>
  <si>
    <t>000550</t>
  </si>
  <si>
    <t>江铃汽车</t>
  </si>
  <si>
    <t>000551</t>
  </si>
  <si>
    <t>创元科技</t>
  </si>
  <si>
    <t>000552</t>
  </si>
  <si>
    <t>靖远煤电</t>
  </si>
  <si>
    <t>000553</t>
  </si>
  <si>
    <t>沙隆达Ａ</t>
  </si>
  <si>
    <t>000554</t>
  </si>
  <si>
    <t>泰山石油</t>
  </si>
  <si>
    <t>000555</t>
  </si>
  <si>
    <t>神州信息</t>
  </si>
  <si>
    <t>000557</t>
  </si>
  <si>
    <t>000558</t>
  </si>
  <si>
    <t>000559</t>
  </si>
  <si>
    <t>万向钱潮</t>
  </si>
  <si>
    <t>000560</t>
  </si>
  <si>
    <t>昆百大Ａ</t>
  </si>
  <si>
    <t>000561</t>
  </si>
  <si>
    <t>烽火电子</t>
  </si>
  <si>
    <t>000563</t>
  </si>
  <si>
    <t>陕国投Ａ</t>
  </si>
  <si>
    <t>000564</t>
  </si>
  <si>
    <t>000565</t>
  </si>
  <si>
    <t>渝三峡Ａ</t>
  </si>
  <si>
    <t>000566</t>
  </si>
  <si>
    <t>海南海药</t>
  </si>
  <si>
    <t>000567</t>
  </si>
  <si>
    <t>海德股份</t>
  </si>
  <si>
    <t>000568</t>
  </si>
  <si>
    <t>泸州老窖</t>
  </si>
  <si>
    <t>000570</t>
  </si>
  <si>
    <t>苏常柴Ａ</t>
  </si>
  <si>
    <t>000571</t>
  </si>
  <si>
    <t>新大洲Ａ</t>
  </si>
  <si>
    <t>000572</t>
  </si>
  <si>
    <t>海马汽车</t>
  </si>
  <si>
    <t>000573</t>
  </si>
  <si>
    <t>粤宏远Ａ</t>
  </si>
  <si>
    <t>000576</t>
  </si>
  <si>
    <t>广东甘化</t>
  </si>
  <si>
    <t>000581</t>
  </si>
  <si>
    <t>威孚高科</t>
  </si>
  <si>
    <t>000582</t>
  </si>
  <si>
    <t>北部湾港</t>
  </si>
  <si>
    <t>000584</t>
  </si>
  <si>
    <t>000585</t>
  </si>
  <si>
    <t>东北电气</t>
  </si>
  <si>
    <t>000586</t>
  </si>
  <si>
    <t>汇源通信</t>
  </si>
  <si>
    <t>000587</t>
  </si>
  <si>
    <t>000589</t>
  </si>
  <si>
    <t>黔轮胎Ａ</t>
  </si>
  <si>
    <t>000590</t>
  </si>
  <si>
    <t>000591</t>
  </si>
  <si>
    <t>000592</t>
  </si>
  <si>
    <t>平潭发展</t>
  </si>
  <si>
    <t>000593</t>
  </si>
  <si>
    <t>大通燃气</t>
  </si>
  <si>
    <t>000595</t>
  </si>
  <si>
    <t>000596</t>
  </si>
  <si>
    <t>古井贡酒</t>
  </si>
  <si>
    <t>000597</t>
  </si>
  <si>
    <t>东北制药</t>
  </si>
  <si>
    <t>000598</t>
  </si>
  <si>
    <t>000599</t>
  </si>
  <si>
    <t>青岛双星</t>
  </si>
  <si>
    <t>000600</t>
  </si>
  <si>
    <t>建投能源</t>
  </si>
  <si>
    <t>000601</t>
  </si>
  <si>
    <t>韶能股份</t>
  </si>
  <si>
    <t>000603</t>
  </si>
  <si>
    <t>盛达矿业</t>
  </si>
  <si>
    <t>000605</t>
  </si>
  <si>
    <t>渤海股份</t>
  </si>
  <si>
    <t>000606</t>
  </si>
  <si>
    <t>000607</t>
  </si>
  <si>
    <t>华媒控股</t>
  </si>
  <si>
    <t>000608</t>
  </si>
  <si>
    <t>阳光股份</t>
  </si>
  <si>
    <t>000609</t>
  </si>
  <si>
    <t>000610</t>
  </si>
  <si>
    <t>西安旅游</t>
  </si>
  <si>
    <t>000611</t>
  </si>
  <si>
    <t>000612</t>
  </si>
  <si>
    <t>焦作万方</t>
  </si>
  <si>
    <t>000613</t>
  </si>
  <si>
    <t>000615</t>
  </si>
  <si>
    <t>000616</t>
  </si>
  <si>
    <t>海航投资</t>
  </si>
  <si>
    <t>000617</t>
  </si>
  <si>
    <t>000619</t>
  </si>
  <si>
    <t>海螺型材</t>
  </si>
  <si>
    <t>000620</t>
  </si>
  <si>
    <t>新华联</t>
  </si>
  <si>
    <t>000622</t>
  </si>
  <si>
    <t>恒立实业</t>
  </si>
  <si>
    <t>000623</t>
  </si>
  <si>
    <t>吉林敖东</t>
  </si>
  <si>
    <t>000625</t>
  </si>
  <si>
    <t>长安汽车</t>
  </si>
  <si>
    <t>000626</t>
  </si>
  <si>
    <t>如意集团</t>
  </si>
  <si>
    <t>000627</t>
  </si>
  <si>
    <t>天茂集团</t>
  </si>
  <si>
    <t>000628</t>
  </si>
  <si>
    <t>高新发展</t>
  </si>
  <si>
    <t>000629</t>
  </si>
  <si>
    <t>000630</t>
  </si>
  <si>
    <t>铜陵有色</t>
  </si>
  <si>
    <t>000631</t>
  </si>
  <si>
    <t>顺发恒业</t>
  </si>
  <si>
    <t>000632</t>
  </si>
  <si>
    <t>三木集团</t>
  </si>
  <si>
    <t>000633</t>
  </si>
  <si>
    <t>合金投资</t>
  </si>
  <si>
    <t>000635</t>
  </si>
  <si>
    <t>英 力 特</t>
  </si>
  <si>
    <t>000636</t>
  </si>
  <si>
    <t>风华高科</t>
  </si>
  <si>
    <t>000637</t>
  </si>
  <si>
    <t>茂化实华</t>
  </si>
  <si>
    <t>000638</t>
  </si>
  <si>
    <t>万方发展</t>
  </si>
  <si>
    <t>000639</t>
  </si>
  <si>
    <t>西王食品</t>
  </si>
  <si>
    <t>000650</t>
  </si>
  <si>
    <t>仁和药业</t>
  </si>
  <si>
    <t>000651</t>
  </si>
  <si>
    <t>格力电器</t>
  </si>
  <si>
    <t>000652</t>
  </si>
  <si>
    <t>泰达股份</t>
  </si>
  <si>
    <t>000655</t>
  </si>
  <si>
    <t>金岭矿业</t>
  </si>
  <si>
    <t>000656</t>
  </si>
  <si>
    <t>金科股份</t>
  </si>
  <si>
    <t>000657</t>
  </si>
  <si>
    <t>中钨高新</t>
  </si>
  <si>
    <t>000659</t>
  </si>
  <si>
    <t>*ST中富</t>
  </si>
  <si>
    <t>000661</t>
  </si>
  <si>
    <t>长春高新</t>
  </si>
  <si>
    <t>000662</t>
  </si>
  <si>
    <t>000663</t>
  </si>
  <si>
    <t>永安林业</t>
  </si>
  <si>
    <t>000665</t>
  </si>
  <si>
    <t>湖北广电</t>
  </si>
  <si>
    <t>000666</t>
  </si>
  <si>
    <t>经纬纺机</t>
  </si>
  <si>
    <t>000667</t>
  </si>
  <si>
    <t>000668</t>
  </si>
  <si>
    <t>荣丰控股</t>
  </si>
  <si>
    <t>000669</t>
  </si>
  <si>
    <t>000670</t>
  </si>
  <si>
    <t>盈方微</t>
  </si>
  <si>
    <t>000671</t>
  </si>
  <si>
    <t>阳 光 城</t>
  </si>
  <si>
    <t>000672</t>
  </si>
  <si>
    <t>上峰水泥</t>
  </si>
  <si>
    <t>000673</t>
  </si>
  <si>
    <t>当代东方</t>
  </si>
  <si>
    <t>000676</t>
  </si>
  <si>
    <t>000677</t>
  </si>
  <si>
    <t>000678</t>
  </si>
  <si>
    <t>襄阳轴承</t>
  </si>
  <si>
    <t>000679</t>
  </si>
  <si>
    <t>大连友谊</t>
  </si>
  <si>
    <t>000680</t>
  </si>
  <si>
    <t>山推股份</t>
  </si>
  <si>
    <t>000681</t>
  </si>
  <si>
    <t>视觉中国</t>
  </si>
  <si>
    <t>000682</t>
  </si>
  <si>
    <t>东方电子</t>
  </si>
  <si>
    <t>000683</t>
  </si>
  <si>
    <t>远兴能源</t>
  </si>
  <si>
    <t>000685</t>
  </si>
  <si>
    <t>中山公用</t>
  </si>
  <si>
    <t>000686</t>
  </si>
  <si>
    <t>东北证券</t>
  </si>
  <si>
    <t>000687</t>
  </si>
  <si>
    <t>000688</t>
  </si>
  <si>
    <t>建新矿业</t>
  </si>
  <si>
    <t>000690</t>
  </si>
  <si>
    <t>宝新能源</t>
  </si>
  <si>
    <t>000691</t>
  </si>
  <si>
    <t>亚太实业</t>
  </si>
  <si>
    <t>000692</t>
  </si>
  <si>
    <t>惠天热电</t>
  </si>
  <si>
    <t>000693</t>
  </si>
  <si>
    <t>000695</t>
  </si>
  <si>
    <t>滨海能源</t>
  </si>
  <si>
    <t>000697</t>
  </si>
  <si>
    <t>炼石有色</t>
  </si>
  <si>
    <t>000698</t>
  </si>
  <si>
    <t>沈阳化工</t>
  </si>
  <si>
    <t>000700</t>
  </si>
  <si>
    <t>模塑科技</t>
  </si>
  <si>
    <t>000701</t>
  </si>
  <si>
    <t>厦门信达</t>
  </si>
  <si>
    <t>000702</t>
  </si>
  <si>
    <t>正虹科技</t>
  </si>
  <si>
    <t>000703</t>
  </si>
  <si>
    <t>恒逸石化</t>
  </si>
  <si>
    <t>000705</t>
  </si>
  <si>
    <t>浙江震元</t>
  </si>
  <si>
    <t>000707</t>
  </si>
  <si>
    <t>双环科技</t>
  </si>
  <si>
    <t>000708</t>
  </si>
  <si>
    <t>大冶特钢</t>
  </si>
  <si>
    <t>000709</t>
  </si>
  <si>
    <t>000710</t>
  </si>
  <si>
    <t>000711</t>
  </si>
  <si>
    <t>000712</t>
  </si>
  <si>
    <t>锦龙股份</t>
  </si>
  <si>
    <t>000713</t>
  </si>
  <si>
    <t>丰乐种业</t>
  </si>
  <si>
    <t>000715</t>
  </si>
  <si>
    <t>中兴商业</t>
  </si>
  <si>
    <t>000716</t>
  </si>
  <si>
    <t>黑芝麻</t>
  </si>
  <si>
    <t>000717</t>
  </si>
  <si>
    <t>韶钢松山</t>
  </si>
  <si>
    <t>000718</t>
  </si>
  <si>
    <t>苏宁环球</t>
  </si>
  <si>
    <t>000719</t>
  </si>
  <si>
    <t>大地传媒</t>
  </si>
  <si>
    <t>000720</t>
  </si>
  <si>
    <t>新能泰山</t>
  </si>
  <si>
    <t>000721</t>
  </si>
  <si>
    <t>西安饮食</t>
  </si>
  <si>
    <t>000722</t>
  </si>
  <si>
    <t>湖南发展</t>
  </si>
  <si>
    <t>000723</t>
  </si>
  <si>
    <t>美锦能源</t>
  </si>
  <si>
    <t>000725</t>
  </si>
  <si>
    <t>京东方Ａ</t>
  </si>
  <si>
    <t>000726</t>
  </si>
  <si>
    <t>000727</t>
  </si>
  <si>
    <t>华东科技</t>
  </si>
  <si>
    <t>000728</t>
  </si>
  <si>
    <t>国元证券</t>
  </si>
  <si>
    <t>000729</t>
  </si>
  <si>
    <t>燕京啤酒</t>
  </si>
  <si>
    <t>000731</t>
  </si>
  <si>
    <t>四川美丰</t>
  </si>
  <si>
    <t>000732</t>
  </si>
  <si>
    <t>泰禾集团</t>
  </si>
  <si>
    <t>000733</t>
  </si>
  <si>
    <t>振华科技</t>
  </si>
  <si>
    <t>000735</t>
  </si>
  <si>
    <t>罗 牛 山</t>
  </si>
  <si>
    <t>000736</t>
  </si>
  <si>
    <t>000737</t>
  </si>
  <si>
    <t>南风化工</t>
  </si>
  <si>
    <t>000738</t>
  </si>
  <si>
    <t>000739</t>
  </si>
  <si>
    <t>普洛药业</t>
  </si>
  <si>
    <t>000750</t>
  </si>
  <si>
    <t>国海证券</t>
  </si>
  <si>
    <t>000751</t>
  </si>
  <si>
    <t>锌业股份</t>
  </si>
  <si>
    <t>000752</t>
  </si>
  <si>
    <t>西藏发展</t>
  </si>
  <si>
    <t>000753</t>
  </si>
  <si>
    <t>漳州发展</t>
  </si>
  <si>
    <t>000755</t>
  </si>
  <si>
    <t>000756</t>
  </si>
  <si>
    <t>新华制药</t>
  </si>
  <si>
    <t>000757</t>
  </si>
  <si>
    <t>浩物股份</t>
  </si>
  <si>
    <t>000758</t>
  </si>
  <si>
    <t>中色股份</t>
  </si>
  <si>
    <t>000759</t>
  </si>
  <si>
    <t>中百集团</t>
  </si>
  <si>
    <t>000760</t>
  </si>
  <si>
    <t>斯太尔</t>
  </si>
  <si>
    <t>000761</t>
  </si>
  <si>
    <t>本钢板材</t>
  </si>
  <si>
    <t>000762</t>
  </si>
  <si>
    <t>西藏矿业</t>
  </si>
  <si>
    <t>000766</t>
  </si>
  <si>
    <t>通化金马</t>
  </si>
  <si>
    <t>000767</t>
  </si>
  <si>
    <t>漳泽电力</t>
  </si>
  <si>
    <t>000768</t>
  </si>
  <si>
    <t>中航飞机</t>
  </si>
  <si>
    <t>000776</t>
  </si>
  <si>
    <t>广发证券</t>
  </si>
  <si>
    <t>000777</t>
  </si>
  <si>
    <t>中核科技</t>
  </si>
  <si>
    <t>000778</t>
  </si>
  <si>
    <t>新兴铸管</t>
  </si>
  <si>
    <t>000779</t>
  </si>
  <si>
    <t>三毛派神</t>
  </si>
  <si>
    <t>000780</t>
  </si>
  <si>
    <t>000782</t>
  </si>
  <si>
    <t>美达股份</t>
  </si>
  <si>
    <t>000783</t>
  </si>
  <si>
    <t>长江证券</t>
  </si>
  <si>
    <t>000785</t>
  </si>
  <si>
    <t>武汉中商</t>
  </si>
  <si>
    <t>000786</t>
  </si>
  <si>
    <t>北新建材</t>
  </si>
  <si>
    <t>000788</t>
  </si>
  <si>
    <t>北大医药</t>
  </si>
  <si>
    <t>000789</t>
  </si>
  <si>
    <t>万年青</t>
  </si>
  <si>
    <t>000790</t>
  </si>
  <si>
    <t>000791</t>
  </si>
  <si>
    <t>甘肃电投</t>
  </si>
  <si>
    <t>000792</t>
  </si>
  <si>
    <t>盐湖股份</t>
  </si>
  <si>
    <t>000793</t>
  </si>
  <si>
    <t>华闻传媒</t>
  </si>
  <si>
    <t>000795</t>
  </si>
  <si>
    <t>000796</t>
  </si>
  <si>
    <t>000797</t>
  </si>
  <si>
    <t>中国武夷</t>
  </si>
  <si>
    <t>000798</t>
  </si>
  <si>
    <t>中水渔业</t>
  </si>
  <si>
    <t>000799</t>
  </si>
  <si>
    <t>000800</t>
  </si>
  <si>
    <t>一汽轿车</t>
  </si>
  <si>
    <t>000801</t>
  </si>
  <si>
    <t>四川九洲</t>
  </si>
  <si>
    <t>000802</t>
  </si>
  <si>
    <t>北京文化</t>
  </si>
  <si>
    <t>000803</t>
  </si>
  <si>
    <t>000806</t>
  </si>
  <si>
    <t>000807</t>
  </si>
  <si>
    <t>云铝股份</t>
  </si>
  <si>
    <t>000809</t>
  </si>
  <si>
    <t>000810</t>
  </si>
  <si>
    <t>创维数字</t>
  </si>
  <si>
    <t>000811</t>
  </si>
  <si>
    <t>000812</t>
  </si>
  <si>
    <t>陕西金叶</t>
  </si>
  <si>
    <t>000813</t>
  </si>
  <si>
    <t>000815</t>
  </si>
  <si>
    <t>000816</t>
  </si>
  <si>
    <t>智慧农业</t>
  </si>
  <si>
    <t>000818</t>
  </si>
  <si>
    <t>方大化工</t>
  </si>
  <si>
    <t>000819</t>
  </si>
  <si>
    <t>岳阳兴长</t>
  </si>
  <si>
    <t>000820</t>
  </si>
  <si>
    <t>000821</t>
  </si>
  <si>
    <t>京山轻机</t>
  </si>
  <si>
    <t>000822</t>
  </si>
  <si>
    <t>山东海化</t>
  </si>
  <si>
    <t>000823</t>
  </si>
  <si>
    <t>超声电子</t>
  </si>
  <si>
    <t>000825</t>
  </si>
  <si>
    <t>太钢不锈</t>
  </si>
  <si>
    <t>000826</t>
  </si>
  <si>
    <t>000828</t>
  </si>
  <si>
    <t>东莞控股</t>
  </si>
  <si>
    <t>000829</t>
  </si>
  <si>
    <t>天音控股</t>
  </si>
  <si>
    <t>000830</t>
  </si>
  <si>
    <t>鲁西化工</t>
  </si>
  <si>
    <t>000831</t>
  </si>
  <si>
    <t>五矿稀土</t>
  </si>
  <si>
    <t>000833</t>
  </si>
  <si>
    <t>贵糖股份</t>
  </si>
  <si>
    <t>000835</t>
  </si>
  <si>
    <t>长城动漫</t>
  </si>
  <si>
    <t>000836</t>
  </si>
  <si>
    <t>鑫茂科技</t>
  </si>
  <si>
    <t>000837</t>
  </si>
  <si>
    <t>秦川机床</t>
  </si>
  <si>
    <t>000838</t>
  </si>
  <si>
    <t>000839</t>
  </si>
  <si>
    <t>中信国安</t>
  </si>
  <si>
    <t>000848</t>
  </si>
  <si>
    <t>承德露露</t>
  </si>
  <si>
    <t>000850</t>
  </si>
  <si>
    <t>华茂股份</t>
  </si>
  <si>
    <t>000851</t>
  </si>
  <si>
    <t>高鸿股份</t>
  </si>
  <si>
    <t>000852</t>
  </si>
  <si>
    <t>000856</t>
  </si>
  <si>
    <t>冀东装备</t>
  </si>
  <si>
    <t>000858</t>
  </si>
  <si>
    <t>五 粮 液</t>
  </si>
  <si>
    <t>000859</t>
  </si>
  <si>
    <t>国风塑业</t>
  </si>
  <si>
    <t>000860</t>
  </si>
  <si>
    <t>顺鑫农业</t>
  </si>
  <si>
    <t>000861</t>
  </si>
  <si>
    <t>海印股份</t>
  </si>
  <si>
    <t>000862</t>
  </si>
  <si>
    <t>银星能源</t>
  </si>
  <si>
    <t>000863</t>
  </si>
  <si>
    <t>000868</t>
  </si>
  <si>
    <t>安凯客车</t>
  </si>
  <si>
    <t>000869</t>
  </si>
  <si>
    <t>000875</t>
  </si>
  <si>
    <t>吉电股份</t>
  </si>
  <si>
    <t>000876</t>
  </si>
  <si>
    <t>新 希 望</t>
  </si>
  <si>
    <t>000877</t>
  </si>
  <si>
    <t>天山股份</t>
  </si>
  <si>
    <t>000878</t>
  </si>
  <si>
    <t>云南铜业</t>
  </si>
  <si>
    <t>000880</t>
  </si>
  <si>
    <t>潍柴重机</t>
  </si>
  <si>
    <t>000881</t>
  </si>
  <si>
    <t>000882</t>
  </si>
  <si>
    <t>华联股份</t>
  </si>
  <si>
    <t>000883</t>
  </si>
  <si>
    <t>湖北能源</t>
  </si>
  <si>
    <t>000885</t>
  </si>
  <si>
    <t>同力水泥</t>
  </si>
  <si>
    <t>000886</t>
  </si>
  <si>
    <t>海南高速</t>
  </si>
  <si>
    <t>000887</t>
  </si>
  <si>
    <t>中鼎股份</t>
  </si>
  <si>
    <t>000888</t>
  </si>
  <si>
    <t>峨眉山Ａ</t>
  </si>
  <si>
    <t>000889</t>
  </si>
  <si>
    <t>000890</t>
  </si>
  <si>
    <t>法 尔 胜</t>
  </si>
  <si>
    <t>000892</t>
  </si>
  <si>
    <t>000893</t>
  </si>
  <si>
    <t>000895</t>
  </si>
  <si>
    <t>双汇发展</t>
  </si>
  <si>
    <t>000897</t>
  </si>
  <si>
    <t>津滨发展</t>
  </si>
  <si>
    <t>000898</t>
  </si>
  <si>
    <t>鞍钢股份</t>
  </si>
  <si>
    <t>000899</t>
  </si>
  <si>
    <t>赣能股份</t>
  </si>
  <si>
    <t>000900</t>
  </si>
  <si>
    <t>现代投资</t>
  </si>
  <si>
    <t>000901</t>
  </si>
  <si>
    <t>航天科技</t>
  </si>
  <si>
    <t>000902</t>
  </si>
  <si>
    <t>新洋丰</t>
  </si>
  <si>
    <t>000903</t>
  </si>
  <si>
    <t>云内动力</t>
  </si>
  <si>
    <t>000905</t>
  </si>
  <si>
    <t>厦门港务</t>
  </si>
  <si>
    <t>000906</t>
  </si>
  <si>
    <t>000908</t>
  </si>
  <si>
    <t>景峰医药</t>
  </si>
  <si>
    <t>000909</t>
  </si>
  <si>
    <t>数源科技</t>
  </si>
  <si>
    <t>000910</t>
  </si>
  <si>
    <t>000911</t>
  </si>
  <si>
    <t>南宁糖业</t>
  </si>
  <si>
    <t>000912</t>
  </si>
  <si>
    <t>*ST天化</t>
  </si>
  <si>
    <t>000913</t>
  </si>
  <si>
    <t>钱江摩托</t>
  </si>
  <si>
    <t>000915</t>
  </si>
  <si>
    <t>山大华特</t>
  </si>
  <si>
    <t>000917</t>
  </si>
  <si>
    <t>电广传媒</t>
  </si>
  <si>
    <t>000918</t>
  </si>
  <si>
    <t>嘉凯城</t>
  </si>
  <si>
    <t>000919</t>
  </si>
  <si>
    <t>金陵药业</t>
  </si>
  <si>
    <t>000920</t>
  </si>
  <si>
    <t>南方汇通</t>
  </si>
  <si>
    <t>000921</t>
  </si>
  <si>
    <t>海信科龙</t>
  </si>
  <si>
    <t>000922</t>
  </si>
  <si>
    <t>000923</t>
  </si>
  <si>
    <t>河北宣工</t>
  </si>
  <si>
    <t>000925</t>
  </si>
  <si>
    <t>众合科技</t>
  </si>
  <si>
    <t>000926</t>
  </si>
  <si>
    <t>福星股份</t>
  </si>
  <si>
    <t>000927</t>
  </si>
  <si>
    <t>000928</t>
  </si>
  <si>
    <t>中钢国际</t>
  </si>
  <si>
    <t>000929</t>
  </si>
  <si>
    <t>兰州黄河</t>
  </si>
  <si>
    <t>000930</t>
  </si>
  <si>
    <t>中粮生化</t>
  </si>
  <si>
    <t>000931</t>
  </si>
  <si>
    <t>中 关 村</t>
  </si>
  <si>
    <t>000932</t>
  </si>
  <si>
    <t>000933</t>
  </si>
  <si>
    <t>神火股份</t>
  </si>
  <si>
    <t>000935</t>
  </si>
  <si>
    <t>四川双马</t>
  </si>
  <si>
    <t>000936</t>
  </si>
  <si>
    <t>华西股份</t>
  </si>
  <si>
    <t>000937</t>
  </si>
  <si>
    <t>冀中能源</t>
  </si>
  <si>
    <t>000938</t>
  </si>
  <si>
    <t>紫光股份</t>
  </si>
  <si>
    <t>000939</t>
  </si>
  <si>
    <t>000948</t>
  </si>
  <si>
    <t>南天信息</t>
  </si>
  <si>
    <t>000949</t>
  </si>
  <si>
    <t>新乡化纤</t>
  </si>
  <si>
    <t>000950</t>
  </si>
  <si>
    <t>000951</t>
  </si>
  <si>
    <t>中国重汽</t>
  </si>
  <si>
    <t>000952</t>
  </si>
  <si>
    <t>广济药业</t>
  </si>
  <si>
    <t>000953</t>
  </si>
  <si>
    <t>000955</t>
  </si>
  <si>
    <t>欣龙控股</t>
  </si>
  <si>
    <t>000957</t>
  </si>
  <si>
    <t>中通客车</t>
  </si>
  <si>
    <t>000958</t>
  </si>
  <si>
    <t>东方能源</t>
  </si>
  <si>
    <t>000959</t>
  </si>
  <si>
    <t>首钢股份</t>
  </si>
  <si>
    <t>000960</t>
  </si>
  <si>
    <t>锡业股份</t>
  </si>
  <si>
    <t>000961</t>
  </si>
  <si>
    <t>中南建设</t>
  </si>
  <si>
    <t>000962</t>
  </si>
  <si>
    <t>东方钽业</t>
  </si>
  <si>
    <t>000963</t>
  </si>
  <si>
    <t>华东医药</t>
  </si>
  <si>
    <t>000965</t>
  </si>
  <si>
    <t>天保基建</t>
  </si>
  <si>
    <t>000966</t>
  </si>
  <si>
    <t>长源电力</t>
  </si>
  <si>
    <t>000967</t>
  </si>
  <si>
    <t>000968</t>
  </si>
  <si>
    <t>000969</t>
  </si>
  <si>
    <t>安泰科技</t>
  </si>
  <si>
    <t>000970</t>
  </si>
  <si>
    <t>中科三环</t>
  </si>
  <si>
    <t>000971</t>
  </si>
  <si>
    <t>000972</t>
  </si>
  <si>
    <t>000973</t>
  </si>
  <si>
    <t>佛塑科技</t>
  </si>
  <si>
    <t>000975</t>
  </si>
  <si>
    <t>银泰资源</t>
  </si>
  <si>
    <t>000976</t>
  </si>
  <si>
    <t>000977</t>
  </si>
  <si>
    <t>浪潮信息</t>
  </si>
  <si>
    <t>000978</t>
  </si>
  <si>
    <t>桂林旅游</t>
  </si>
  <si>
    <t>000979</t>
  </si>
  <si>
    <t>中弘股份</t>
  </si>
  <si>
    <t>000980</t>
  </si>
  <si>
    <t>000981</t>
  </si>
  <si>
    <t>银亿股份</t>
  </si>
  <si>
    <t>000982</t>
  </si>
  <si>
    <t>000983</t>
  </si>
  <si>
    <t>西山煤电</t>
  </si>
  <si>
    <t>000985</t>
  </si>
  <si>
    <t>大庆华科</t>
  </si>
  <si>
    <t>000987</t>
  </si>
  <si>
    <t>000988</t>
  </si>
  <si>
    <t>华工科技</t>
  </si>
  <si>
    <t>000989</t>
  </si>
  <si>
    <t>九 芝 堂</t>
  </si>
  <si>
    <t>000990</t>
  </si>
  <si>
    <t>诚志股份</t>
  </si>
  <si>
    <t>000993</t>
  </si>
  <si>
    <t>闽东电力</t>
  </si>
  <si>
    <t>000995</t>
  </si>
  <si>
    <t>000996</t>
  </si>
  <si>
    <t>中国中期</t>
  </si>
  <si>
    <t>000997</t>
  </si>
  <si>
    <t>新 大 陆</t>
  </si>
  <si>
    <t>000998</t>
  </si>
  <si>
    <t>隆平高科</t>
  </si>
  <si>
    <t>000999</t>
  </si>
  <si>
    <t>华润三九</t>
  </si>
  <si>
    <t>001696</t>
  </si>
  <si>
    <t>宗申动力</t>
  </si>
  <si>
    <t>001896</t>
  </si>
  <si>
    <t>豫能控股</t>
  </si>
  <si>
    <t>002001</t>
  </si>
  <si>
    <t>新 和 成</t>
  </si>
  <si>
    <t>002002</t>
  </si>
  <si>
    <t>鸿达兴业</t>
  </si>
  <si>
    <t>002003</t>
  </si>
  <si>
    <t>伟星股份</t>
  </si>
  <si>
    <t>002004</t>
  </si>
  <si>
    <t>002005</t>
  </si>
  <si>
    <t>德豪润达</t>
  </si>
  <si>
    <t>002006</t>
  </si>
  <si>
    <t>精功科技</t>
  </si>
  <si>
    <t>002007</t>
  </si>
  <si>
    <t>华兰生物</t>
  </si>
  <si>
    <t>002008</t>
  </si>
  <si>
    <t>大族激光</t>
  </si>
  <si>
    <t>002009</t>
  </si>
  <si>
    <t>天奇股份</t>
  </si>
  <si>
    <t>002010</t>
  </si>
  <si>
    <t>002011</t>
  </si>
  <si>
    <t>盾安环境</t>
  </si>
  <si>
    <t>002012</t>
  </si>
  <si>
    <t>凯恩股份</t>
  </si>
  <si>
    <t>002013</t>
  </si>
  <si>
    <t>中航机电</t>
  </si>
  <si>
    <t>002014</t>
  </si>
  <si>
    <t>永新股份</t>
  </si>
  <si>
    <t>002015</t>
  </si>
  <si>
    <t>002016</t>
  </si>
  <si>
    <t>世荣兆业</t>
  </si>
  <si>
    <t>002017</t>
  </si>
  <si>
    <t>东信和平</t>
  </si>
  <si>
    <t>002018</t>
  </si>
  <si>
    <t>华信国际</t>
  </si>
  <si>
    <t>002019</t>
  </si>
  <si>
    <t>002020</t>
  </si>
  <si>
    <t>京新药业</t>
  </si>
  <si>
    <t>002021</t>
  </si>
  <si>
    <t>中捷资源</t>
  </si>
  <si>
    <t>002022</t>
  </si>
  <si>
    <t>科华生物</t>
  </si>
  <si>
    <t>002023</t>
  </si>
  <si>
    <t>海特高新</t>
  </si>
  <si>
    <t>002024</t>
  </si>
  <si>
    <t>苏宁云商</t>
  </si>
  <si>
    <t>002025</t>
  </si>
  <si>
    <t>航天电器</t>
  </si>
  <si>
    <t>002026</t>
  </si>
  <si>
    <t>山东威达</t>
  </si>
  <si>
    <t>002027</t>
  </si>
  <si>
    <t>002028</t>
  </si>
  <si>
    <t>思源电气</t>
  </si>
  <si>
    <t>002029</t>
  </si>
  <si>
    <t>七 匹 狼</t>
  </si>
  <si>
    <t>002030</t>
  </si>
  <si>
    <t>达安基因</t>
  </si>
  <si>
    <t>002031</t>
  </si>
  <si>
    <t>002032</t>
  </si>
  <si>
    <t>苏 泊 尔</t>
  </si>
  <si>
    <t>002033</t>
  </si>
  <si>
    <t>丽江旅游</t>
  </si>
  <si>
    <t>002034</t>
  </si>
  <si>
    <t>美 欣 达</t>
  </si>
  <si>
    <t>002035</t>
  </si>
  <si>
    <t>华帝股份</t>
  </si>
  <si>
    <t>002036</t>
  </si>
  <si>
    <t>002037</t>
  </si>
  <si>
    <t>久联发展</t>
  </si>
  <si>
    <t>002038</t>
  </si>
  <si>
    <t>双鹭药业</t>
  </si>
  <si>
    <t>002039</t>
  </si>
  <si>
    <t>黔源电力</t>
  </si>
  <si>
    <t>002040</t>
  </si>
  <si>
    <t>南 京 港</t>
  </si>
  <si>
    <t>002041</t>
  </si>
  <si>
    <t>登海种业</t>
  </si>
  <si>
    <t>002042</t>
  </si>
  <si>
    <t>002043</t>
  </si>
  <si>
    <t>兔 宝 宝</t>
  </si>
  <si>
    <t>002044</t>
  </si>
  <si>
    <t>002045</t>
  </si>
  <si>
    <t>国光电器</t>
  </si>
  <si>
    <t>002046</t>
  </si>
  <si>
    <t>轴研科技</t>
  </si>
  <si>
    <t>002047</t>
  </si>
  <si>
    <t>宝鹰股份</t>
  </si>
  <si>
    <t>002048</t>
  </si>
  <si>
    <t>宁波华翔</t>
  </si>
  <si>
    <t>002049</t>
  </si>
  <si>
    <t>002050</t>
  </si>
  <si>
    <t>002051</t>
  </si>
  <si>
    <t>中工国际</t>
  </si>
  <si>
    <t>002052</t>
  </si>
  <si>
    <t>同洲电子</t>
  </si>
  <si>
    <t>002053</t>
  </si>
  <si>
    <t>002054</t>
  </si>
  <si>
    <t>德美化工</t>
  </si>
  <si>
    <t>002055</t>
  </si>
  <si>
    <t>得润电子</t>
  </si>
  <si>
    <t>002056</t>
  </si>
  <si>
    <t>横店东磁</t>
  </si>
  <si>
    <t>002057</t>
  </si>
  <si>
    <t>中钢天源</t>
  </si>
  <si>
    <t>002058</t>
  </si>
  <si>
    <t>威 尔 泰</t>
  </si>
  <si>
    <t>002059</t>
  </si>
  <si>
    <t>云南旅游</t>
  </si>
  <si>
    <t>002060</t>
  </si>
  <si>
    <t>粤 水 电</t>
  </si>
  <si>
    <t>002061</t>
  </si>
  <si>
    <t>002062</t>
  </si>
  <si>
    <t>宏润建设</t>
  </si>
  <si>
    <t>002063</t>
  </si>
  <si>
    <t>远光软件</t>
  </si>
  <si>
    <t>002064</t>
  </si>
  <si>
    <t>华峰氨纶</t>
  </si>
  <si>
    <t>002065</t>
  </si>
  <si>
    <t>东华软件</t>
  </si>
  <si>
    <t>002066</t>
  </si>
  <si>
    <t>瑞泰科技</t>
  </si>
  <si>
    <t>002067</t>
  </si>
  <si>
    <t>景兴纸业</t>
  </si>
  <si>
    <t>002068</t>
  </si>
  <si>
    <t>黑猫股份</t>
  </si>
  <si>
    <t>002069</t>
  </si>
  <si>
    <t>002070</t>
  </si>
  <si>
    <t>002071</t>
  </si>
  <si>
    <t>长城影视</t>
  </si>
  <si>
    <t>002072</t>
  </si>
  <si>
    <t>凯瑞德</t>
  </si>
  <si>
    <t>002073</t>
  </si>
  <si>
    <t>软控股份</t>
  </si>
  <si>
    <t>002074</t>
  </si>
  <si>
    <t>002075</t>
  </si>
  <si>
    <t>沙钢股份</t>
  </si>
  <si>
    <t>002076</t>
  </si>
  <si>
    <t>雪 莱 特</t>
  </si>
  <si>
    <t>002077</t>
  </si>
  <si>
    <t>大港股份</t>
  </si>
  <si>
    <t>002078</t>
  </si>
  <si>
    <t>太阳纸业</t>
  </si>
  <si>
    <t>002079</t>
  </si>
  <si>
    <t>苏州固锝</t>
  </si>
  <si>
    <t>002080</t>
  </si>
  <si>
    <t>中材科技</t>
  </si>
  <si>
    <t>002081</t>
  </si>
  <si>
    <t>金 螳 螂</t>
  </si>
  <si>
    <t>002082</t>
  </si>
  <si>
    <t>栋梁新材</t>
  </si>
  <si>
    <t>002083</t>
  </si>
  <si>
    <t>孚日股份</t>
  </si>
  <si>
    <t>002084</t>
  </si>
  <si>
    <t>海鸥卫浴</t>
  </si>
  <si>
    <t>002085</t>
  </si>
  <si>
    <t>万丰奥威</t>
  </si>
  <si>
    <t>002086</t>
  </si>
  <si>
    <t>东方海洋</t>
  </si>
  <si>
    <t>002087</t>
  </si>
  <si>
    <t>新野纺织</t>
  </si>
  <si>
    <t>002088</t>
  </si>
  <si>
    <t>002089</t>
  </si>
  <si>
    <t>新 海 宜</t>
  </si>
  <si>
    <t>002090</t>
  </si>
  <si>
    <t>金智科技</t>
  </si>
  <si>
    <t>002091</t>
  </si>
  <si>
    <t>江苏国泰</t>
  </si>
  <si>
    <t>002092</t>
  </si>
  <si>
    <t>中泰化学</t>
  </si>
  <si>
    <t>002093</t>
  </si>
  <si>
    <t>国脉科技</t>
  </si>
  <si>
    <t>002094</t>
  </si>
  <si>
    <t>青岛金王</t>
  </si>
  <si>
    <t>002095</t>
  </si>
  <si>
    <t>生 意 宝</t>
  </si>
  <si>
    <t>002096</t>
  </si>
  <si>
    <t>南岭民爆</t>
  </si>
  <si>
    <t>002097</t>
  </si>
  <si>
    <t>山河智能</t>
  </si>
  <si>
    <t>002098</t>
  </si>
  <si>
    <t>浔兴股份</t>
  </si>
  <si>
    <t>002099</t>
  </si>
  <si>
    <t>海翔药业</t>
  </si>
  <si>
    <t>002100</t>
  </si>
  <si>
    <t>天康生物</t>
  </si>
  <si>
    <t>002101</t>
  </si>
  <si>
    <t>广东鸿图</t>
  </si>
  <si>
    <t>002102</t>
  </si>
  <si>
    <t>冠福股份</t>
  </si>
  <si>
    <t>002103</t>
  </si>
  <si>
    <t>广博股份</t>
  </si>
  <si>
    <t>002104</t>
  </si>
  <si>
    <t>恒宝股份</t>
  </si>
  <si>
    <t>002105</t>
  </si>
  <si>
    <t>002106</t>
  </si>
  <si>
    <t>莱宝高科</t>
  </si>
  <si>
    <t>002107</t>
  </si>
  <si>
    <t>沃华医药</t>
  </si>
  <si>
    <t>002108</t>
  </si>
  <si>
    <t>沧州明珠</t>
  </si>
  <si>
    <t>002109</t>
  </si>
  <si>
    <t>兴化股份</t>
  </si>
  <si>
    <t>002110</t>
  </si>
  <si>
    <t>三钢闽光</t>
  </si>
  <si>
    <t>002111</t>
  </si>
  <si>
    <t>威海广泰</t>
  </si>
  <si>
    <t>002112</t>
  </si>
  <si>
    <t>三变科技</t>
  </si>
  <si>
    <t>002113</t>
  </si>
  <si>
    <t>002114</t>
  </si>
  <si>
    <t>罗平锌电</t>
  </si>
  <si>
    <t>002115</t>
  </si>
  <si>
    <t>三维通信</t>
  </si>
  <si>
    <t>002116</t>
  </si>
  <si>
    <t>中国海诚</t>
  </si>
  <si>
    <t>002117</t>
  </si>
  <si>
    <t>东港股份</t>
  </si>
  <si>
    <t>002118</t>
  </si>
  <si>
    <t>紫鑫药业</t>
  </si>
  <si>
    <t>002119</t>
  </si>
  <si>
    <t>康强电子</t>
  </si>
  <si>
    <t>002120</t>
  </si>
  <si>
    <t>002121</t>
  </si>
  <si>
    <t>科陆电子</t>
  </si>
  <si>
    <t>002122</t>
  </si>
  <si>
    <t>天马股份</t>
  </si>
  <si>
    <t>002123</t>
  </si>
  <si>
    <t>002124</t>
  </si>
  <si>
    <t>天邦股份</t>
  </si>
  <si>
    <t>002125</t>
  </si>
  <si>
    <t>湘潭电化</t>
  </si>
  <si>
    <t>002126</t>
  </si>
  <si>
    <t>银轮股份</t>
  </si>
  <si>
    <t>002127</t>
  </si>
  <si>
    <t>002128</t>
  </si>
  <si>
    <t>露天煤业</t>
  </si>
  <si>
    <t>002129</t>
  </si>
  <si>
    <t>中环股份</t>
  </si>
  <si>
    <t>002130</t>
  </si>
  <si>
    <t>沃尔核材</t>
  </si>
  <si>
    <t>002131</t>
  </si>
  <si>
    <t>利欧股份</t>
  </si>
  <si>
    <t>002132</t>
  </si>
  <si>
    <t>恒星科技</t>
  </si>
  <si>
    <t>002133</t>
  </si>
  <si>
    <t>广宇集团</t>
  </si>
  <si>
    <t>002134</t>
  </si>
  <si>
    <t>002135</t>
  </si>
  <si>
    <t>东南网架</t>
  </si>
  <si>
    <t>002136</t>
  </si>
  <si>
    <t>安 纳 达</t>
  </si>
  <si>
    <t>002137</t>
  </si>
  <si>
    <t>002138</t>
  </si>
  <si>
    <t>顺络电子</t>
  </si>
  <si>
    <t>002139</t>
  </si>
  <si>
    <t>拓邦股份</t>
  </si>
  <si>
    <t>002140</t>
  </si>
  <si>
    <t>东华科技</t>
  </si>
  <si>
    <t>002141</t>
  </si>
  <si>
    <t>002142</t>
  </si>
  <si>
    <t>宁波银行</t>
  </si>
  <si>
    <t>002143</t>
  </si>
  <si>
    <t>印纪传媒</t>
  </si>
  <si>
    <t>002144</t>
  </si>
  <si>
    <t>宏达高科</t>
  </si>
  <si>
    <t>002145</t>
  </si>
  <si>
    <t>中核钛白</t>
  </si>
  <si>
    <t>002146</t>
  </si>
  <si>
    <t>荣盛发展</t>
  </si>
  <si>
    <t>002147</t>
  </si>
  <si>
    <t>002148</t>
  </si>
  <si>
    <t>002149</t>
  </si>
  <si>
    <t>西部材料</t>
  </si>
  <si>
    <t>002150</t>
  </si>
  <si>
    <t>通润装备</t>
  </si>
  <si>
    <t>002151</t>
  </si>
  <si>
    <t>北斗星通</t>
  </si>
  <si>
    <t>002152</t>
  </si>
  <si>
    <t>广电运通</t>
  </si>
  <si>
    <t>002153</t>
  </si>
  <si>
    <t>石基信息</t>
  </si>
  <si>
    <t>002154</t>
  </si>
  <si>
    <t>报 喜 鸟</t>
  </si>
  <si>
    <t>002155</t>
  </si>
  <si>
    <t>湖南黄金</t>
  </si>
  <si>
    <t>002156</t>
  </si>
  <si>
    <t>通富微电</t>
  </si>
  <si>
    <t>002157</t>
  </si>
  <si>
    <t>正邦科技</t>
  </si>
  <si>
    <t>002158</t>
  </si>
  <si>
    <t>汉钟精机</t>
  </si>
  <si>
    <t>002159</t>
  </si>
  <si>
    <t>三特索道</t>
  </si>
  <si>
    <t>002160</t>
  </si>
  <si>
    <t>常铝股份</t>
  </si>
  <si>
    <t>002161</t>
  </si>
  <si>
    <t>远 望 谷</t>
  </si>
  <si>
    <t>002162</t>
  </si>
  <si>
    <t>002163</t>
  </si>
  <si>
    <t>中航三鑫</t>
  </si>
  <si>
    <t>002164</t>
  </si>
  <si>
    <t>宁波东力</t>
  </si>
  <si>
    <t>002165</t>
  </si>
  <si>
    <t>红 宝 丽</t>
  </si>
  <si>
    <t>002166</t>
  </si>
  <si>
    <t>莱茵生物</t>
  </si>
  <si>
    <t>002167</t>
  </si>
  <si>
    <t>东方锆业</t>
  </si>
  <si>
    <t>002168</t>
  </si>
  <si>
    <t>深圳惠程</t>
  </si>
  <si>
    <t>002169</t>
  </si>
  <si>
    <t>智光电气</t>
  </si>
  <si>
    <t>002170</t>
  </si>
  <si>
    <t>芭田股份</t>
  </si>
  <si>
    <t>002171</t>
  </si>
  <si>
    <t>002172</t>
  </si>
  <si>
    <t>澳洋科技</t>
  </si>
  <si>
    <t>002173</t>
  </si>
  <si>
    <t>002174</t>
  </si>
  <si>
    <t>游族网络</t>
  </si>
  <si>
    <t>002175</t>
  </si>
  <si>
    <t>002176</t>
  </si>
  <si>
    <t>江特电机</t>
  </si>
  <si>
    <t>002177</t>
  </si>
  <si>
    <t>御银股份</t>
  </si>
  <si>
    <t>002178</t>
  </si>
  <si>
    <t>延华智能</t>
  </si>
  <si>
    <t>002179</t>
  </si>
  <si>
    <t>中航光电</t>
  </si>
  <si>
    <t>002180</t>
  </si>
  <si>
    <t>002181</t>
  </si>
  <si>
    <t>粤 传 媒</t>
  </si>
  <si>
    <t>002182</t>
  </si>
  <si>
    <t>云海金属</t>
  </si>
  <si>
    <t>002183</t>
  </si>
  <si>
    <t>怡 亚 通</t>
  </si>
  <si>
    <t>002184</t>
  </si>
  <si>
    <t>海得控制</t>
  </si>
  <si>
    <t>002185</t>
  </si>
  <si>
    <t>华天科技</t>
  </si>
  <si>
    <t>002186</t>
  </si>
  <si>
    <t>全 聚 德</t>
  </si>
  <si>
    <t>002187</t>
  </si>
  <si>
    <t>广百股份</t>
  </si>
  <si>
    <t>002188</t>
  </si>
  <si>
    <t>002189</t>
  </si>
  <si>
    <t>利达光电</t>
  </si>
  <si>
    <t>002190</t>
  </si>
  <si>
    <t>成飞集成</t>
  </si>
  <si>
    <t>002191</t>
  </si>
  <si>
    <t>劲嘉股份</t>
  </si>
  <si>
    <t>002192</t>
  </si>
  <si>
    <t>002193</t>
  </si>
  <si>
    <t>002194</t>
  </si>
  <si>
    <t>武汉凡谷</t>
  </si>
  <si>
    <t>002195</t>
  </si>
  <si>
    <t>二三四五</t>
  </si>
  <si>
    <t>002196</t>
  </si>
  <si>
    <t>方正电机</t>
  </si>
  <si>
    <t>002197</t>
  </si>
  <si>
    <t>证通电子</t>
  </si>
  <si>
    <t>002198</t>
  </si>
  <si>
    <t>嘉应制药</t>
  </si>
  <si>
    <t>002199</t>
  </si>
  <si>
    <t>东晶电子</t>
  </si>
  <si>
    <t>002200</t>
  </si>
  <si>
    <t>云投生态</t>
  </si>
  <si>
    <t>002201</t>
  </si>
  <si>
    <t>九鼎新材</t>
  </si>
  <si>
    <t>002202</t>
  </si>
  <si>
    <t>金风科技</t>
  </si>
  <si>
    <t>002203</t>
  </si>
  <si>
    <t>海亮股份</t>
  </si>
  <si>
    <t>002204</t>
  </si>
  <si>
    <t>大连重工</t>
  </si>
  <si>
    <t>002205</t>
  </si>
  <si>
    <t>国统股份</t>
  </si>
  <si>
    <t>002206</t>
  </si>
  <si>
    <t>海 利 得</t>
  </si>
  <si>
    <t>002207</t>
  </si>
  <si>
    <t>002208</t>
  </si>
  <si>
    <t>合肥城建</t>
  </si>
  <si>
    <t>002209</t>
  </si>
  <si>
    <t>达 意 隆</t>
  </si>
  <si>
    <t>002210</t>
  </si>
  <si>
    <t>飞马国际</t>
  </si>
  <si>
    <t>002211</t>
  </si>
  <si>
    <t>宏达新材</t>
  </si>
  <si>
    <t>002212</t>
  </si>
  <si>
    <t>南洋股份</t>
  </si>
  <si>
    <t>002213</t>
  </si>
  <si>
    <t>特 尔 佳</t>
  </si>
  <si>
    <t>002214</t>
  </si>
  <si>
    <t>大立科技</t>
  </si>
  <si>
    <t>002215</t>
  </si>
  <si>
    <t>诺 普 信</t>
  </si>
  <si>
    <t>002216</t>
  </si>
  <si>
    <t>三全食品</t>
  </si>
  <si>
    <t>002217</t>
  </si>
  <si>
    <t>合力泰</t>
  </si>
  <si>
    <t>002218</t>
  </si>
  <si>
    <t>拓日新能</t>
  </si>
  <si>
    <t>002219</t>
  </si>
  <si>
    <t>恒康医疗</t>
  </si>
  <si>
    <t>002220</t>
  </si>
  <si>
    <t>002221</t>
  </si>
  <si>
    <t>东华能源</t>
  </si>
  <si>
    <t>002222</t>
  </si>
  <si>
    <t>福晶科技</t>
  </si>
  <si>
    <t>002223</t>
  </si>
  <si>
    <t>鱼跃医疗</t>
  </si>
  <si>
    <t>002224</t>
  </si>
  <si>
    <t>三 力 士</t>
  </si>
  <si>
    <t>002225</t>
  </si>
  <si>
    <t>濮耐股份</t>
  </si>
  <si>
    <t>002226</t>
  </si>
  <si>
    <t>江南化工</t>
  </si>
  <si>
    <t>002227</t>
  </si>
  <si>
    <t>奥 特 迅</t>
  </si>
  <si>
    <t>002228</t>
  </si>
  <si>
    <t>合兴包装</t>
  </si>
  <si>
    <t>002229</t>
  </si>
  <si>
    <t>鸿博股份</t>
  </si>
  <si>
    <t>002230</t>
  </si>
  <si>
    <t>科大讯飞</t>
  </si>
  <si>
    <t>002231</t>
  </si>
  <si>
    <t>奥维通信</t>
  </si>
  <si>
    <t>002232</t>
  </si>
  <si>
    <t>启明信息</t>
  </si>
  <si>
    <t>002233</t>
  </si>
  <si>
    <t>塔牌集团</t>
  </si>
  <si>
    <t>002234</t>
  </si>
  <si>
    <t>民和股份</t>
  </si>
  <si>
    <t>002235</t>
  </si>
  <si>
    <t>安妮股份</t>
  </si>
  <si>
    <t>002236</t>
  </si>
  <si>
    <t>大华股份</t>
  </si>
  <si>
    <t>002237</t>
  </si>
  <si>
    <t>恒邦股份</t>
  </si>
  <si>
    <t>002238</t>
  </si>
  <si>
    <t>天威视讯</t>
  </si>
  <si>
    <t>002239</t>
  </si>
  <si>
    <t>002240</t>
  </si>
  <si>
    <t>威华股份</t>
  </si>
  <si>
    <t>002241</t>
  </si>
  <si>
    <t>002242</t>
  </si>
  <si>
    <t>九阳股份</t>
  </si>
  <si>
    <t>002243</t>
  </si>
  <si>
    <t>通产丽星</t>
  </si>
  <si>
    <t>002244</t>
  </si>
  <si>
    <t>滨江集团</t>
  </si>
  <si>
    <t>002245</t>
  </si>
  <si>
    <t>澳洋顺昌</t>
  </si>
  <si>
    <t>002246</t>
  </si>
  <si>
    <t>北化股份</t>
  </si>
  <si>
    <t>002247</t>
  </si>
  <si>
    <t>002248</t>
  </si>
  <si>
    <t>002249</t>
  </si>
  <si>
    <t>大洋电机</t>
  </si>
  <si>
    <t>002250</t>
  </si>
  <si>
    <t>联化科技</t>
  </si>
  <si>
    <t>002251</t>
  </si>
  <si>
    <t>步 步 高</t>
  </si>
  <si>
    <t>002252</t>
  </si>
  <si>
    <t>上海莱士</t>
  </si>
  <si>
    <t>002253</t>
  </si>
  <si>
    <t>川大智胜</t>
  </si>
  <si>
    <t>002254</t>
  </si>
  <si>
    <t>泰和新材</t>
  </si>
  <si>
    <t>002255</t>
  </si>
  <si>
    <t>海陆重工</t>
  </si>
  <si>
    <t>002256</t>
  </si>
  <si>
    <t>002258</t>
  </si>
  <si>
    <t>利尔化学</t>
  </si>
  <si>
    <t>002259</t>
  </si>
  <si>
    <t>升达林业</t>
  </si>
  <si>
    <t>002260</t>
  </si>
  <si>
    <t>002261</t>
  </si>
  <si>
    <t>拓维信息</t>
  </si>
  <si>
    <t>002262</t>
  </si>
  <si>
    <t>恩华药业</t>
  </si>
  <si>
    <t>002263</t>
  </si>
  <si>
    <t>大 东 南</t>
  </si>
  <si>
    <t>002264</t>
  </si>
  <si>
    <t>新 华 都</t>
  </si>
  <si>
    <t>002265</t>
  </si>
  <si>
    <t>西仪股份</t>
  </si>
  <si>
    <t>002266</t>
  </si>
  <si>
    <t>浙富控股</t>
  </si>
  <si>
    <t>002267</t>
  </si>
  <si>
    <t>陕天然气</t>
  </si>
  <si>
    <t>002268</t>
  </si>
  <si>
    <t>卫 士 通</t>
  </si>
  <si>
    <t>002269</t>
  </si>
  <si>
    <t>美邦服饰</t>
  </si>
  <si>
    <t>002270</t>
  </si>
  <si>
    <t>002271</t>
  </si>
  <si>
    <t>东方雨虹</t>
  </si>
  <si>
    <t>002272</t>
  </si>
  <si>
    <t>川润股份</t>
  </si>
  <si>
    <t>002273</t>
  </si>
  <si>
    <t>水晶光电</t>
  </si>
  <si>
    <t>002274</t>
  </si>
  <si>
    <t>华昌化工</t>
  </si>
  <si>
    <t>002275</t>
  </si>
  <si>
    <t>桂林三金</t>
  </si>
  <si>
    <t>002276</t>
  </si>
  <si>
    <t>万马股份</t>
  </si>
  <si>
    <t>002277</t>
  </si>
  <si>
    <t>友阿股份</t>
  </si>
  <si>
    <t>002278</t>
  </si>
  <si>
    <t>神开股份</t>
  </si>
  <si>
    <t>002279</t>
  </si>
  <si>
    <t>久其软件</t>
  </si>
  <si>
    <t>002280</t>
  </si>
  <si>
    <t>联络互动</t>
  </si>
  <si>
    <t>002281</t>
  </si>
  <si>
    <t>光迅科技</t>
  </si>
  <si>
    <t>002282</t>
  </si>
  <si>
    <t>博深工具</t>
  </si>
  <si>
    <t>002283</t>
  </si>
  <si>
    <t>天润曲轴</t>
  </si>
  <si>
    <t>002284</t>
  </si>
  <si>
    <t>亚太股份</t>
  </si>
  <si>
    <t>002285</t>
  </si>
  <si>
    <t>世联行</t>
  </si>
  <si>
    <t>002286</t>
  </si>
  <si>
    <t>保龄宝</t>
  </si>
  <si>
    <t>002287</t>
  </si>
  <si>
    <t>奇正藏药</t>
  </si>
  <si>
    <t>002288</t>
  </si>
  <si>
    <t>超华科技</t>
  </si>
  <si>
    <t>002289</t>
  </si>
  <si>
    <t>宇顺电子</t>
  </si>
  <si>
    <t>002290</t>
  </si>
  <si>
    <t>002291</t>
  </si>
  <si>
    <t>星期六</t>
  </si>
  <si>
    <t>002292</t>
  </si>
  <si>
    <t>002293</t>
  </si>
  <si>
    <t>002294</t>
  </si>
  <si>
    <t>信立泰</t>
  </si>
  <si>
    <t>002295</t>
  </si>
  <si>
    <t>精艺股份</t>
  </si>
  <si>
    <t>002296</t>
  </si>
  <si>
    <t>辉煌科技</t>
  </si>
  <si>
    <t>002297</t>
  </si>
  <si>
    <t>博云新材</t>
  </si>
  <si>
    <t>002298</t>
  </si>
  <si>
    <t>002299</t>
  </si>
  <si>
    <t>圣农发展</t>
  </si>
  <si>
    <t>002300</t>
  </si>
  <si>
    <t>太阳电缆</t>
  </si>
  <si>
    <t>002301</t>
  </si>
  <si>
    <t>齐心集团</t>
  </si>
  <si>
    <t>002302</t>
  </si>
  <si>
    <t>西部建设</t>
  </si>
  <si>
    <t>002303</t>
  </si>
  <si>
    <t>美盈森</t>
  </si>
  <si>
    <t>002304</t>
  </si>
  <si>
    <t>洋河股份</t>
  </si>
  <si>
    <t>002305</t>
  </si>
  <si>
    <t>南国置业</t>
  </si>
  <si>
    <t>002306</t>
  </si>
  <si>
    <t>*ST云网</t>
  </si>
  <si>
    <t>002307</t>
  </si>
  <si>
    <t>北新路桥</t>
  </si>
  <si>
    <t>002308</t>
  </si>
  <si>
    <t>威创股份</t>
  </si>
  <si>
    <t>002309</t>
  </si>
  <si>
    <t>002310</t>
  </si>
  <si>
    <t>东方园林</t>
  </si>
  <si>
    <t>002311</t>
  </si>
  <si>
    <t>海大集团</t>
  </si>
  <si>
    <t>002312</t>
  </si>
  <si>
    <t>002313</t>
  </si>
  <si>
    <t>日海通讯</t>
  </si>
  <si>
    <t>002314</t>
  </si>
  <si>
    <t>002315</t>
  </si>
  <si>
    <t>焦点科技</t>
  </si>
  <si>
    <t>002316</t>
  </si>
  <si>
    <t>键桥通讯</t>
  </si>
  <si>
    <t>002317</t>
  </si>
  <si>
    <t>众生药业</t>
  </si>
  <si>
    <t>002318</t>
  </si>
  <si>
    <t>久立特材</t>
  </si>
  <si>
    <t>002319</t>
  </si>
  <si>
    <t>乐通股份</t>
  </si>
  <si>
    <t>002320</t>
  </si>
  <si>
    <t>海峡股份</t>
  </si>
  <si>
    <t>002321</t>
  </si>
  <si>
    <t>华英农业</t>
  </si>
  <si>
    <t>002322</t>
  </si>
  <si>
    <t>002323</t>
  </si>
  <si>
    <t>002324</t>
  </si>
  <si>
    <t>普利特</t>
  </si>
  <si>
    <t>002325</t>
  </si>
  <si>
    <t>洪涛股份</t>
  </si>
  <si>
    <t>002326</t>
  </si>
  <si>
    <t>永太科技</t>
  </si>
  <si>
    <t>002327</t>
  </si>
  <si>
    <t>富安娜</t>
  </si>
  <si>
    <t>002328</t>
  </si>
  <si>
    <t>新朋股份</t>
  </si>
  <si>
    <t>002329</t>
  </si>
  <si>
    <t>皇氏集团</t>
  </si>
  <si>
    <t>002330</t>
  </si>
  <si>
    <t>得利斯</t>
  </si>
  <si>
    <t>002331</t>
  </si>
  <si>
    <t>皖通科技</t>
  </si>
  <si>
    <t>002332</t>
  </si>
  <si>
    <t>仙琚制药</t>
  </si>
  <si>
    <t>002333</t>
  </si>
  <si>
    <t>罗普斯金</t>
  </si>
  <si>
    <t>002334</t>
  </si>
  <si>
    <t>英威腾</t>
  </si>
  <si>
    <t>002335</t>
  </si>
  <si>
    <t>科华恒盛</t>
  </si>
  <si>
    <t>002336</t>
  </si>
  <si>
    <t>人人乐</t>
  </si>
  <si>
    <t>002337</t>
  </si>
  <si>
    <t>赛象科技</t>
  </si>
  <si>
    <t>002338</t>
  </si>
  <si>
    <t>奥普光电</t>
  </si>
  <si>
    <t>002339</t>
  </si>
  <si>
    <t>积成电子</t>
  </si>
  <si>
    <t>002340</t>
  </si>
  <si>
    <t>格林美</t>
  </si>
  <si>
    <t>002341</t>
  </si>
  <si>
    <t>新纶科技</t>
  </si>
  <si>
    <t>002342</t>
  </si>
  <si>
    <t>巨力索具</t>
  </si>
  <si>
    <t>002343</t>
  </si>
  <si>
    <t>002344</t>
  </si>
  <si>
    <t>海宁皮城</t>
  </si>
  <si>
    <t>002345</t>
  </si>
  <si>
    <t>潮宏基</t>
  </si>
  <si>
    <t>002346</t>
  </si>
  <si>
    <t>柘中股份</t>
  </si>
  <si>
    <t>002347</t>
  </si>
  <si>
    <t>002348</t>
  </si>
  <si>
    <t>高乐股份</t>
  </si>
  <si>
    <t>002349</t>
  </si>
  <si>
    <t>精华制药</t>
  </si>
  <si>
    <t>002350</t>
  </si>
  <si>
    <t>北京科锐</t>
  </si>
  <si>
    <t>002351</t>
  </si>
  <si>
    <t>漫步者</t>
  </si>
  <si>
    <t>002352</t>
  </si>
  <si>
    <t>002353</t>
  </si>
  <si>
    <t>杰瑞股份</t>
  </si>
  <si>
    <t>002354</t>
  </si>
  <si>
    <t>天神娱乐</t>
  </si>
  <si>
    <t>002355</t>
  </si>
  <si>
    <t>002356</t>
  </si>
  <si>
    <t>002357</t>
  </si>
  <si>
    <t>富临运业</t>
  </si>
  <si>
    <t>002358</t>
  </si>
  <si>
    <t>森源电气</t>
  </si>
  <si>
    <t>002359</t>
  </si>
  <si>
    <t>002360</t>
  </si>
  <si>
    <t>同德化工</t>
  </si>
  <si>
    <t>002361</t>
  </si>
  <si>
    <t>神剑股份</t>
  </si>
  <si>
    <t>002362</t>
  </si>
  <si>
    <t>汉王科技</t>
  </si>
  <si>
    <t>002363</t>
  </si>
  <si>
    <t>隆基机械</t>
  </si>
  <si>
    <t>002364</t>
  </si>
  <si>
    <t>中恒电气</t>
  </si>
  <si>
    <t>002365</t>
  </si>
  <si>
    <t>永安药业</t>
  </si>
  <si>
    <t>002366</t>
  </si>
  <si>
    <t>002367</t>
  </si>
  <si>
    <t>康力电梯</t>
  </si>
  <si>
    <t>002368</t>
  </si>
  <si>
    <t>太极股份</t>
  </si>
  <si>
    <t>002369</t>
  </si>
  <si>
    <t>卓翼科技</t>
  </si>
  <si>
    <t>002370</t>
  </si>
  <si>
    <t>亚太药业</t>
  </si>
  <si>
    <t>002371</t>
  </si>
  <si>
    <t>002372</t>
  </si>
  <si>
    <t>伟星新材</t>
  </si>
  <si>
    <t>002373</t>
  </si>
  <si>
    <t>千方科技</t>
  </si>
  <si>
    <t>002374</t>
  </si>
  <si>
    <t>丽鹏股份</t>
  </si>
  <si>
    <t>002375</t>
  </si>
  <si>
    <t>亚厦股份</t>
  </si>
  <si>
    <t>002376</t>
  </si>
  <si>
    <t>新北洋</t>
  </si>
  <si>
    <t>002377</t>
  </si>
  <si>
    <t>国创高新</t>
  </si>
  <si>
    <t>002378</t>
  </si>
  <si>
    <t>章源钨业</t>
  </si>
  <si>
    <t>002379</t>
  </si>
  <si>
    <t>002380</t>
  </si>
  <si>
    <t>科远股份</t>
  </si>
  <si>
    <t>002381</t>
  </si>
  <si>
    <t>双箭股份</t>
  </si>
  <si>
    <t>002382</t>
  </si>
  <si>
    <t>蓝帆医疗</t>
  </si>
  <si>
    <t>002383</t>
  </si>
  <si>
    <t>合众思壮</t>
  </si>
  <si>
    <t>002384</t>
  </si>
  <si>
    <t>东山精密</t>
  </si>
  <si>
    <t>002385</t>
  </si>
  <si>
    <t>大北农</t>
  </si>
  <si>
    <t>002386</t>
  </si>
  <si>
    <t>天原集团</t>
  </si>
  <si>
    <t>002387</t>
  </si>
  <si>
    <t>黑牛食品</t>
  </si>
  <si>
    <t>002388</t>
  </si>
  <si>
    <t>新亚制程</t>
  </si>
  <si>
    <t>002389</t>
  </si>
  <si>
    <t>南洋科技</t>
  </si>
  <si>
    <t>002390</t>
  </si>
  <si>
    <t>信邦制药</t>
  </si>
  <si>
    <t>002391</t>
  </si>
  <si>
    <t>长青股份</t>
  </si>
  <si>
    <t>002392</t>
  </si>
  <si>
    <t>北京利尔</t>
  </si>
  <si>
    <t>002393</t>
  </si>
  <si>
    <t>力生制药</t>
  </si>
  <si>
    <t>002394</t>
  </si>
  <si>
    <t>联发股份</t>
  </si>
  <si>
    <t>002395</t>
  </si>
  <si>
    <t>双象股份</t>
  </si>
  <si>
    <t>002396</t>
  </si>
  <si>
    <t>星网锐捷</t>
  </si>
  <si>
    <t>002397</t>
  </si>
  <si>
    <t>002398</t>
  </si>
  <si>
    <t>建研集团</t>
  </si>
  <si>
    <t>002399</t>
  </si>
  <si>
    <t>海普瑞</t>
  </si>
  <si>
    <t>002400</t>
  </si>
  <si>
    <t>省广股份</t>
  </si>
  <si>
    <t>002401</t>
  </si>
  <si>
    <t>002402</t>
  </si>
  <si>
    <t>和而泰</t>
  </si>
  <si>
    <t>002403</t>
  </si>
  <si>
    <t>爱仕达</t>
  </si>
  <si>
    <t>002404</t>
  </si>
  <si>
    <t>嘉欣丝绸</t>
  </si>
  <si>
    <t>002405</t>
  </si>
  <si>
    <t>四维图新</t>
  </si>
  <si>
    <t>002406</t>
  </si>
  <si>
    <t>远东传动</t>
  </si>
  <si>
    <t>002407</t>
  </si>
  <si>
    <t>多氟多</t>
  </si>
  <si>
    <t>002408</t>
  </si>
  <si>
    <t>齐翔腾达</t>
  </si>
  <si>
    <t>002409</t>
  </si>
  <si>
    <t>雅克科技</t>
  </si>
  <si>
    <t>002410</t>
  </si>
  <si>
    <t>广联达</t>
  </si>
  <si>
    <t>002411</t>
  </si>
  <si>
    <t>002412</t>
  </si>
  <si>
    <t>汉森制药</t>
  </si>
  <si>
    <t>002413</t>
  </si>
  <si>
    <t>002414</t>
  </si>
  <si>
    <t>高德红外</t>
  </si>
  <si>
    <t>002415</t>
  </si>
  <si>
    <t>海康威视</t>
  </si>
  <si>
    <t>002416</t>
  </si>
  <si>
    <t>爱施德</t>
  </si>
  <si>
    <t>002417</t>
  </si>
  <si>
    <t>002418</t>
  </si>
  <si>
    <t>康盛股份</t>
  </si>
  <si>
    <t>002419</t>
  </si>
  <si>
    <t>002420</t>
  </si>
  <si>
    <t>毅昌股份</t>
  </si>
  <si>
    <t>002421</t>
  </si>
  <si>
    <t>达实智能</t>
  </si>
  <si>
    <t>002422</t>
  </si>
  <si>
    <t>科伦药业</t>
  </si>
  <si>
    <t>002423</t>
  </si>
  <si>
    <t>中原特钢</t>
  </si>
  <si>
    <t>002424</t>
  </si>
  <si>
    <t>贵州百灵</t>
  </si>
  <si>
    <t>002425</t>
  </si>
  <si>
    <t>002426</t>
  </si>
  <si>
    <t>胜利精密</t>
  </si>
  <si>
    <t>002427</t>
  </si>
  <si>
    <t>尤夫股份</t>
  </si>
  <si>
    <t>002428</t>
  </si>
  <si>
    <t>云南锗业</t>
  </si>
  <si>
    <t>002429</t>
  </si>
  <si>
    <t>兆驰股份</t>
  </si>
  <si>
    <t>002430</t>
  </si>
  <si>
    <t>杭氧股份</t>
  </si>
  <si>
    <t>002431</t>
  </si>
  <si>
    <t>002432</t>
  </si>
  <si>
    <t>九安医疗</t>
  </si>
  <si>
    <t>002433</t>
  </si>
  <si>
    <t>太安堂</t>
  </si>
  <si>
    <t>002434</t>
  </si>
  <si>
    <t>万里扬</t>
  </si>
  <si>
    <t>002435</t>
  </si>
  <si>
    <t>长江润发</t>
  </si>
  <si>
    <t>002436</t>
  </si>
  <si>
    <t>兴森科技</t>
  </si>
  <si>
    <t>002437</t>
  </si>
  <si>
    <t>誉衡药业</t>
  </si>
  <si>
    <t>002438</t>
  </si>
  <si>
    <t>江苏神通</t>
  </si>
  <si>
    <t>002439</t>
  </si>
  <si>
    <t>启明星辰</t>
  </si>
  <si>
    <t>002440</t>
  </si>
  <si>
    <t>闰土股份</t>
  </si>
  <si>
    <t>002441</t>
  </si>
  <si>
    <t>众业达</t>
  </si>
  <si>
    <t>002442</t>
  </si>
  <si>
    <t>龙星化工</t>
  </si>
  <si>
    <t>002443</t>
  </si>
  <si>
    <t>金洲管道</t>
  </si>
  <si>
    <t>002444</t>
  </si>
  <si>
    <t>巨星科技</t>
  </si>
  <si>
    <t>002445</t>
  </si>
  <si>
    <t>002446</t>
  </si>
  <si>
    <t>盛路通信</t>
  </si>
  <si>
    <t>002447</t>
  </si>
  <si>
    <t>002448</t>
  </si>
  <si>
    <t>中原内配</t>
  </si>
  <si>
    <t>002449</t>
  </si>
  <si>
    <t>国星光电</t>
  </si>
  <si>
    <t>002450</t>
  </si>
  <si>
    <t>康得新</t>
  </si>
  <si>
    <t>002451</t>
  </si>
  <si>
    <t>摩恩电气</t>
  </si>
  <si>
    <t>002452</t>
  </si>
  <si>
    <t>长高集团</t>
  </si>
  <si>
    <t>002453</t>
  </si>
  <si>
    <t>天马精化</t>
  </si>
  <si>
    <t>002454</t>
  </si>
  <si>
    <t>松芝股份</t>
  </si>
  <si>
    <t>002455</t>
  </si>
  <si>
    <t>百川股份</t>
  </si>
  <si>
    <t>002456</t>
  </si>
  <si>
    <t>欧菲光</t>
  </si>
  <si>
    <t>002457</t>
  </si>
  <si>
    <t>青龙管业</t>
  </si>
  <si>
    <t>002458</t>
  </si>
  <si>
    <t>益生股份</t>
  </si>
  <si>
    <t>002459</t>
  </si>
  <si>
    <t>天业通联</t>
  </si>
  <si>
    <t>002460</t>
  </si>
  <si>
    <t>赣锋锂业</t>
  </si>
  <si>
    <t>002461</t>
  </si>
  <si>
    <t>珠江啤酒</t>
  </si>
  <si>
    <t>002462</t>
  </si>
  <si>
    <t>嘉事堂</t>
  </si>
  <si>
    <t>002463</t>
  </si>
  <si>
    <t>沪电股份</t>
  </si>
  <si>
    <t>002464</t>
  </si>
  <si>
    <t>002465</t>
  </si>
  <si>
    <t>海格通信</t>
  </si>
  <si>
    <t>002466</t>
  </si>
  <si>
    <t>天齐锂业</t>
  </si>
  <si>
    <t>002467</t>
  </si>
  <si>
    <t>二六三</t>
  </si>
  <si>
    <t>002468</t>
  </si>
  <si>
    <t>002469</t>
  </si>
  <si>
    <t>三维工程</t>
  </si>
  <si>
    <t>002470</t>
  </si>
  <si>
    <t>金正大</t>
  </si>
  <si>
    <t>002471</t>
  </si>
  <si>
    <t>002472</t>
  </si>
  <si>
    <t>双环传动</t>
  </si>
  <si>
    <t>002473</t>
  </si>
  <si>
    <t>002474</t>
  </si>
  <si>
    <t>榕基软件</t>
  </si>
  <si>
    <t>002475</t>
  </si>
  <si>
    <t>立讯精密</t>
  </si>
  <si>
    <t>002476</t>
  </si>
  <si>
    <t>宝莫股份</t>
  </si>
  <si>
    <t>002477</t>
  </si>
  <si>
    <t>雏鹰农牧</t>
  </si>
  <si>
    <t>002478</t>
  </si>
  <si>
    <t>常宝股份</t>
  </si>
  <si>
    <t>002479</t>
  </si>
  <si>
    <t>富春环保</t>
  </si>
  <si>
    <t>002480</t>
  </si>
  <si>
    <t>新筑股份</t>
  </si>
  <si>
    <t>002481</t>
  </si>
  <si>
    <t>双塔食品</t>
  </si>
  <si>
    <t>002482</t>
  </si>
  <si>
    <t>002483</t>
  </si>
  <si>
    <t>润邦股份</t>
  </si>
  <si>
    <t>002484</t>
  </si>
  <si>
    <t>江海股份</t>
  </si>
  <si>
    <t>002485</t>
  </si>
  <si>
    <t>希努尔</t>
  </si>
  <si>
    <t>002486</t>
  </si>
  <si>
    <t>嘉麟杰</t>
  </si>
  <si>
    <t>002487</t>
  </si>
  <si>
    <t>大金重工</t>
  </si>
  <si>
    <t>002488</t>
  </si>
  <si>
    <t>金固股份</t>
  </si>
  <si>
    <t>002489</t>
  </si>
  <si>
    <t>浙江永强</t>
  </si>
  <si>
    <t>002490</t>
  </si>
  <si>
    <t>002491</t>
  </si>
  <si>
    <t>通鼎互联</t>
  </si>
  <si>
    <t>002492</t>
  </si>
  <si>
    <t>恒基达鑫</t>
  </si>
  <si>
    <t>002493</t>
  </si>
  <si>
    <t>荣盛石化</t>
  </si>
  <si>
    <t>002494</t>
  </si>
  <si>
    <t>华斯股份</t>
  </si>
  <si>
    <t>002495</t>
  </si>
  <si>
    <t>佳隆股份</t>
  </si>
  <si>
    <t>002496</t>
  </si>
  <si>
    <t>辉丰股份</t>
  </si>
  <si>
    <t>002497</t>
  </si>
  <si>
    <t>雅化集团</t>
  </si>
  <si>
    <t>002498</t>
  </si>
  <si>
    <t>汉缆股份</t>
  </si>
  <si>
    <t>002499</t>
  </si>
  <si>
    <t>科林环保</t>
  </si>
  <si>
    <t>002500</t>
  </si>
  <si>
    <t>山西证券</t>
  </si>
  <si>
    <t>002501</t>
  </si>
  <si>
    <t>利源精制</t>
  </si>
  <si>
    <t>002502</t>
  </si>
  <si>
    <t>002503</t>
  </si>
  <si>
    <t>搜于特</t>
  </si>
  <si>
    <t>002504</t>
  </si>
  <si>
    <t>002505</t>
  </si>
  <si>
    <t>002506</t>
  </si>
  <si>
    <t>002507</t>
  </si>
  <si>
    <t>涪陵榨菜</t>
  </si>
  <si>
    <t>002508</t>
  </si>
  <si>
    <t>老板电器</t>
  </si>
  <si>
    <t>002509</t>
  </si>
  <si>
    <t>002510</t>
  </si>
  <si>
    <t>天汽模</t>
  </si>
  <si>
    <t>002511</t>
  </si>
  <si>
    <t>中顺洁柔</t>
  </si>
  <si>
    <t>002512</t>
  </si>
  <si>
    <t>达华智能</t>
  </si>
  <si>
    <t>002513</t>
  </si>
  <si>
    <t>蓝丰生化</t>
  </si>
  <si>
    <t>002514</t>
  </si>
  <si>
    <t>宝馨科技</t>
  </si>
  <si>
    <t>002515</t>
  </si>
  <si>
    <t>金字火腿</t>
  </si>
  <si>
    <t>002516</t>
  </si>
  <si>
    <t>002517</t>
  </si>
  <si>
    <t>002518</t>
  </si>
  <si>
    <t>科士达</t>
  </si>
  <si>
    <t>002519</t>
  </si>
  <si>
    <t>银河电子</t>
  </si>
  <si>
    <t>002520</t>
  </si>
  <si>
    <t>日发精机</t>
  </si>
  <si>
    <t>002521</t>
  </si>
  <si>
    <t>齐峰新材</t>
  </si>
  <si>
    <t>002522</t>
  </si>
  <si>
    <t>浙江众成</t>
  </si>
  <si>
    <t>002523</t>
  </si>
  <si>
    <t>天桥起重</t>
  </si>
  <si>
    <t>002524</t>
  </si>
  <si>
    <t>光正集团</t>
  </si>
  <si>
    <t>002526</t>
  </si>
  <si>
    <t>山东矿机</t>
  </si>
  <si>
    <t>002527</t>
  </si>
  <si>
    <t>新时达</t>
  </si>
  <si>
    <t>002528</t>
  </si>
  <si>
    <t>英飞拓</t>
  </si>
  <si>
    <t>002529</t>
  </si>
  <si>
    <t>海源机械</t>
  </si>
  <si>
    <t>002530</t>
  </si>
  <si>
    <t>002531</t>
  </si>
  <si>
    <t>天顺风能</t>
  </si>
  <si>
    <t>002532</t>
  </si>
  <si>
    <t>新界泵业</t>
  </si>
  <si>
    <t>002533</t>
  </si>
  <si>
    <t>金杯电工</t>
  </si>
  <si>
    <t>002534</t>
  </si>
  <si>
    <t>杭锅股份</t>
  </si>
  <si>
    <t>002535</t>
  </si>
  <si>
    <t>林州重机</t>
  </si>
  <si>
    <t>002536</t>
  </si>
  <si>
    <t>西泵股份</t>
  </si>
  <si>
    <t>002537</t>
  </si>
  <si>
    <t>002538</t>
  </si>
  <si>
    <t>司尔特</t>
  </si>
  <si>
    <t>002539</t>
  </si>
  <si>
    <t>002540</t>
  </si>
  <si>
    <t>亚太科技</t>
  </si>
  <si>
    <t>002541</t>
  </si>
  <si>
    <t>鸿路钢构</t>
  </si>
  <si>
    <t>002542</t>
  </si>
  <si>
    <t>中化岩土</t>
  </si>
  <si>
    <t>002543</t>
  </si>
  <si>
    <t>万和电气</t>
  </si>
  <si>
    <t>002544</t>
  </si>
  <si>
    <t>杰赛科技</t>
  </si>
  <si>
    <t>002545</t>
  </si>
  <si>
    <t>东方铁塔</t>
  </si>
  <si>
    <t>002546</t>
  </si>
  <si>
    <t>新联电子</t>
  </si>
  <si>
    <t>002547</t>
  </si>
  <si>
    <t>春兴精工</t>
  </si>
  <si>
    <t>002548</t>
  </si>
  <si>
    <t>金新农</t>
  </si>
  <si>
    <t>002549</t>
  </si>
  <si>
    <t>凯美特气</t>
  </si>
  <si>
    <t>002550</t>
  </si>
  <si>
    <t>千红制药</t>
  </si>
  <si>
    <t>002551</t>
  </si>
  <si>
    <t>尚荣医疗</t>
  </si>
  <si>
    <t>002552</t>
  </si>
  <si>
    <t>002553</t>
  </si>
  <si>
    <t>南方轴承</t>
  </si>
  <si>
    <t>002554</t>
  </si>
  <si>
    <t>惠博普</t>
  </si>
  <si>
    <t>002555</t>
  </si>
  <si>
    <t>三七互娱</t>
  </si>
  <si>
    <t>002556</t>
  </si>
  <si>
    <t>辉隆股份</t>
  </si>
  <si>
    <t>002557</t>
  </si>
  <si>
    <t>洽洽食品</t>
  </si>
  <si>
    <t>002558</t>
  </si>
  <si>
    <t>002559</t>
  </si>
  <si>
    <t>亚威股份</t>
  </si>
  <si>
    <t>002560</t>
  </si>
  <si>
    <t>通达股份</t>
  </si>
  <si>
    <t>002561</t>
  </si>
  <si>
    <t>徐家汇</t>
  </si>
  <si>
    <t>002562</t>
  </si>
  <si>
    <t>兄弟科技</t>
  </si>
  <si>
    <t>002563</t>
  </si>
  <si>
    <t>森马服饰</t>
  </si>
  <si>
    <t>002564</t>
  </si>
  <si>
    <t>天沃科技</t>
  </si>
  <si>
    <t>002565</t>
  </si>
  <si>
    <t>002566</t>
  </si>
  <si>
    <t>益盛药业</t>
  </si>
  <si>
    <t>002567</t>
  </si>
  <si>
    <t>唐人神</t>
  </si>
  <si>
    <t>002568</t>
  </si>
  <si>
    <t>百润股份</t>
  </si>
  <si>
    <t>002569</t>
  </si>
  <si>
    <t>步森股份</t>
  </si>
  <si>
    <t>002570</t>
  </si>
  <si>
    <t>贝因美</t>
  </si>
  <si>
    <t>002571</t>
  </si>
  <si>
    <t>002572</t>
  </si>
  <si>
    <t>索菲亚</t>
  </si>
  <si>
    <t>002573</t>
  </si>
  <si>
    <t>清新环境</t>
  </si>
  <si>
    <t>002574</t>
  </si>
  <si>
    <t>明牌珠宝</t>
  </si>
  <si>
    <t>002575</t>
  </si>
  <si>
    <t>群兴玩具</t>
  </si>
  <si>
    <t>002576</t>
  </si>
  <si>
    <t>通达动力</t>
  </si>
  <si>
    <t>002577</t>
  </si>
  <si>
    <t>雷柏科技</t>
  </si>
  <si>
    <t>002578</t>
  </si>
  <si>
    <t>闽发铝业</t>
  </si>
  <si>
    <t>002579</t>
  </si>
  <si>
    <t>中京电子</t>
  </si>
  <si>
    <t>002580</t>
  </si>
  <si>
    <t>圣阳股份</t>
  </si>
  <si>
    <t>002581</t>
  </si>
  <si>
    <t>002582</t>
  </si>
  <si>
    <t>好想你</t>
  </si>
  <si>
    <t>002583</t>
  </si>
  <si>
    <t>海能达</t>
  </si>
  <si>
    <t>002584</t>
  </si>
  <si>
    <t>002585</t>
  </si>
  <si>
    <t>双星新材</t>
  </si>
  <si>
    <t>002586</t>
  </si>
  <si>
    <t>围海股份</t>
  </si>
  <si>
    <t>002587</t>
  </si>
  <si>
    <t>奥拓电子</t>
  </si>
  <si>
    <t>002588</t>
  </si>
  <si>
    <t>史丹利</t>
  </si>
  <si>
    <t>002589</t>
  </si>
  <si>
    <t>瑞康医药</t>
  </si>
  <si>
    <t>002590</t>
  </si>
  <si>
    <t>万安科技</t>
  </si>
  <si>
    <t>002591</t>
  </si>
  <si>
    <t>恒大高新</t>
  </si>
  <si>
    <t>002592</t>
  </si>
  <si>
    <t>八菱科技</t>
  </si>
  <si>
    <t>002593</t>
  </si>
  <si>
    <t>日上集团</t>
  </si>
  <si>
    <t>002594</t>
  </si>
  <si>
    <t>比亚迪</t>
  </si>
  <si>
    <t>002595</t>
  </si>
  <si>
    <t>豪迈科技</t>
  </si>
  <si>
    <t>002596</t>
  </si>
  <si>
    <t>海南瑞泽</t>
  </si>
  <si>
    <t>002597</t>
  </si>
  <si>
    <t>金禾实业</t>
  </si>
  <si>
    <t>002598</t>
  </si>
  <si>
    <t>山东章鼓</t>
  </si>
  <si>
    <t>002599</t>
  </si>
  <si>
    <t>盛通股份</t>
  </si>
  <si>
    <t>002600</t>
  </si>
  <si>
    <t>江粉磁材</t>
  </si>
  <si>
    <t>002601</t>
  </si>
  <si>
    <t>002602</t>
  </si>
  <si>
    <t>世纪华通</t>
  </si>
  <si>
    <t>002603</t>
  </si>
  <si>
    <t>以岭药业</t>
  </si>
  <si>
    <t>002604</t>
  </si>
  <si>
    <t>龙力生物</t>
  </si>
  <si>
    <t>002605</t>
  </si>
  <si>
    <t>姚记扑克</t>
  </si>
  <si>
    <t>002606</t>
  </si>
  <si>
    <t>大连电瓷</t>
  </si>
  <si>
    <t>002607</t>
  </si>
  <si>
    <t>亚夏汽车</t>
  </si>
  <si>
    <t>002608</t>
  </si>
  <si>
    <t>002609</t>
  </si>
  <si>
    <t>捷顺科技</t>
  </si>
  <si>
    <t>002610</t>
  </si>
  <si>
    <t>爱康科技</t>
  </si>
  <si>
    <t>002611</t>
  </si>
  <si>
    <t>东方精工</t>
  </si>
  <si>
    <t>002612</t>
  </si>
  <si>
    <t>朗姿股份</t>
  </si>
  <si>
    <t>002613</t>
  </si>
  <si>
    <t>北玻股份</t>
  </si>
  <si>
    <t>002614</t>
  </si>
  <si>
    <t>002615</t>
  </si>
  <si>
    <t>哈尔斯</t>
  </si>
  <si>
    <t>002616</t>
  </si>
  <si>
    <t>长青集团</t>
  </si>
  <si>
    <t>002617</t>
  </si>
  <si>
    <t>露笑科技</t>
  </si>
  <si>
    <t>002618</t>
  </si>
  <si>
    <t>丹邦科技</t>
  </si>
  <si>
    <t>002619</t>
  </si>
  <si>
    <t>002620</t>
  </si>
  <si>
    <t>瑞和股份</t>
  </si>
  <si>
    <t>002621</t>
  </si>
  <si>
    <t>002622</t>
  </si>
  <si>
    <t>002623</t>
  </si>
  <si>
    <t>亚玛顿</t>
  </si>
  <si>
    <t>002624</t>
  </si>
  <si>
    <t>002625</t>
  </si>
  <si>
    <t>002626</t>
  </si>
  <si>
    <t>金达威</t>
  </si>
  <si>
    <t>002627</t>
  </si>
  <si>
    <t>宜昌交运</t>
  </si>
  <si>
    <t>002628</t>
  </si>
  <si>
    <t>成都路桥</t>
  </si>
  <si>
    <t>002629</t>
  </si>
  <si>
    <t>002630</t>
  </si>
  <si>
    <t>华西能源</t>
  </si>
  <si>
    <t>002631</t>
  </si>
  <si>
    <t>002632</t>
  </si>
  <si>
    <t>道明光学</t>
  </si>
  <si>
    <t>002633</t>
  </si>
  <si>
    <t>002634</t>
  </si>
  <si>
    <t>棒杰股份</t>
  </si>
  <si>
    <t>002635</t>
  </si>
  <si>
    <t>安洁科技</t>
  </si>
  <si>
    <t>002636</t>
  </si>
  <si>
    <t>金安国纪</t>
  </si>
  <si>
    <t>002637</t>
  </si>
  <si>
    <t>赞宇科技</t>
  </si>
  <si>
    <t>002638</t>
  </si>
  <si>
    <t>002639</t>
  </si>
  <si>
    <t>雪人股份</t>
  </si>
  <si>
    <t>002640</t>
  </si>
  <si>
    <t>跨境通</t>
  </si>
  <si>
    <t>002641</t>
  </si>
  <si>
    <t>永高股份</t>
  </si>
  <si>
    <t>002642</t>
  </si>
  <si>
    <t>荣之联</t>
  </si>
  <si>
    <t>002643</t>
  </si>
  <si>
    <t>万润股份</t>
  </si>
  <si>
    <t>002644</t>
  </si>
  <si>
    <t>佛慈制药</t>
  </si>
  <si>
    <t>002645</t>
  </si>
  <si>
    <t>华宏科技</t>
  </si>
  <si>
    <t>002646</t>
  </si>
  <si>
    <t>青青稞酒</t>
  </si>
  <si>
    <t>002647</t>
  </si>
  <si>
    <t>002648</t>
  </si>
  <si>
    <t>卫星石化</t>
  </si>
  <si>
    <t>002649</t>
  </si>
  <si>
    <t>博彦科技</t>
  </si>
  <si>
    <t>002650</t>
  </si>
  <si>
    <t>加加食品</t>
  </si>
  <si>
    <t>002651</t>
  </si>
  <si>
    <t>利君股份</t>
  </si>
  <si>
    <t>002652</t>
  </si>
  <si>
    <t>扬子新材</t>
  </si>
  <si>
    <t>002653</t>
  </si>
  <si>
    <t>海思科</t>
  </si>
  <si>
    <t>002654</t>
  </si>
  <si>
    <t>万润科技</t>
  </si>
  <si>
    <t>002655</t>
  </si>
  <si>
    <t>共达电声</t>
  </si>
  <si>
    <t>002656</t>
  </si>
  <si>
    <t>002657</t>
  </si>
  <si>
    <t>中科金财</t>
  </si>
  <si>
    <t>002658</t>
  </si>
  <si>
    <t>雪迪龙</t>
  </si>
  <si>
    <t>002659</t>
  </si>
  <si>
    <t>中泰桥梁</t>
  </si>
  <si>
    <t>002660</t>
  </si>
  <si>
    <t>茂硕电源</t>
  </si>
  <si>
    <t>002661</t>
  </si>
  <si>
    <t>克明面业</t>
  </si>
  <si>
    <t>002662</t>
  </si>
  <si>
    <t>京威股份</t>
  </si>
  <si>
    <t>002663</t>
  </si>
  <si>
    <t>002664</t>
  </si>
  <si>
    <t>002665</t>
  </si>
  <si>
    <t>首航节能</t>
  </si>
  <si>
    <t>002666</t>
  </si>
  <si>
    <t>德联集团</t>
  </si>
  <si>
    <t>002667</t>
  </si>
  <si>
    <t>鞍重股份</t>
  </si>
  <si>
    <t>002668</t>
  </si>
  <si>
    <t>奥马电器</t>
  </si>
  <si>
    <t>002669</t>
  </si>
  <si>
    <t>康达新材</t>
  </si>
  <si>
    <t>002670</t>
  </si>
  <si>
    <t>002671</t>
  </si>
  <si>
    <t>龙泉股份</t>
  </si>
  <si>
    <t>002672</t>
  </si>
  <si>
    <t>东江环保</t>
  </si>
  <si>
    <t>002673</t>
  </si>
  <si>
    <t>西部证券</t>
  </si>
  <si>
    <t>002674</t>
  </si>
  <si>
    <t>兴业科技</t>
  </si>
  <si>
    <t>002675</t>
  </si>
  <si>
    <t>东诚药业</t>
  </si>
  <si>
    <t>002676</t>
  </si>
  <si>
    <t>顺威股份</t>
  </si>
  <si>
    <t>002677</t>
  </si>
  <si>
    <t>浙江美大</t>
  </si>
  <si>
    <t>002678</t>
  </si>
  <si>
    <t>珠江钢琴</t>
  </si>
  <si>
    <t>002679</t>
  </si>
  <si>
    <t>福建金森</t>
  </si>
  <si>
    <t>002680</t>
  </si>
  <si>
    <t>002681</t>
  </si>
  <si>
    <t>奋达科技</t>
  </si>
  <si>
    <t>002682</t>
  </si>
  <si>
    <t>龙洲股份</t>
  </si>
  <si>
    <t>002683</t>
  </si>
  <si>
    <t>宏大爆破</t>
  </si>
  <si>
    <t>002684</t>
  </si>
  <si>
    <t>猛狮科技</t>
  </si>
  <si>
    <t>002685</t>
  </si>
  <si>
    <t>华东重机</t>
  </si>
  <si>
    <t>002686</t>
  </si>
  <si>
    <t>亿利达</t>
  </si>
  <si>
    <t>002687</t>
  </si>
  <si>
    <t>乔治白</t>
  </si>
  <si>
    <t>002688</t>
  </si>
  <si>
    <t>金河生物</t>
  </si>
  <si>
    <t>002689</t>
  </si>
  <si>
    <t>002690</t>
  </si>
  <si>
    <t>美亚光电</t>
  </si>
  <si>
    <t>002691</t>
  </si>
  <si>
    <t>002692</t>
  </si>
  <si>
    <t>002693</t>
  </si>
  <si>
    <t>双成药业</t>
  </si>
  <si>
    <t>002694</t>
  </si>
  <si>
    <t>顾地科技</t>
  </si>
  <si>
    <t>002695</t>
  </si>
  <si>
    <t>煌上煌</t>
  </si>
  <si>
    <t>002696</t>
  </si>
  <si>
    <t>百洋股份</t>
  </si>
  <si>
    <t>002697</t>
  </si>
  <si>
    <t>红旗连锁</t>
  </si>
  <si>
    <t>002698</t>
  </si>
  <si>
    <t>博实股份</t>
  </si>
  <si>
    <t>002699</t>
  </si>
  <si>
    <t>美盛文化</t>
  </si>
  <si>
    <t>002700</t>
  </si>
  <si>
    <t>新疆浩源</t>
  </si>
  <si>
    <t>002701</t>
  </si>
  <si>
    <t>奥瑞金</t>
  </si>
  <si>
    <t>002702</t>
  </si>
  <si>
    <t>海欣食品</t>
  </si>
  <si>
    <t>002703</t>
  </si>
  <si>
    <t>浙江世宝</t>
  </si>
  <si>
    <t>002705</t>
  </si>
  <si>
    <t>新宝股份</t>
  </si>
  <si>
    <t>002706</t>
  </si>
  <si>
    <t>良信电器</t>
  </si>
  <si>
    <t>002707</t>
  </si>
  <si>
    <t>众信旅游</t>
  </si>
  <si>
    <t>002708</t>
  </si>
  <si>
    <t>光洋股份</t>
  </si>
  <si>
    <t>002709</t>
  </si>
  <si>
    <t>天赐材料</t>
  </si>
  <si>
    <t>002711</t>
  </si>
  <si>
    <t>002712</t>
  </si>
  <si>
    <t>思美传媒</t>
  </si>
  <si>
    <t>002713</t>
  </si>
  <si>
    <t>东易日盛</t>
  </si>
  <si>
    <t>002714</t>
  </si>
  <si>
    <t>牧原股份</t>
  </si>
  <si>
    <t>002715</t>
  </si>
  <si>
    <t>登云股份</t>
  </si>
  <si>
    <t>002716</t>
  </si>
  <si>
    <t>金贵银业</t>
  </si>
  <si>
    <t>002717</t>
  </si>
  <si>
    <t>岭南园林</t>
  </si>
  <si>
    <t>002718</t>
  </si>
  <si>
    <t>友邦吊顶</t>
  </si>
  <si>
    <t>002719</t>
  </si>
  <si>
    <t>麦趣尔</t>
  </si>
  <si>
    <t>002721</t>
  </si>
  <si>
    <t>金一文化</t>
  </si>
  <si>
    <t>002722</t>
  </si>
  <si>
    <t>金轮股份</t>
  </si>
  <si>
    <t>002723</t>
  </si>
  <si>
    <t>金莱特</t>
  </si>
  <si>
    <t>002724</t>
  </si>
  <si>
    <t>海洋王</t>
  </si>
  <si>
    <t>002725</t>
  </si>
  <si>
    <t>跃岭股份</t>
  </si>
  <si>
    <t>002726</t>
  </si>
  <si>
    <t>龙大肉食</t>
  </si>
  <si>
    <t>002727</t>
  </si>
  <si>
    <t>一心堂</t>
  </si>
  <si>
    <t>002728</t>
  </si>
  <si>
    <t>002729</t>
  </si>
  <si>
    <t>好利来</t>
  </si>
  <si>
    <t>002730</t>
  </si>
  <si>
    <t>电光科技</t>
  </si>
  <si>
    <t>002731</t>
  </si>
  <si>
    <t>萃华珠宝</t>
  </si>
  <si>
    <t>002732</t>
  </si>
  <si>
    <t>燕塘乳业</t>
  </si>
  <si>
    <t>002733</t>
  </si>
  <si>
    <t>雄韬股份</t>
  </si>
  <si>
    <t>002734</t>
  </si>
  <si>
    <t>利民股份</t>
  </si>
  <si>
    <t>002735</t>
  </si>
  <si>
    <t>王子新材</t>
  </si>
  <si>
    <t>002736</t>
  </si>
  <si>
    <t>国信证券</t>
  </si>
  <si>
    <t>002737</t>
  </si>
  <si>
    <t>葵花药业</t>
  </si>
  <si>
    <t>002738</t>
  </si>
  <si>
    <t>中矿资源</t>
  </si>
  <si>
    <t>002739</t>
  </si>
  <si>
    <t>002740</t>
  </si>
  <si>
    <t>爱迪尔</t>
  </si>
  <si>
    <t>002741</t>
  </si>
  <si>
    <t>光华科技</t>
  </si>
  <si>
    <t>002742</t>
  </si>
  <si>
    <t>002743</t>
  </si>
  <si>
    <t>富煌钢构</t>
  </si>
  <si>
    <t>002745</t>
  </si>
  <si>
    <t>木林森</t>
  </si>
  <si>
    <t>002746</t>
  </si>
  <si>
    <t>仙坛股份</t>
  </si>
  <si>
    <t>002747</t>
  </si>
  <si>
    <t>埃斯顿</t>
  </si>
  <si>
    <t>002748</t>
  </si>
  <si>
    <t>世龙实业</t>
  </si>
  <si>
    <t>002749</t>
  </si>
  <si>
    <t>国光股份</t>
  </si>
  <si>
    <t>002750</t>
  </si>
  <si>
    <t>龙津药业</t>
  </si>
  <si>
    <t>002751</t>
  </si>
  <si>
    <t>易尚展示</t>
  </si>
  <si>
    <t>002752</t>
  </si>
  <si>
    <t>昇兴股份</t>
  </si>
  <si>
    <t>002753</t>
  </si>
  <si>
    <t>永东股份</t>
  </si>
  <si>
    <t>002755</t>
  </si>
  <si>
    <t>东方新星</t>
  </si>
  <si>
    <t>002756</t>
  </si>
  <si>
    <t>永兴特钢</t>
  </si>
  <si>
    <t>002757</t>
  </si>
  <si>
    <t>南兴装备</t>
  </si>
  <si>
    <t>002758</t>
  </si>
  <si>
    <t>华通医药</t>
  </si>
  <si>
    <t>002759</t>
  </si>
  <si>
    <t>天际股份</t>
  </si>
  <si>
    <t>002760</t>
  </si>
  <si>
    <t>凤形股份</t>
  </si>
  <si>
    <t>002761</t>
  </si>
  <si>
    <t>多喜爱</t>
  </si>
  <si>
    <t>002762</t>
  </si>
  <si>
    <t>金发拉比</t>
  </si>
  <si>
    <t>002763</t>
  </si>
  <si>
    <t>汇洁股份</t>
  </si>
  <si>
    <t>002765</t>
  </si>
  <si>
    <t>蓝黛传动</t>
  </si>
  <si>
    <t>002766</t>
  </si>
  <si>
    <t>索菱股份</t>
  </si>
  <si>
    <t>002767</t>
  </si>
  <si>
    <t>先锋电子</t>
  </si>
  <si>
    <t>300001</t>
  </si>
  <si>
    <t>特锐德</t>
  </si>
  <si>
    <t>300002</t>
  </si>
  <si>
    <t>神州泰岳</t>
  </si>
  <si>
    <t>300003</t>
  </si>
  <si>
    <t>乐普医疗</t>
  </si>
  <si>
    <t>300004</t>
  </si>
  <si>
    <t>南风股份</t>
  </si>
  <si>
    <t>300005</t>
  </si>
  <si>
    <t>探路者</t>
  </si>
  <si>
    <t>300006</t>
  </si>
  <si>
    <t>莱美药业</t>
  </si>
  <si>
    <t>300007</t>
  </si>
  <si>
    <t>300008</t>
  </si>
  <si>
    <t>300009</t>
  </si>
  <si>
    <t>安科生物</t>
  </si>
  <si>
    <t>300010</t>
  </si>
  <si>
    <t>立思辰</t>
  </si>
  <si>
    <t>300011</t>
  </si>
  <si>
    <t>鼎汉技术</t>
  </si>
  <si>
    <t>300012</t>
  </si>
  <si>
    <t>华测检测</t>
  </si>
  <si>
    <t>300013</t>
  </si>
  <si>
    <t>新宁物流</t>
  </si>
  <si>
    <t>300014</t>
  </si>
  <si>
    <t>亿纬锂能</t>
  </si>
  <si>
    <t>300015</t>
  </si>
  <si>
    <t>爱尔眼科</t>
  </si>
  <si>
    <t>300016</t>
  </si>
  <si>
    <t>北陆药业</t>
  </si>
  <si>
    <t>300017</t>
  </si>
  <si>
    <t>网宿科技</t>
  </si>
  <si>
    <t>300018</t>
  </si>
  <si>
    <t>300019</t>
  </si>
  <si>
    <t>硅宝科技</t>
  </si>
  <si>
    <t>300020</t>
  </si>
  <si>
    <t>银江股份</t>
  </si>
  <si>
    <t>300021</t>
  </si>
  <si>
    <t>大禹节水</t>
  </si>
  <si>
    <t>300022</t>
  </si>
  <si>
    <t>吉峰农机</t>
  </si>
  <si>
    <t>300023</t>
  </si>
  <si>
    <t>宝德股份</t>
  </si>
  <si>
    <t>300024</t>
  </si>
  <si>
    <t>机器人</t>
  </si>
  <si>
    <t>300025</t>
  </si>
  <si>
    <t>华星创业</t>
  </si>
  <si>
    <t>300026</t>
  </si>
  <si>
    <t>红日药业</t>
  </si>
  <si>
    <t>300027</t>
  </si>
  <si>
    <t>华谊兄弟</t>
  </si>
  <si>
    <t>300028</t>
  </si>
  <si>
    <t>金亚科技</t>
  </si>
  <si>
    <t>300029</t>
  </si>
  <si>
    <t>天龙光电</t>
  </si>
  <si>
    <t>300030</t>
  </si>
  <si>
    <t>阳普医疗</t>
  </si>
  <si>
    <t>300031</t>
  </si>
  <si>
    <t>300032</t>
  </si>
  <si>
    <t>金龙机电</t>
  </si>
  <si>
    <t>300033</t>
  </si>
  <si>
    <t>同花顺</t>
  </si>
  <si>
    <t>300034</t>
  </si>
  <si>
    <t>钢研高纳</t>
  </si>
  <si>
    <t>300035</t>
  </si>
  <si>
    <t>中科电气</t>
  </si>
  <si>
    <t>300036</t>
  </si>
  <si>
    <t>超图软件</t>
  </si>
  <si>
    <t>300037</t>
  </si>
  <si>
    <t>新宙邦</t>
  </si>
  <si>
    <t>300038</t>
  </si>
  <si>
    <t>梅泰诺</t>
  </si>
  <si>
    <t>300039</t>
  </si>
  <si>
    <t>上海凯宝</t>
  </si>
  <si>
    <t>300040</t>
  </si>
  <si>
    <t>九洲电气</t>
  </si>
  <si>
    <t>300041</t>
  </si>
  <si>
    <t>回天新材</t>
  </si>
  <si>
    <t>300042</t>
  </si>
  <si>
    <t>朗科科技</t>
  </si>
  <si>
    <t>300043</t>
  </si>
  <si>
    <t>300044</t>
  </si>
  <si>
    <t>赛为智能</t>
  </si>
  <si>
    <t>300045</t>
  </si>
  <si>
    <t>华力创通</t>
  </si>
  <si>
    <t>300046</t>
  </si>
  <si>
    <t>台基股份</t>
  </si>
  <si>
    <t>300047</t>
  </si>
  <si>
    <t>天源迪科</t>
  </si>
  <si>
    <t>300048</t>
  </si>
  <si>
    <t>300049</t>
  </si>
  <si>
    <t>福瑞股份</t>
  </si>
  <si>
    <t>300050</t>
  </si>
  <si>
    <t>世纪鼎利</t>
  </si>
  <si>
    <t>300051</t>
  </si>
  <si>
    <t>三五互联</t>
  </si>
  <si>
    <t>300052</t>
  </si>
  <si>
    <t>中青宝</t>
  </si>
  <si>
    <t>300053</t>
  </si>
  <si>
    <t>欧比特</t>
  </si>
  <si>
    <t>300054</t>
  </si>
  <si>
    <t>鼎龙股份</t>
  </si>
  <si>
    <t>300055</t>
  </si>
  <si>
    <t>万邦达</t>
  </si>
  <si>
    <t>300056</t>
  </si>
  <si>
    <t>三维丝</t>
  </si>
  <si>
    <t>300057</t>
  </si>
  <si>
    <t>万顺股份</t>
  </si>
  <si>
    <t>300058</t>
  </si>
  <si>
    <t>蓝色光标</t>
  </si>
  <si>
    <t>300059</t>
  </si>
  <si>
    <t>东方财富</t>
  </si>
  <si>
    <t>300061</t>
  </si>
  <si>
    <t>300062</t>
  </si>
  <si>
    <t>中能电气</t>
  </si>
  <si>
    <t>300063</t>
  </si>
  <si>
    <t>天龙集团</t>
  </si>
  <si>
    <t>300064</t>
  </si>
  <si>
    <t>豫金刚石</t>
  </si>
  <si>
    <t>300065</t>
  </si>
  <si>
    <t>海兰信</t>
  </si>
  <si>
    <t>300066</t>
  </si>
  <si>
    <t>300067</t>
  </si>
  <si>
    <t>安诺其</t>
  </si>
  <si>
    <t>300068</t>
  </si>
  <si>
    <t>南都电源</t>
  </si>
  <si>
    <t>300069</t>
  </si>
  <si>
    <t>金利华电</t>
  </si>
  <si>
    <t>300070</t>
  </si>
  <si>
    <t>碧水源</t>
  </si>
  <si>
    <t>300071</t>
  </si>
  <si>
    <t>华谊嘉信</t>
  </si>
  <si>
    <t>300072</t>
  </si>
  <si>
    <t>三聚环保</t>
  </si>
  <si>
    <t>300073</t>
  </si>
  <si>
    <t>当升科技</t>
  </si>
  <si>
    <t>300074</t>
  </si>
  <si>
    <t>华平股份</t>
  </si>
  <si>
    <t>300075</t>
  </si>
  <si>
    <t>数字政通</t>
  </si>
  <si>
    <t>300076</t>
  </si>
  <si>
    <t>GQY视讯</t>
  </si>
  <si>
    <t>300077</t>
  </si>
  <si>
    <t>国民技术</t>
  </si>
  <si>
    <t>300078</t>
  </si>
  <si>
    <t>300079</t>
  </si>
  <si>
    <t>300080</t>
  </si>
  <si>
    <t>300081</t>
  </si>
  <si>
    <t>300082</t>
  </si>
  <si>
    <t>奥克股份</t>
  </si>
  <si>
    <t>300083</t>
  </si>
  <si>
    <t>300084</t>
  </si>
  <si>
    <t>海默科技</t>
  </si>
  <si>
    <t>300085</t>
  </si>
  <si>
    <t>银之杰</t>
  </si>
  <si>
    <t>300086</t>
  </si>
  <si>
    <t>康芝药业</t>
  </si>
  <si>
    <t>300087</t>
  </si>
  <si>
    <t>荃银高科</t>
  </si>
  <si>
    <t>300088</t>
  </si>
  <si>
    <t>长信科技</t>
  </si>
  <si>
    <t>300089</t>
  </si>
  <si>
    <t>300090</t>
  </si>
  <si>
    <t>盛运环保</t>
  </si>
  <si>
    <t>300091</t>
  </si>
  <si>
    <t>金通灵</t>
  </si>
  <si>
    <t>300092</t>
  </si>
  <si>
    <t>科新机电</t>
  </si>
  <si>
    <t>300093</t>
  </si>
  <si>
    <t>金刚玻璃</t>
  </si>
  <si>
    <t>300094</t>
  </si>
  <si>
    <t>国联水产</t>
  </si>
  <si>
    <t>300095</t>
  </si>
  <si>
    <t>华伍股份</t>
  </si>
  <si>
    <t>300096</t>
  </si>
  <si>
    <t>易联众</t>
  </si>
  <si>
    <t>300097</t>
  </si>
  <si>
    <t>智云股份</t>
  </si>
  <si>
    <t>300098</t>
  </si>
  <si>
    <t>高新兴</t>
  </si>
  <si>
    <t>300099</t>
  </si>
  <si>
    <t>300100</t>
  </si>
  <si>
    <t>双林股份</t>
  </si>
  <si>
    <t>300101</t>
  </si>
  <si>
    <t>振芯科技</t>
  </si>
  <si>
    <t>300102</t>
  </si>
  <si>
    <t>乾照光电</t>
  </si>
  <si>
    <t>300103</t>
  </si>
  <si>
    <t>达刚路机</t>
  </si>
  <si>
    <t>300104</t>
  </si>
  <si>
    <t>乐视网</t>
  </si>
  <si>
    <t>300105</t>
  </si>
  <si>
    <t>龙源技术</t>
  </si>
  <si>
    <t>300106</t>
  </si>
  <si>
    <t>西部牧业</t>
  </si>
  <si>
    <t>300107</t>
  </si>
  <si>
    <t>建新股份</t>
  </si>
  <si>
    <t>300108</t>
  </si>
  <si>
    <t>300109</t>
  </si>
  <si>
    <t>新开源</t>
  </si>
  <si>
    <t>300110</t>
  </si>
  <si>
    <t>华仁药业</t>
  </si>
  <si>
    <t>300111</t>
  </si>
  <si>
    <t>向日葵</t>
  </si>
  <si>
    <t>300112</t>
  </si>
  <si>
    <t>万讯自控</t>
  </si>
  <si>
    <t>300113</t>
  </si>
  <si>
    <t>顺网科技</t>
  </si>
  <si>
    <t>300114</t>
  </si>
  <si>
    <t>中航电测</t>
  </si>
  <si>
    <t>300115</t>
  </si>
  <si>
    <t>长盈精密</t>
  </si>
  <si>
    <t>300116</t>
  </si>
  <si>
    <t>300117</t>
  </si>
  <si>
    <t>嘉寓股份</t>
  </si>
  <si>
    <t>300118</t>
  </si>
  <si>
    <t>东方日升</t>
  </si>
  <si>
    <t>300119</t>
  </si>
  <si>
    <t>瑞普生物</t>
  </si>
  <si>
    <t>300120</t>
  </si>
  <si>
    <t>经纬电材</t>
  </si>
  <si>
    <t>300121</t>
  </si>
  <si>
    <t>阳谷华泰</t>
  </si>
  <si>
    <t>300122</t>
  </si>
  <si>
    <t>智飞生物</t>
  </si>
  <si>
    <t>300123</t>
  </si>
  <si>
    <t>太阳鸟</t>
  </si>
  <si>
    <t>300124</t>
  </si>
  <si>
    <t>汇川技术</t>
  </si>
  <si>
    <t>300125</t>
  </si>
  <si>
    <t>易世达</t>
  </si>
  <si>
    <t>300126</t>
  </si>
  <si>
    <t>锐奇股份</t>
  </si>
  <si>
    <t>300127</t>
  </si>
  <si>
    <t>银河磁体</t>
  </si>
  <si>
    <t>300128</t>
  </si>
  <si>
    <t>300129</t>
  </si>
  <si>
    <t>泰胜风能</t>
  </si>
  <si>
    <t>300130</t>
  </si>
  <si>
    <t>新国都</t>
  </si>
  <si>
    <t>300131</t>
  </si>
  <si>
    <t>英唐智控</t>
  </si>
  <si>
    <t>300132</t>
  </si>
  <si>
    <t>青松股份</t>
  </si>
  <si>
    <t>300133</t>
  </si>
  <si>
    <t>华策影视</t>
  </si>
  <si>
    <t>300134</t>
  </si>
  <si>
    <t>大富科技</t>
  </si>
  <si>
    <t>300135</t>
  </si>
  <si>
    <t>300136</t>
  </si>
  <si>
    <t>信维通信</t>
  </si>
  <si>
    <t>300137</t>
  </si>
  <si>
    <t>先河环保</t>
  </si>
  <si>
    <t>300138</t>
  </si>
  <si>
    <t>晨光生物</t>
  </si>
  <si>
    <t>300139</t>
  </si>
  <si>
    <t>300140</t>
  </si>
  <si>
    <t>300141</t>
  </si>
  <si>
    <t>和顺电气</t>
  </si>
  <si>
    <t>300142</t>
  </si>
  <si>
    <t>沃森生物</t>
  </si>
  <si>
    <t>300143</t>
  </si>
  <si>
    <t>300144</t>
  </si>
  <si>
    <t>宋城演艺</t>
  </si>
  <si>
    <t>300145</t>
  </si>
  <si>
    <t>300146</t>
  </si>
  <si>
    <t>汤臣倍健</t>
  </si>
  <si>
    <t>300147</t>
  </si>
  <si>
    <t>香雪制药</t>
  </si>
  <si>
    <t>300148</t>
  </si>
  <si>
    <t>天舟文化</t>
  </si>
  <si>
    <t>300149</t>
  </si>
  <si>
    <t>量子高科</t>
  </si>
  <si>
    <t>300150</t>
  </si>
  <si>
    <t>世纪瑞尔</t>
  </si>
  <si>
    <t>300151</t>
  </si>
  <si>
    <t>昌红科技</t>
  </si>
  <si>
    <t>300152</t>
  </si>
  <si>
    <t>300153</t>
  </si>
  <si>
    <t>科泰电源</t>
  </si>
  <si>
    <t>300154</t>
  </si>
  <si>
    <t>瑞凌股份</t>
  </si>
  <si>
    <t>300155</t>
  </si>
  <si>
    <t>安居宝</t>
  </si>
  <si>
    <t>300156</t>
  </si>
  <si>
    <t>神雾环保</t>
  </si>
  <si>
    <t>300157</t>
  </si>
  <si>
    <t>恒泰艾普</t>
  </si>
  <si>
    <t>300158</t>
  </si>
  <si>
    <t>振东制药</t>
  </si>
  <si>
    <t>300159</t>
  </si>
  <si>
    <t>新研股份</t>
  </si>
  <si>
    <t>300160</t>
  </si>
  <si>
    <t>秀强股份</t>
  </si>
  <si>
    <t>300161</t>
  </si>
  <si>
    <t>华中数控</t>
  </si>
  <si>
    <t>300162</t>
  </si>
  <si>
    <t>300163</t>
  </si>
  <si>
    <t>先锋新材</t>
  </si>
  <si>
    <t>300164</t>
  </si>
  <si>
    <t>通源石油</t>
  </si>
  <si>
    <t>300165</t>
  </si>
  <si>
    <t>天瑞仪器</t>
  </si>
  <si>
    <t>300166</t>
  </si>
  <si>
    <t>东方国信</t>
  </si>
  <si>
    <t>300167</t>
  </si>
  <si>
    <t>300168</t>
  </si>
  <si>
    <t>万达信息</t>
  </si>
  <si>
    <t>300169</t>
  </si>
  <si>
    <t>天晟新材</t>
  </si>
  <si>
    <t>300170</t>
  </si>
  <si>
    <t>汉得信息</t>
  </si>
  <si>
    <t>300171</t>
  </si>
  <si>
    <t>东富龙</t>
  </si>
  <si>
    <t>300172</t>
  </si>
  <si>
    <t>中电环保</t>
  </si>
  <si>
    <t>300173</t>
  </si>
  <si>
    <t>智慧松德</t>
  </si>
  <si>
    <t>300174</t>
  </si>
  <si>
    <t>元力股份</t>
  </si>
  <si>
    <t>300175</t>
  </si>
  <si>
    <t>朗源股份</t>
  </si>
  <si>
    <t>300176</t>
  </si>
  <si>
    <t>鸿特精密</t>
  </si>
  <si>
    <t>300177</t>
  </si>
  <si>
    <t>中海达</t>
  </si>
  <si>
    <t>300178</t>
  </si>
  <si>
    <t>腾邦国际</t>
  </si>
  <si>
    <t>300179</t>
  </si>
  <si>
    <t>四方达</t>
  </si>
  <si>
    <t>300180</t>
  </si>
  <si>
    <t>华峰超纤</t>
  </si>
  <si>
    <t>300181</t>
  </si>
  <si>
    <t>佐力药业</t>
  </si>
  <si>
    <t>300182</t>
  </si>
  <si>
    <t>捷成股份</t>
  </si>
  <si>
    <t>300183</t>
  </si>
  <si>
    <t>东软载波</t>
  </si>
  <si>
    <t>300184</t>
  </si>
  <si>
    <t>力源信息</t>
  </si>
  <si>
    <t>300185</t>
  </si>
  <si>
    <t>通裕重工</t>
  </si>
  <si>
    <t>300187</t>
  </si>
  <si>
    <t>永清环保</t>
  </si>
  <si>
    <t>300188</t>
  </si>
  <si>
    <t>美亚柏科</t>
  </si>
  <si>
    <t>300189</t>
  </si>
  <si>
    <t>300190</t>
  </si>
  <si>
    <t>维尔利</t>
  </si>
  <si>
    <t>300191</t>
  </si>
  <si>
    <t>潜能恒信</t>
  </si>
  <si>
    <t>300192</t>
  </si>
  <si>
    <t>科斯伍德</t>
  </si>
  <si>
    <t>300193</t>
  </si>
  <si>
    <t>佳士科技</t>
  </si>
  <si>
    <t>300194</t>
  </si>
  <si>
    <t>福安药业</t>
  </si>
  <si>
    <t>300195</t>
  </si>
  <si>
    <t>长荣股份</t>
  </si>
  <si>
    <t>300196</t>
  </si>
  <si>
    <t>长海股份</t>
  </si>
  <si>
    <t>300197</t>
  </si>
  <si>
    <t>铁汉生态</t>
  </si>
  <si>
    <t>300198</t>
  </si>
  <si>
    <t>纳川股份</t>
  </si>
  <si>
    <t>300199</t>
  </si>
  <si>
    <t>翰宇药业</t>
  </si>
  <si>
    <t>300200</t>
  </si>
  <si>
    <t>高盟新材</t>
  </si>
  <si>
    <t>300201</t>
  </si>
  <si>
    <t>海伦哲</t>
  </si>
  <si>
    <t>300202</t>
  </si>
  <si>
    <t>聚龙股份</t>
  </si>
  <si>
    <t>300203</t>
  </si>
  <si>
    <t>聚光科技</t>
  </si>
  <si>
    <t>300204</t>
  </si>
  <si>
    <t>舒泰神</t>
  </si>
  <si>
    <t>300205</t>
  </si>
  <si>
    <t>天喻信息</t>
  </si>
  <si>
    <t>300206</t>
  </si>
  <si>
    <t>理邦仪器</t>
  </si>
  <si>
    <t>300207</t>
  </si>
  <si>
    <t>欣旺达</t>
  </si>
  <si>
    <t>300208</t>
  </si>
  <si>
    <t>恒顺众昇</t>
  </si>
  <si>
    <t>300209</t>
  </si>
  <si>
    <t>天泽信息</t>
  </si>
  <si>
    <t>300210</t>
  </si>
  <si>
    <t>森远股份</t>
  </si>
  <si>
    <t>300211</t>
  </si>
  <si>
    <t>亿通科技</t>
  </si>
  <si>
    <t>300212</t>
  </si>
  <si>
    <t>易华录</t>
  </si>
  <si>
    <t>300213</t>
  </si>
  <si>
    <t>佳讯飞鸿</t>
  </si>
  <si>
    <t>300214</t>
  </si>
  <si>
    <t>日科化学</t>
  </si>
  <si>
    <t>300215</t>
  </si>
  <si>
    <t>电科院</t>
  </si>
  <si>
    <t>300216</t>
  </si>
  <si>
    <t>千山药机</t>
  </si>
  <si>
    <t>300217</t>
  </si>
  <si>
    <t>东方电热</t>
  </si>
  <si>
    <t>300218</t>
  </si>
  <si>
    <t>安利股份</t>
  </si>
  <si>
    <t>300219</t>
  </si>
  <si>
    <t>300220</t>
  </si>
  <si>
    <t>金运激光</t>
  </si>
  <si>
    <t>300221</t>
  </si>
  <si>
    <t>银禧科技</t>
  </si>
  <si>
    <t>300222</t>
  </si>
  <si>
    <t>科大智能</t>
  </si>
  <si>
    <t>300223</t>
  </si>
  <si>
    <t>北京君正</t>
  </si>
  <si>
    <t>300224</t>
  </si>
  <si>
    <t>正海磁材</t>
  </si>
  <si>
    <t>300225</t>
  </si>
  <si>
    <t>金力泰</t>
  </si>
  <si>
    <t>300226</t>
  </si>
  <si>
    <t>上海钢联</t>
  </si>
  <si>
    <t>300227</t>
  </si>
  <si>
    <t>光韵达</t>
  </si>
  <si>
    <t>300228</t>
  </si>
  <si>
    <t>富瑞特装</t>
  </si>
  <si>
    <t>300229</t>
  </si>
  <si>
    <t>拓尔思</t>
  </si>
  <si>
    <t>300230</t>
  </si>
  <si>
    <t>300231</t>
  </si>
  <si>
    <t>银信科技</t>
  </si>
  <si>
    <t>300232</t>
  </si>
  <si>
    <t>洲明科技</t>
  </si>
  <si>
    <t>300233</t>
  </si>
  <si>
    <t>金城医药</t>
  </si>
  <si>
    <t>300234</t>
  </si>
  <si>
    <t>开尔新材</t>
  </si>
  <si>
    <t>300235</t>
  </si>
  <si>
    <t>方直科技</t>
  </si>
  <si>
    <t>300236</t>
  </si>
  <si>
    <t>上海新阳</t>
  </si>
  <si>
    <t>300237</t>
  </si>
  <si>
    <t>300238</t>
  </si>
  <si>
    <t>冠昊生物</t>
  </si>
  <si>
    <t>300239</t>
  </si>
  <si>
    <t>东宝生物</t>
  </si>
  <si>
    <t>300240</t>
  </si>
  <si>
    <t>飞力达</t>
  </si>
  <si>
    <t>300241</t>
  </si>
  <si>
    <t>瑞丰光电</t>
  </si>
  <si>
    <t>300242</t>
  </si>
  <si>
    <t>300243</t>
  </si>
  <si>
    <t>瑞丰高材</t>
  </si>
  <si>
    <t>300244</t>
  </si>
  <si>
    <t>迪安诊断</t>
  </si>
  <si>
    <t>300245</t>
  </si>
  <si>
    <t>天玑科技</t>
  </si>
  <si>
    <t>300246</t>
  </si>
  <si>
    <t>宝莱特</t>
  </si>
  <si>
    <t>300247</t>
  </si>
  <si>
    <t>300248</t>
  </si>
  <si>
    <t>新开普</t>
  </si>
  <si>
    <t>300249</t>
  </si>
  <si>
    <t>依米康</t>
  </si>
  <si>
    <t>300250</t>
  </si>
  <si>
    <t>初灵信息</t>
  </si>
  <si>
    <t>300251</t>
  </si>
  <si>
    <t>光线传媒</t>
  </si>
  <si>
    <t>300252</t>
  </si>
  <si>
    <t>金信诺</t>
  </si>
  <si>
    <t>300253</t>
  </si>
  <si>
    <t>300254</t>
  </si>
  <si>
    <t>仟源医药</t>
  </si>
  <si>
    <t>300255</t>
  </si>
  <si>
    <t>常山药业</t>
  </si>
  <si>
    <t>300256</t>
  </si>
  <si>
    <t>星星科技</t>
  </si>
  <si>
    <t>300257</t>
  </si>
  <si>
    <t>开山股份</t>
  </si>
  <si>
    <t>300258</t>
  </si>
  <si>
    <t>精锻科技</t>
  </si>
  <si>
    <t>300259</t>
  </si>
  <si>
    <t>新天科技</t>
  </si>
  <si>
    <t>300260</t>
  </si>
  <si>
    <t>新莱应材</t>
  </si>
  <si>
    <t>300261</t>
  </si>
  <si>
    <t>雅本化学</t>
  </si>
  <si>
    <t>300262</t>
  </si>
  <si>
    <t>巴安水务</t>
  </si>
  <si>
    <t>300263</t>
  </si>
  <si>
    <t>隆华节能</t>
  </si>
  <si>
    <t>300264</t>
  </si>
  <si>
    <t>佳创视讯</t>
  </si>
  <si>
    <t>300265</t>
  </si>
  <si>
    <t>通光线缆</t>
  </si>
  <si>
    <t>300266</t>
  </si>
  <si>
    <t>兴源环境</t>
  </si>
  <si>
    <t>300267</t>
  </si>
  <si>
    <t>尔康制药</t>
  </si>
  <si>
    <t>300268</t>
  </si>
  <si>
    <t>300269</t>
  </si>
  <si>
    <t>联建光电</t>
  </si>
  <si>
    <t>300270</t>
  </si>
  <si>
    <t>中威电子</t>
  </si>
  <si>
    <t>300271</t>
  </si>
  <si>
    <t>华宇软件</t>
  </si>
  <si>
    <t>300272</t>
  </si>
  <si>
    <t>开能环保</t>
  </si>
  <si>
    <t>300273</t>
  </si>
  <si>
    <t>和佳股份</t>
  </si>
  <si>
    <t>300274</t>
  </si>
  <si>
    <t>阳光电源</t>
  </si>
  <si>
    <t>300275</t>
  </si>
  <si>
    <t>梅安森</t>
  </si>
  <si>
    <t>300276</t>
  </si>
  <si>
    <t>三丰智能</t>
  </si>
  <si>
    <t>300277</t>
  </si>
  <si>
    <t>海联讯</t>
  </si>
  <si>
    <t>300278</t>
  </si>
  <si>
    <t>华昌达</t>
  </si>
  <si>
    <t>300279</t>
  </si>
  <si>
    <t>和晶科技</t>
  </si>
  <si>
    <t>300280</t>
  </si>
  <si>
    <t>南通锻压</t>
  </si>
  <si>
    <t>300281</t>
  </si>
  <si>
    <t>金明精机</t>
  </si>
  <si>
    <t>300282</t>
  </si>
  <si>
    <t>汇冠股份</t>
  </si>
  <si>
    <t>300283</t>
  </si>
  <si>
    <t>温州宏丰</t>
  </si>
  <si>
    <t>300284</t>
  </si>
  <si>
    <t>苏交科</t>
  </si>
  <si>
    <t>300285</t>
  </si>
  <si>
    <t>国瓷材料</t>
  </si>
  <si>
    <t>300286</t>
  </si>
  <si>
    <t>安科瑞</t>
  </si>
  <si>
    <t>300287</t>
  </si>
  <si>
    <t>飞利信</t>
  </si>
  <si>
    <t>300288</t>
  </si>
  <si>
    <t>朗玛信息</t>
  </si>
  <si>
    <t>300289</t>
  </si>
  <si>
    <t>利德曼</t>
  </si>
  <si>
    <t>300290</t>
  </si>
  <si>
    <t>荣科科技</t>
  </si>
  <si>
    <t>300291</t>
  </si>
  <si>
    <t>华录百纳</t>
  </si>
  <si>
    <t>300292</t>
  </si>
  <si>
    <t>300293</t>
  </si>
  <si>
    <t>蓝英装备</t>
  </si>
  <si>
    <t>300294</t>
  </si>
  <si>
    <t>博雅生物</t>
  </si>
  <si>
    <t>300295</t>
  </si>
  <si>
    <t>三六五网</t>
  </si>
  <si>
    <t>300296</t>
  </si>
  <si>
    <t>利亚德</t>
  </si>
  <si>
    <t>300297</t>
  </si>
  <si>
    <t>蓝盾股份</t>
  </si>
  <si>
    <t>300298</t>
  </si>
  <si>
    <t>三诺生物</t>
  </si>
  <si>
    <t>300299</t>
  </si>
  <si>
    <t>300300</t>
  </si>
  <si>
    <t>300301</t>
  </si>
  <si>
    <t>300302</t>
  </si>
  <si>
    <t>同有科技</t>
  </si>
  <si>
    <t>300303</t>
  </si>
  <si>
    <t>聚飞光电</t>
  </si>
  <si>
    <t>300304</t>
  </si>
  <si>
    <t>云意电气</t>
  </si>
  <si>
    <t>300305</t>
  </si>
  <si>
    <t>裕兴股份</t>
  </si>
  <si>
    <t>300306</t>
  </si>
  <si>
    <t>300307</t>
  </si>
  <si>
    <t>慈星股份</t>
  </si>
  <si>
    <t>300308</t>
  </si>
  <si>
    <t>300309</t>
  </si>
  <si>
    <t>吉艾科技</t>
  </si>
  <si>
    <t>300310</t>
  </si>
  <si>
    <t>宜通世纪</t>
  </si>
  <si>
    <t>300311</t>
  </si>
  <si>
    <t>任子行</t>
  </si>
  <si>
    <t>300312</t>
  </si>
  <si>
    <t>邦讯技术</t>
  </si>
  <si>
    <t>300313</t>
  </si>
  <si>
    <t>天山生物</t>
  </si>
  <si>
    <t>300314</t>
  </si>
  <si>
    <t>戴维医疗</t>
  </si>
  <si>
    <t>300315</t>
  </si>
  <si>
    <t>掌趣科技</t>
  </si>
  <si>
    <t>300316</t>
  </si>
  <si>
    <t>晶盛机电</t>
  </si>
  <si>
    <t>300317</t>
  </si>
  <si>
    <t>珈伟股份</t>
  </si>
  <si>
    <t>300318</t>
  </si>
  <si>
    <t>博晖创新</t>
  </si>
  <si>
    <t>300319</t>
  </si>
  <si>
    <t>麦捷科技</t>
  </si>
  <si>
    <t>300320</t>
  </si>
  <si>
    <t>海达股份</t>
  </si>
  <si>
    <t>300321</t>
  </si>
  <si>
    <t>同大股份</t>
  </si>
  <si>
    <t>300322</t>
  </si>
  <si>
    <t>硕贝德</t>
  </si>
  <si>
    <t>300323</t>
  </si>
  <si>
    <t>华灿光电</t>
  </si>
  <si>
    <t>300324</t>
  </si>
  <si>
    <t>旋极信息</t>
  </si>
  <si>
    <t>300325</t>
  </si>
  <si>
    <t>德威新材</t>
  </si>
  <si>
    <t>300326</t>
  </si>
  <si>
    <t>凯利泰</t>
  </si>
  <si>
    <t>300327</t>
  </si>
  <si>
    <t>中颖电子</t>
  </si>
  <si>
    <t>300328</t>
  </si>
  <si>
    <t>宜安科技</t>
  </si>
  <si>
    <t>300329</t>
  </si>
  <si>
    <t>海伦钢琴</t>
  </si>
  <si>
    <t>300330</t>
  </si>
  <si>
    <t>华虹计通</t>
  </si>
  <si>
    <t>300331</t>
  </si>
  <si>
    <t>苏大维格</t>
  </si>
  <si>
    <t>300332</t>
  </si>
  <si>
    <t>300333</t>
  </si>
  <si>
    <t>兆日科技</t>
  </si>
  <si>
    <t>300334</t>
  </si>
  <si>
    <t>津膜科技</t>
  </si>
  <si>
    <t>300335</t>
  </si>
  <si>
    <t>迪森股份</t>
  </si>
  <si>
    <t>300336</t>
  </si>
  <si>
    <t>新文化</t>
  </si>
  <si>
    <t>300337</t>
  </si>
  <si>
    <t>银邦股份</t>
  </si>
  <si>
    <t>300338</t>
  </si>
  <si>
    <t>300339</t>
  </si>
  <si>
    <t>润和软件</t>
  </si>
  <si>
    <t>300340</t>
  </si>
  <si>
    <t>科恒股份</t>
  </si>
  <si>
    <t>300341</t>
  </si>
  <si>
    <t>麦迪电气</t>
  </si>
  <si>
    <t>300342</t>
  </si>
  <si>
    <t>天银机电</t>
  </si>
  <si>
    <t>300343</t>
  </si>
  <si>
    <t>300344</t>
  </si>
  <si>
    <t>太空板业</t>
  </si>
  <si>
    <t>300345</t>
  </si>
  <si>
    <t>红宇新材</t>
  </si>
  <si>
    <t>300346</t>
  </si>
  <si>
    <t>南大光电</t>
  </si>
  <si>
    <t>300347</t>
  </si>
  <si>
    <t>泰格医药</t>
  </si>
  <si>
    <t>300348</t>
  </si>
  <si>
    <t>长亮科技</t>
  </si>
  <si>
    <t>300349</t>
  </si>
  <si>
    <t>300350</t>
  </si>
  <si>
    <t>华鹏飞</t>
  </si>
  <si>
    <t>300351</t>
  </si>
  <si>
    <t>永贵电器</t>
  </si>
  <si>
    <t>300352</t>
  </si>
  <si>
    <t>北信源</t>
  </si>
  <si>
    <t>300353</t>
  </si>
  <si>
    <t>东土科技</t>
  </si>
  <si>
    <t>300354</t>
  </si>
  <si>
    <t>东华测试</t>
  </si>
  <si>
    <t>300355</t>
  </si>
  <si>
    <t>300356</t>
  </si>
  <si>
    <t>光一科技</t>
  </si>
  <si>
    <t>300357</t>
  </si>
  <si>
    <t>我武生物</t>
  </si>
  <si>
    <t>300358</t>
  </si>
  <si>
    <t>楚天科技</t>
  </si>
  <si>
    <t>300359</t>
  </si>
  <si>
    <t>全通教育</t>
  </si>
  <si>
    <t>300360</t>
  </si>
  <si>
    <t>炬华科技</t>
  </si>
  <si>
    <t>300362</t>
  </si>
  <si>
    <t>300363</t>
  </si>
  <si>
    <t>博腾股份</t>
  </si>
  <si>
    <t>300364</t>
  </si>
  <si>
    <t>中文在线</t>
  </si>
  <si>
    <t>300365</t>
  </si>
  <si>
    <t>恒华科技</t>
  </si>
  <si>
    <t>300366</t>
  </si>
  <si>
    <t>创意信息</t>
  </si>
  <si>
    <t>300367</t>
  </si>
  <si>
    <t>东方网力</t>
  </si>
  <si>
    <t>300368</t>
  </si>
  <si>
    <t>汇金股份</t>
  </si>
  <si>
    <t>300369</t>
  </si>
  <si>
    <t>绿盟科技</t>
  </si>
  <si>
    <t>300370</t>
  </si>
  <si>
    <t>安控科技</t>
  </si>
  <si>
    <t>300371</t>
  </si>
  <si>
    <t>汇中股份</t>
  </si>
  <si>
    <t>300373</t>
  </si>
  <si>
    <t>扬杰科技</t>
  </si>
  <si>
    <t>300374</t>
  </si>
  <si>
    <t>恒通科技</t>
  </si>
  <si>
    <t>300375</t>
  </si>
  <si>
    <t>鹏翎股份</t>
  </si>
  <si>
    <t>300376</t>
  </si>
  <si>
    <t>易事特</t>
  </si>
  <si>
    <t>300377</t>
  </si>
  <si>
    <t>赢时胜</t>
  </si>
  <si>
    <t>300378</t>
  </si>
  <si>
    <t>鼎捷软件</t>
  </si>
  <si>
    <t>300379</t>
  </si>
  <si>
    <t>东方通</t>
  </si>
  <si>
    <t>300380</t>
  </si>
  <si>
    <t>安硕信息</t>
  </si>
  <si>
    <t>300381</t>
  </si>
  <si>
    <t>溢多利</t>
  </si>
  <si>
    <t>300382</t>
  </si>
  <si>
    <t>斯莱克</t>
  </si>
  <si>
    <t>300383</t>
  </si>
  <si>
    <t>光环新网</t>
  </si>
  <si>
    <t>300384</t>
  </si>
  <si>
    <t>三联虹普</t>
  </si>
  <si>
    <t>300385</t>
  </si>
  <si>
    <t>雪浪环境</t>
  </si>
  <si>
    <t>300386</t>
  </si>
  <si>
    <t>飞天诚信</t>
  </si>
  <si>
    <t>300387</t>
  </si>
  <si>
    <t>富邦股份</t>
  </si>
  <si>
    <t>300388</t>
  </si>
  <si>
    <t>国祯环保</t>
  </si>
  <si>
    <t>300389</t>
  </si>
  <si>
    <t>艾比森</t>
  </si>
  <si>
    <t>300390</t>
  </si>
  <si>
    <t>天华超净</t>
  </si>
  <si>
    <t>300391</t>
  </si>
  <si>
    <t>康跃科技</t>
  </si>
  <si>
    <t>300392</t>
  </si>
  <si>
    <t>腾信股份</t>
  </si>
  <si>
    <t>300393</t>
  </si>
  <si>
    <t>中来股份</t>
  </si>
  <si>
    <t>300394</t>
  </si>
  <si>
    <t>天孚通信</t>
  </si>
  <si>
    <t>300395</t>
  </si>
  <si>
    <t>菲利华</t>
  </si>
  <si>
    <t>300396</t>
  </si>
  <si>
    <t>迪瑞医疗</t>
  </si>
  <si>
    <t>300397</t>
  </si>
  <si>
    <t>天和防务</t>
  </si>
  <si>
    <t>300398</t>
  </si>
  <si>
    <t>飞凯材料</t>
  </si>
  <si>
    <t>300399</t>
  </si>
  <si>
    <t>京天利</t>
  </si>
  <si>
    <t>300400</t>
  </si>
  <si>
    <t>劲拓股份</t>
  </si>
  <si>
    <t>300401</t>
  </si>
  <si>
    <t>花园生物</t>
  </si>
  <si>
    <t>300402</t>
  </si>
  <si>
    <t>宝色股份</t>
  </si>
  <si>
    <t>300403</t>
  </si>
  <si>
    <t>地尔汉宇</t>
  </si>
  <si>
    <t>300404</t>
  </si>
  <si>
    <t>博济医药</t>
  </si>
  <si>
    <t>300405</t>
  </si>
  <si>
    <t>300406</t>
  </si>
  <si>
    <t>九强生物</t>
  </si>
  <si>
    <t>300407</t>
  </si>
  <si>
    <t>凯发电气</t>
  </si>
  <si>
    <t>300408</t>
  </si>
  <si>
    <t>三环集团</t>
  </si>
  <si>
    <t>300409</t>
  </si>
  <si>
    <t>道氏技术</t>
  </si>
  <si>
    <t>300410</t>
  </si>
  <si>
    <t>正业科技</t>
  </si>
  <si>
    <t>300411</t>
  </si>
  <si>
    <t>金盾股份</t>
  </si>
  <si>
    <t>300412</t>
  </si>
  <si>
    <t>迦南科技</t>
  </si>
  <si>
    <t>300413</t>
  </si>
  <si>
    <t>快乐购</t>
  </si>
  <si>
    <t>300414</t>
  </si>
  <si>
    <t>中光防雷</t>
  </si>
  <si>
    <t>300415</t>
  </si>
  <si>
    <t>伊之密</t>
  </si>
  <si>
    <t>300416</t>
  </si>
  <si>
    <t>苏试试验</t>
  </si>
  <si>
    <t>300417</t>
  </si>
  <si>
    <t>南华仪器</t>
  </si>
  <si>
    <t>300418</t>
  </si>
  <si>
    <t>昆仑万维</t>
  </si>
  <si>
    <t>300419</t>
  </si>
  <si>
    <t>浩丰科技</t>
  </si>
  <si>
    <t>300420</t>
  </si>
  <si>
    <t>五洋科技</t>
  </si>
  <si>
    <t>300421</t>
  </si>
  <si>
    <t>力星股份</t>
  </si>
  <si>
    <t>300422</t>
  </si>
  <si>
    <t>博世科</t>
  </si>
  <si>
    <t>300423</t>
  </si>
  <si>
    <t>鲁亿通</t>
  </si>
  <si>
    <t>300424</t>
  </si>
  <si>
    <t>航新科技</t>
  </si>
  <si>
    <t>300425</t>
  </si>
  <si>
    <t>环能科技</t>
  </si>
  <si>
    <t>300426</t>
  </si>
  <si>
    <t>唐德影视</t>
  </si>
  <si>
    <t>300427</t>
  </si>
  <si>
    <t>红相电力</t>
  </si>
  <si>
    <t>300428</t>
  </si>
  <si>
    <t>四通新材</t>
  </si>
  <si>
    <t>300429</t>
  </si>
  <si>
    <t>强力新材</t>
  </si>
  <si>
    <t>300430</t>
  </si>
  <si>
    <t>诚益通</t>
  </si>
  <si>
    <t>300431</t>
  </si>
  <si>
    <t>300432</t>
  </si>
  <si>
    <t>富临精工</t>
  </si>
  <si>
    <t>300433</t>
  </si>
  <si>
    <t>蓝思科技</t>
  </si>
  <si>
    <t>300434</t>
  </si>
  <si>
    <t>金石东方</t>
  </si>
  <si>
    <t>300435</t>
  </si>
  <si>
    <t>中泰股份</t>
  </si>
  <si>
    <t>300436</t>
  </si>
  <si>
    <t>广生堂</t>
  </si>
  <si>
    <t>300437</t>
  </si>
  <si>
    <t>清水源</t>
  </si>
  <si>
    <t>300438</t>
  </si>
  <si>
    <t>鹏辉能源</t>
  </si>
  <si>
    <t>300439</t>
  </si>
  <si>
    <t>美康生物</t>
  </si>
  <si>
    <t>300440</t>
  </si>
  <si>
    <t>运达科技</t>
  </si>
  <si>
    <t>300441</t>
  </si>
  <si>
    <t>鲍斯股份</t>
  </si>
  <si>
    <t>300442</t>
  </si>
  <si>
    <t>普丽盛</t>
  </si>
  <si>
    <t>300443</t>
  </si>
  <si>
    <t>金雷风电</t>
  </si>
  <si>
    <t>300444</t>
  </si>
  <si>
    <t>双杰电气</t>
  </si>
  <si>
    <t>300445</t>
  </si>
  <si>
    <t>康斯特</t>
  </si>
  <si>
    <t>300446</t>
  </si>
  <si>
    <t>乐凯新材</t>
  </si>
  <si>
    <t>300447</t>
  </si>
  <si>
    <t>全信股份</t>
  </si>
  <si>
    <t>300448</t>
  </si>
  <si>
    <t>浩云科技</t>
  </si>
  <si>
    <t>300449</t>
  </si>
  <si>
    <t>汉邦高科</t>
  </si>
  <si>
    <t>300450</t>
  </si>
  <si>
    <t>300451</t>
  </si>
  <si>
    <t>创业软件</t>
  </si>
  <si>
    <t>300452</t>
  </si>
  <si>
    <t>山河药辅</t>
  </si>
  <si>
    <t>300453</t>
  </si>
  <si>
    <t>三鑫医疗</t>
  </si>
  <si>
    <t>300455</t>
  </si>
  <si>
    <t>康拓红外</t>
  </si>
  <si>
    <t>300456</t>
  </si>
  <si>
    <t>耐威科技</t>
  </si>
  <si>
    <t>300457</t>
  </si>
  <si>
    <t>赢合科技</t>
  </si>
  <si>
    <t>300458</t>
  </si>
  <si>
    <t>全志科技</t>
  </si>
  <si>
    <t>300459</t>
  </si>
  <si>
    <t>300460</t>
  </si>
  <si>
    <t>惠伦晶体</t>
  </si>
  <si>
    <t>300461</t>
  </si>
  <si>
    <t>田中精机</t>
  </si>
  <si>
    <t>300462</t>
  </si>
  <si>
    <t>华铭智能</t>
  </si>
  <si>
    <t>300463</t>
  </si>
  <si>
    <t>迈克生物</t>
  </si>
  <si>
    <t>300464</t>
  </si>
  <si>
    <t>星徽精密</t>
  </si>
  <si>
    <t>300465</t>
  </si>
  <si>
    <t>高伟达</t>
  </si>
  <si>
    <t>300466</t>
  </si>
  <si>
    <t>赛摩电气</t>
  </si>
  <si>
    <t>300467</t>
  </si>
  <si>
    <t>迅游科技</t>
  </si>
  <si>
    <t>300468</t>
  </si>
  <si>
    <t>四方精创</t>
  </si>
  <si>
    <t>300469</t>
  </si>
  <si>
    <t>信息发展</t>
  </si>
  <si>
    <t>300470</t>
  </si>
  <si>
    <t>日机密封</t>
  </si>
  <si>
    <t>300471</t>
  </si>
  <si>
    <t>厚普股份</t>
  </si>
  <si>
    <t>300472</t>
  </si>
  <si>
    <t>新元科技</t>
  </si>
  <si>
    <t>300473</t>
  </si>
  <si>
    <t>德尔股份</t>
  </si>
  <si>
    <t>300475</t>
  </si>
  <si>
    <t>聚隆科技</t>
  </si>
  <si>
    <t>300476</t>
  </si>
  <si>
    <t>胜宏科技</t>
  </si>
  <si>
    <t>300477</t>
  </si>
  <si>
    <t>合纵科技</t>
  </si>
  <si>
    <t>300478</t>
  </si>
  <si>
    <t>杭州高新</t>
  </si>
  <si>
    <t>300479</t>
  </si>
  <si>
    <t>神思电子</t>
  </si>
  <si>
    <t>实际</t>
    <phoneticPr fontId="8" type="noConversion"/>
  </si>
  <si>
    <t>累加</t>
    <phoneticPr fontId="8" type="noConversion"/>
  </si>
  <si>
    <t>差值</t>
    <phoneticPr fontId="8" type="noConversion"/>
  </si>
  <si>
    <t>底仓盈利</t>
  </si>
  <si>
    <t>操作盈利</t>
  </si>
  <si>
    <t>做T盈利</t>
  </si>
  <si>
    <t>当日盈利</t>
  </si>
  <si>
    <t>底仓盈利</t>
    <phoneticPr fontId="8" type="noConversion"/>
  </si>
  <si>
    <t>操作盈利</t>
    <phoneticPr fontId="8" type="noConversion"/>
  </si>
  <si>
    <t>做T盈利</t>
    <phoneticPr fontId="8" type="noConversion"/>
  </si>
  <si>
    <t>当日盈利</t>
    <phoneticPr fontId="8" type="noConversion"/>
  </si>
  <si>
    <t>操作盈利</t>
    <phoneticPr fontId="8" type="noConversion"/>
  </si>
  <si>
    <t>当日盈利</t>
    <phoneticPr fontId="8" type="noConversion"/>
  </si>
  <si>
    <t>妙蛙绿种子</t>
    <phoneticPr fontId="8" type="noConversion"/>
  </si>
  <si>
    <t>妙蛙胖种子</t>
    <phoneticPr fontId="8" type="noConversion"/>
  </si>
  <si>
    <t>妙蛙小种子</t>
    <phoneticPr fontId="8" type="noConversion"/>
  </si>
  <si>
    <t>证券代码</t>
    <phoneticPr fontId="8" type="noConversion"/>
  </si>
  <si>
    <t>证券名称</t>
    <phoneticPr fontId="8" type="noConversion"/>
  </si>
  <si>
    <t>抓取代码</t>
    <phoneticPr fontId="8" type="noConversion"/>
  </si>
  <si>
    <t>日内卖出</t>
    <phoneticPr fontId="8" type="noConversion"/>
  </si>
  <si>
    <t>交易日期</t>
    <phoneticPr fontId="8" type="noConversion"/>
  </si>
  <si>
    <t>现价</t>
    <phoneticPr fontId="8" type="noConversion"/>
  </si>
  <si>
    <t>涨幅</t>
    <phoneticPr fontId="8" type="noConversion"/>
  </si>
  <si>
    <t>证券名称</t>
  </si>
  <si>
    <t>期初持仓</t>
  </si>
  <si>
    <t>期末持仓</t>
  </si>
  <si>
    <t>日内买入</t>
  </si>
  <si>
    <t>日内卖出</t>
  </si>
  <si>
    <t>日内数量</t>
  </si>
  <si>
    <t>日间买入</t>
  </si>
  <si>
    <t>日间卖出</t>
  </si>
  <si>
    <t>日间数量</t>
  </si>
  <si>
    <t>抓取代码</t>
  </si>
  <si>
    <t>交易日期</t>
  </si>
  <si>
    <t>昨收</t>
  </si>
  <si>
    <t>现价</t>
  </si>
  <si>
    <t>涨幅</t>
  </si>
  <si>
    <t>证券名称</t>
    <phoneticPr fontId="8" type="noConversion"/>
  </si>
  <si>
    <t>抓取代码</t>
    <phoneticPr fontId="8" type="noConversion"/>
  </si>
  <si>
    <t>昨收</t>
    <phoneticPr fontId="8" type="noConversion"/>
  </si>
  <si>
    <t>当前时间</t>
    <phoneticPr fontId="8" type="noConversion"/>
  </si>
  <si>
    <t>当日盈利</t>
    <phoneticPr fontId="8" type="noConversion"/>
  </si>
  <si>
    <t>当日涨幅</t>
    <phoneticPr fontId="8" type="noConversion"/>
  </si>
  <si>
    <t>000001</t>
    <phoneticPr fontId="8" type="noConversion"/>
  </si>
  <si>
    <t>上证指数</t>
    <phoneticPr fontId="8" type="noConversion"/>
  </si>
  <si>
    <t>399001</t>
    <phoneticPr fontId="8" type="noConversion"/>
  </si>
  <si>
    <t>深圳成指</t>
    <phoneticPr fontId="8" type="noConversion"/>
  </si>
  <si>
    <t>399006</t>
    <phoneticPr fontId="8" type="noConversion"/>
  </si>
  <si>
    <t>创业板</t>
    <phoneticPr fontId="8" type="noConversion"/>
  </si>
  <si>
    <t>000050</t>
    <phoneticPr fontId="8" type="noConversion"/>
  </si>
  <si>
    <t>nova的守护</t>
    <phoneticPr fontId="8" type="noConversion"/>
  </si>
  <si>
    <t>期初持仓</t>
    <phoneticPr fontId="8" type="noConversion"/>
  </si>
  <si>
    <t>期末持仓</t>
    <phoneticPr fontId="8" type="noConversion"/>
  </si>
  <si>
    <t>日内买入</t>
    <phoneticPr fontId="8" type="noConversion"/>
  </si>
  <si>
    <t>日内数量</t>
    <phoneticPr fontId="8" type="noConversion"/>
  </si>
  <si>
    <t>日间买入</t>
    <phoneticPr fontId="8" type="noConversion"/>
  </si>
  <si>
    <t>日间卖出</t>
    <phoneticPr fontId="8" type="noConversion"/>
  </si>
  <si>
    <t>日间数量</t>
    <phoneticPr fontId="8" type="noConversion"/>
  </si>
  <si>
    <t>昨收</t>
    <phoneticPr fontId="8" type="noConversion"/>
  </si>
  <si>
    <t>代码列</t>
    <phoneticPr fontId="8" type="noConversion"/>
  </si>
  <si>
    <t>成交数量列</t>
    <phoneticPr fontId="8" type="noConversion"/>
  </si>
  <si>
    <t>成交金额列</t>
    <phoneticPr fontId="8" type="noConversion"/>
  </si>
  <si>
    <t>标识列</t>
    <phoneticPr fontId="8" type="noConversion"/>
  </si>
  <si>
    <t>买入标识</t>
    <phoneticPr fontId="8" type="noConversion"/>
  </si>
  <si>
    <t>卖出标识</t>
    <phoneticPr fontId="8" type="noConversion"/>
  </si>
  <si>
    <t>卖出</t>
    <phoneticPr fontId="8" type="noConversion"/>
  </si>
  <si>
    <t>买入数量</t>
    <phoneticPr fontId="8" type="noConversion"/>
  </si>
  <si>
    <t>卖出数量</t>
    <phoneticPr fontId="8" type="noConversion"/>
  </si>
  <si>
    <t>买入金额</t>
    <phoneticPr fontId="8" type="noConversion"/>
  </si>
  <si>
    <t>卖出金额</t>
    <phoneticPr fontId="8" type="noConversion"/>
  </si>
  <si>
    <t>净值区域</t>
    <phoneticPr fontId="7" type="noConversion"/>
  </si>
  <si>
    <t>当日成交代码</t>
    <phoneticPr fontId="7" type="noConversion"/>
  </si>
  <si>
    <t>沪深300</t>
    <phoneticPr fontId="7" type="noConversion"/>
  </si>
  <si>
    <t>中证500</t>
    <phoneticPr fontId="7" type="noConversion"/>
  </si>
  <si>
    <t>资产</t>
    <phoneticPr fontId="7" type="noConversion"/>
  </si>
  <si>
    <t>上证50</t>
    <phoneticPr fontId="7" type="noConversion"/>
  </si>
  <si>
    <t>000300</t>
    <phoneticPr fontId="8" type="noConversion"/>
  </si>
  <si>
    <t>000050</t>
    <phoneticPr fontId="8" type="noConversion"/>
  </si>
  <si>
    <t>Sub refresh()
    Calculate
    Application.OnTime Now + TimeValue("00:00:05"), "refresh"
End Sub</t>
    <phoneticPr fontId="8" type="noConversion"/>
  </si>
  <si>
    <t>买入</t>
    <phoneticPr fontId="8" type="noConversion"/>
  </si>
  <si>
    <t>F9-刷新</t>
    <phoneticPr fontId="8" type="noConversion"/>
  </si>
  <si>
    <t>宏-CODE</t>
    <phoneticPr fontId="8" type="noConversion"/>
  </si>
  <si>
    <t>日内盈利</t>
    <phoneticPr fontId="8" type="noConversion"/>
  </si>
  <si>
    <t>操作盈利</t>
    <phoneticPr fontId="8" type="noConversion"/>
  </si>
  <si>
    <t>999999</t>
    <phoneticPr fontId="7" type="noConversion"/>
  </si>
  <si>
    <t>计提误差</t>
    <phoneticPr fontId="7" type="noConversion"/>
  </si>
  <si>
    <t>日常操作流程</t>
    <phoneticPr fontId="7" type="noConversion"/>
  </si>
  <si>
    <t>交易软件</t>
    <phoneticPr fontId="7" type="noConversion"/>
  </si>
  <si>
    <t>提取工具</t>
    <phoneticPr fontId="7" type="noConversion"/>
  </si>
  <si>
    <t>全部</t>
    <phoneticPr fontId="7" type="noConversion"/>
  </si>
  <si>
    <t>监控工具</t>
    <phoneticPr fontId="7" type="noConversion"/>
  </si>
  <si>
    <t>日内日间</t>
    <phoneticPr fontId="7" type="noConversion"/>
  </si>
  <si>
    <t>数据源</t>
    <phoneticPr fontId="7" type="noConversion"/>
  </si>
  <si>
    <t>目标位置</t>
    <phoneticPr fontId="7" type="noConversion"/>
  </si>
  <si>
    <t xml:space="preserve">   -&gt;</t>
    <phoneticPr fontId="7" type="noConversion"/>
  </si>
  <si>
    <t>监控工具</t>
    <phoneticPr fontId="7" type="noConversion"/>
  </si>
  <si>
    <t>求和四项</t>
    <phoneticPr fontId="7" type="noConversion"/>
  </si>
  <si>
    <t>主表</t>
    <phoneticPr fontId="7" type="noConversion"/>
  </si>
  <si>
    <t>登记四项</t>
    <phoneticPr fontId="7" type="noConversion"/>
  </si>
  <si>
    <t>补充前五项</t>
    <phoneticPr fontId="7" type="noConversion"/>
  </si>
  <si>
    <t>主体</t>
    <phoneticPr fontId="7" type="noConversion"/>
  </si>
  <si>
    <t>明细记录</t>
    <phoneticPr fontId="7" type="noConversion"/>
  </si>
  <si>
    <t>自动完成</t>
    <phoneticPr fontId="7" type="noConversion"/>
  </si>
  <si>
    <t>监控工具</t>
    <phoneticPr fontId="7" type="noConversion"/>
  </si>
  <si>
    <t>计提误差</t>
  </si>
  <si>
    <t>若有变动</t>
    <phoneticPr fontId="7" type="noConversion"/>
  </si>
  <si>
    <t>期初持仓</t>
    <phoneticPr fontId="7" type="noConversion"/>
  </si>
  <si>
    <t>备注：</t>
    <phoneticPr fontId="7" type="noConversion"/>
  </si>
  <si>
    <t>此账表不适于经常调整底仓的策略</t>
    <phoneticPr fontId="7" type="noConversion"/>
  </si>
  <si>
    <t>底仓股票不支持自动增加，实际股票多于账表股票会出错</t>
    <phoneticPr fontId="7" type="noConversion"/>
  </si>
  <si>
    <t>账表存在一定误差，为减少误差，定期计提误差项</t>
    <phoneticPr fontId="7" type="noConversion"/>
  </si>
  <si>
    <t>对于不可忽略误差需要备注说明，计提误差代码666666，其他代码999999</t>
    <phoneticPr fontId="7" type="noConversion"/>
  </si>
  <si>
    <t>666666</t>
    <phoneticPr fontId="8" type="noConversion"/>
  </si>
  <si>
    <t>666666</t>
    <phoneticPr fontId="7" type="noConversion"/>
  </si>
  <si>
    <t>其他情况</t>
    <phoneticPr fontId="7" type="noConversion"/>
  </si>
  <si>
    <t>对账工具</t>
    <phoneticPr fontId="7" type="noConversion"/>
  </si>
  <si>
    <t>原始持仓</t>
    <phoneticPr fontId="8" type="noConversion"/>
  </si>
  <si>
    <t>若为黄色，将【记录持仓】复制到【监控工具】中</t>
    <phoneticPr fontId="8" type="noConversion"/>
  </si>
  <si>
    <t>999999</t>
    <phoneticPr fontId="7" type="noConversion"/>
  </si>
  <si>
    <t>主表累积利润</t>
    <phoneticPr fontId="8" type="noConversion"/>
  </si>
  <si>
    <t>明细记录累积利润</t>
    <phoneticPr fontId="8" type="noConversion"/>
  </si>
  <si>
    <t>表内误差(理论为0)</t>
    <phoneticPr fontId="8" type="noConversion"/>
  </si>
  <si>
    <t>底仓盈利</t>
    <phoneticPr fontId="7" type="noConversion"/>
  </si>
  <si>
    <t>当日盈利</t>
    <phoneticPr fontId="7" type="noConversion"/>
  </si>
  <si>
    <t>日内盈利</t>
    <phoneticPr fontId="8" type="noConversion"/>
  </si>
  <si>
    <t>登记区域</t>
    <phoneticPr fontId="8" type="noConversion"/>
  </si>
  <si>
    <t>净值</t>
    <phoneticPr fontId="7" type="noConversion"/>
  </si>
  <si>
    <t>利润</t>
    <phoneticPr fontId="7" type="noConversion"/>
  </si>
  <si>
    <t>净申购金额</t>
    <phoneticPr fontId="7" type="noConversion"/>
  </si>
  <si>
    <t>日期</t>
    <phoneticPr fontId="8" type="noConversion"/>
  </si>
  <si>
    <t>佣金</t>
    <phoneticPr fontId="8" type="noConversion"/>
  </si>
  <si>
    <t>印花税</t>
    <phoneticPr fontId="8" type="noConversion"/>
  </si>
  <si>
    <t>记录持仓</t>
    <phoneticPr fontId="8" type="noConversion"/>
  </si>
  <si>
    <t>操作过程不要操作标题栏和代码的区域</t>
    <phoneticPr fontId="7" type="noConversion"/>
  </si>
  <si>
    <t>标题栏为【黑色】表示使用手动填写或者粘贴文字，【白色】表示公式自动填充</t>
    <phoneticPr fontId="7" type="noConversion"/>
  </si>
  <si>
    <t>对比资产</t>
    <phoneticPr fontId="7" type="noConversion"/>
  </si>
  <si>
    <t>备注验证</t>
    <phoneticPr fontId="7" type="noConversion"/>
  </si>
  <si>
    <t>提取工具必须包含所有股票</t>
    <phoneticPr fontId="7" type="noConversion"/>
  </si>
  <si>
    <t>计算四项盈利</t>
    <phoneticPr fontId="7" type="noConversion"/>
  </si>
  <si>
    <t>提取工具产生平均成本</t>
    <phoneticPr fontId="7" type="noConversion"/>
  </si>
  <si>
    <t>净值曲线</t>
    <phoneticPr fontId="7" type="noConversion"/>
  </si>
  <si>
    <t>明细记录</t>
    <phoneticPr fontId="7" type="noConversion"/>
  </si>
  <si>
    <t>追加其后</t>
    <phoneticPr fontId="7" type="noConversion"/>
  </si>
  <si>
    <t>明细记录为有效数字</t>
    <phoneticPr fontId="7" type="noConversion"/>
  </si>
  <si>
    <t>无标记背景色</t>
    <phoneticPr fontId="7" type="noConversion"/>
  </si>
  <si>
    <t>监控工具</t>
    <phoneticPr fontId="7" type="noConversion"/>
  </si>
  <si>
    <t>删除主体</t>
    <phoneticPr fontId="7" type="noConversion"/>
  </si>
  <si>
    <t>可按周计提</t>
    <phoneticPr fontId="7" type="noConversion"/>
  </si>
  <si>
    <t>次日8点</t>
    <phoneticPr fontId="7" type="noConversion"/>
  </si>
  <si>
    <t>删除[抓取]</t>
    <phoneticPr fontId="7" type="noConversion"/>
  </si>
  <si>
    <t>510500</t>
  </si>
  <si>
    <t>510500</t>
    <phoneticPr fontId="7" type="noConversion"/>
  </si>
  <si>
    <t>510500</t>
    <phoneticPr fontId="8" type="noConversion"/>
  </si>
  <si>
    <t>500ETF</t>
  </si>
  <si>
    <t>500ETF</t>
    <phoneticPr fontId="7" type="noConversion"/>
  </si>
  <si>
    <t>510500</t>
    <phoneticPr fontId="8" type="noConversion"/>
  </si>
  <si>
    <t>510010</t>
  </si>
  <si>
    <t>治理ETF</t>
  </si>
  <si>
    <t>510011</t>
  </si>
  <si>
    <t>治理申赎</t>
  </si>
  <si>
    <t>510012</t>
  </si>
  <si>
    <t>申赎资金</t>
  </si>
  <si>
    <t>510020</t>
  </si>
  <si>
    <t>超大ETF</t>
  </si>
  <si>
    <t>510021</t>
  </si>
  <si>
    <t>超大申赎</t>
  </si>
  <si>
    <t>510022</t>
  </si>
  <si>
    <t>510030</t>
  </si>
  <si>
    <t>价值ETF</t>
  </si>
  <si>
    <t>510031</t>
  </si>
  <si>
    <t>价值申赎</t>
  </si>
  <si>
    <t>510032</t>
  </si>
  <si>
    <t>510050</t>
  </si>
  <si>
    <t>50ETF</t>
  </si>
  <si>
    <t>510051</t>
  </si>
  <si>
    <t>50申  赎</t>
  </si>
  <si>
    <t>510052</t>
  </si>
  <si>
    <t>510060</t>
  </si>
  <si>
    <t>央企ETF</t>
  </si>
  <si>
    <t>510061</t>
  </si>
  <si>
    <t>央企申赎</t>
  </si>
  <si>
    <t>510062</t>
  </si>
  <si>
    <t>510070</t>
  </si>
  <si>
    <t>民企ETF</t>
  </si>
  <si>
    <t>510071</t>
  </si>
  <si>
    <t>民企申赎</t>
  </si>
  <si>
    <t>510072</t>
  </si>
  <si>
    <t>510090</t>
  </si>
  <si>
    <t>责任ETF</t>
  </si>
  <si>
    <t>510091</t>
  </si>
  <si>
    <t>责任申赎</t>
  </si>
  <si>
    <t>510092</t>
  </si>
  <si>
    <t>510110</t>
  </si>
  <si>
    <t>周期ETF</t>
  </si>
  <si>
    <t>510111</t>
  </si>
  <si>
    <t>周期申赎</t>
  </si>
  <si>
    <t>510112</t>
  </si>
  <si>
    <t>510120</t>
  </si>
  <si>
    <t>非周ETF</t>
  </si>
  <si>
    <t>510121</t>
  </si>
  <si>
    <t>非周申赎</t>
  </si>
  <si>
    <t>510122</t>
  </si>
  <si>
    <t>510130</t>
  </si>
  <si>
    <t>中盘ETF</t>
  </si>
  <si>
    <t>510131</t>
  </si>
  <si>
    <t>中盘申赎</t>
  </si>
  <si>
    <t>510132</t>
  </si>
  <si>
    <t>510150</t>
  </si>
  <si>
    <t>消费ETF</t>
  </si>
  <si>
    <t>510151</t>
  </si>
  <si>
    <t>消费申赎</t>
  </si>
  <si>
    <t>510152</t>
  </si>
  <si>
    <t>510160</t>
  </si>
  <si>
    <t>小康ETF</t>
  </si>
  <si>
    <t>510161</t>
  </si>
  <si>
    <t>小康申赎</t>
  </si>
  <si>
    <t>510162</t>
  </si>
  <si>
    <t>510170</t>
  </si>
  <si>
    <t>商品ETF</t>
  </si>
  <si>
    <t>510171</t>
  </si>
  <si>
    <t>商品申赎</t>
  </si>
  <si>
    <t>510172</t>
  </si>
  <si>
    <t>510180</t>
  </si>
  <si>
    <t>180ETF</t>
  </si>
  <si>
    <t>510181</t>
  </si>
  <si>
    <t>180申 赎</t>
  </si>
  <si>
    <t>510182</t>
  </si>
  <si>
    <t>510190</t>
  </si>
  <si>
    <t>龙头ETF</t>
  </si>
  <si>
    <t>510191</t>
  </si>
  <si>
    <t>龙头申赎</t>
  </si>
  <si>
    <t>510192</t>
  </si>
  <si>
    <t>510210</t>
  </si>
  <si>
    <t>综指ETF</t>
  </si>
  <si>
    <t>510211</t>
  </si>
  <si>
    <t>综指申赎</t>
  </si>
  <si>
    <t>510212</t>
  </si>
  <si>
    <t>510220</t>
  </si>
  <si>
    <t>中小ETF</t>
  </si>
  <si>
    <t>510221</t>
  </si>
  <si>
    <t>中小申赎</t>
  </si>
  <si>
    <t>510222</t>
  </si>
  <si>
    <t>510230</t>
  </si>
  <si>
    <t>金融ETF</t>
  </si>
  <si>
    <t>510231</t>
  </si>
  <si>
    <t>金融申赎</t>
  </si>
  <si>
    <t>510232</t>
  </si>
  <si>
    <t>510260</t>
  </si>
  <si>
    <t>新兴ETF</t>
  </si>
  <si>
    <t>510261</t>
  </si>
  <si>
    <t>新兴申赎</t>
  </si>
  <si>
    <t>510262</t>
  </si>
  <si>
    <t>510270</t>
  </si>
  <si>
    <t>国企ETF</t>
  </si>
  <si>
    <t>510271</t>
  </si>
  <si>
    <t>国企申赎</t>
  </si>
  <si>
    <t>510272</t>
  </si>
  <si>
    <t>510280</t>
  </si>
  <si>
    <t>成长ETF</t>
  </si>
  <si>
    <t>510281</t>
  </si>
  <si>
    <t>成长申赎</t>
  </si>
  <si>
    <t>510282</t>
  </si>
  <si>
    <t>510290</t>
  </si>
  <si>
    <t>380ETF</t>
  </si>
  <si>
    <t>510291</t>
  </si>
  <si>
    <t>380申赎</t>
  </si>
  <si>
    <t>510292</t>
  </si>
  <si>
    <t>510300</t>
  </si>
  <si>
    <t>300ETF</t>
  </si>
  <si>
    <t>510301</t>
  </si>
  <si>
    <t>300申赎</t>
  </si>
  <si>
    <t>510302</t>
  </si>
  <si>
    <t>510305</t>
  </si>
  <si>
    <t>跨市资金</t>
  </si>
  <si>
    <t>510310</t>
  </si>
  <si>
    <t>HS300ETF</t>
  </si>
  <si>
    <t>510311</t>
  </si>
  <si>
    <t>沪深申赎</t>
  </si>
  <si>
    <t>510312</t>
  </si>
  <si>
    <t>510315</t>
  </si>
  <si>
    <t>510330</t>
  </si>
  <si>
    <t>华夏300</t>
  </si>
  <si>
    <t>510331</t>
  </si>
  <si>
    <t>510332</t>
  </si>
  <si>
    <t>510335</t>
  </si>
  <si>
    <t>510360</t>
  </si>
  <si>
    <t>广发300</t>
  </si>
  <si>
    <t>510361</t>
  </si>
  <si>
    <t>510362</t>
  </si>
  <si>
    <t>510365</t>
  </si>
  <si>
    <t>510410</t>
  </si>
  <si>
    <t>资源ETF</t>
  </si>
  <si>
    <t>510411</t>
  </si>
  <si>
    <t>资源申赎</t>
  </si>
  <si>
    <t>510412</t>
  </si>
  <si>
    <t>510420</t>
  </si>
  <si>
    <t>180EWETF</t>
  </si>
  <si>
    <t>510421</t>
  </si>
  <si>
    <t>180E申赎</t>
  </si>
  <si>
    <t>510422</t>
  </si>
  <si>
    <t>510430</t>
  </si>
  <si>
    <t>50等权</t>
  </si>
  <si>
    <t>510431</t>
  </si>
  <si>
    <t>50E申赎</t>
  </si>
  <si>
    <t>510432</t>
  </si>
  <si>
    <t>510440</t>
  </si>
  <si>
    <t>500沪市</t>
  </si>
  <si>
    <t>510441</t>
  </si>
  <si>
    <t>500H申赎</t>
  </si>
  <si>
    <t>510442</t>
  </si>
  <si>
    <t>510501</t>
  </si>
  <si>
    <t>500申赎</t>
  </si>
  <si>
    <t>510502</t>
  </si>
  <si>
    <t>510505</t>
  </si>
  <si>
    <t>510510</t>
  </si>
  <si>
    <t>广发500</t>
  </si>
  <si>
    <t>510511</t>
  </si>
  <si>
    <t>510512</t>
  </si>
  <si>
    <t>510515</t>
  </si>
  <si>
    <t>510520</t>
  </si>
  <si>
    <t>诺安500</t>
  </si>
  <si>
    <t>510521</t>
  </si>
  <si>
    <t>诺安申赎</t>
  </si>
  <si>
    <t>510522</t>
  </si>
  <si>
    <t>510525</t>
  </si>
  <si>
    <t>510560</t>
  </si>
  <si>
    <t>国寿500</t>
  </si>
  <si>
    <t>510561</t>
  </si>
  <si>
    <t>510562</t>
  </si>
  <si>
    <t>510565</t>
  </si>
  <si>
    <t>510580</t>
  </si>
  <si>
    <t>ZZ500ETF</t>
  </si>
  <si>
    <t>510581</t>
  </si>
  <si>
    <t>510582</t>
  </si>
  <si>
    <t>510585</t>
  </si>
  <si>
    <t>510630</t>
  </si>
  <si>
    <t>消费行业</t>
  </si>
  <si>
    <t>510631</t>
  </si>
  <si>
    <t>510632</t>
  </si>
  <si>
    <t>510650</t>
  </si>
  <si>
    <t>金融行业</t>
  </si>
  <si>
    <t>510651</t>
  </si>
  <si>
    <t>510652</t>
  </si>
  <si>
    <t>510660</t>
  </si>
  <si>
    <t>医药行业</t>
  </si>
  <si>
    <t>510661</t>
  </si>
  <si>
    <t>医药申赎</t>
  </si>
  <si>
    <t>510662</t>
  </si>
  <si>
    <t>510680</t>
  </si>
  <si>
    <t>万家50</t>
  </si>
  <si>
    <t>510681</t>
  </si>
  <si>
    <t>万家申赎</t>
  </si>
  <si>
    <t>510682</t>
  </si>
  <si>
    <t>510710</t>
  </si>
  <si>
    <t>上50ETF</t>
  </si>
  <si>
    <t>510711</t>
  </si>
  <si>
    <t>上50申赎</t>
  </si>
  <si>
    <t>510712</t>
  </si>
  <si>
    <t>510810</t>
  </si>
  <si>
    <t>上海国企</t>
  </si>
  <si>
    <t>510811</t>
  </si>
  <si>
    <t>510812</t>
  </si>
  <si>
    <t>510880</t>
  </si>
  <si>
    <t>红利ETF</t>
  </si>
  <si>
    <t>510881</t>
  </si>
  <si>
    <t>红利申赎</t>
  </si>
  <si>
    <t>510882</t>
  </si>
  <si>
    <t>510900</t>
  </si>
  <si>
    <t>H股ETF</t>
  </si>
  <si>
    <t>510901</t>
  </si>
  <si>
    <t>H股申赎</t>
  </si>
  <si>
    <t>510902</t>
  </si>
  <si>
    <t>510905</t>
  </si>
  <si>
    <t>跨境资金</t>
  </si>
  <si>
    <t>511010</t>
  </si>
  <si>
    <t>国债ETF</t>
  </si>
  <si>
    <t>511011</t>
  </si>
  <si>
    <t>国债申赎</t>
  </si>
  <si>
    <t>511012</t>
  </si>
  <si>
    <t>511210</t>
  </si>
  <si>
    <t>企债ETF</t>
  </si>
  <si>
    <t>511211</t>
  </si>
  <si>
    <t>企债申赎</t>
  </si>
  <si>
    <t>511212</t>
  </si>
  <si>
    <t>511220</t>
  </si>
  <si>
    <t>城投ETF</t>
  </si>
  <si>
    <t>511221</t>
  </si>
  <si>
    <t>城投申赎</t>
  </si>
  <si>
    <t>511222</t>
  </si>
  <si>
    <t>511230</t>
  </si>
  <si>
    <t>周期债</t>
  </si>
  <si>
    <t>511231</t>
  </si>
  <si>
    <t>511232</t>
  </si>
  <si>
    <t>511260</t>
  </si>
  <si>
    <t>十年国债</t>
  </si>
  <si>
    <t>511261</t>
  </si>
  <si>
    <t>511262</t>
  </si>
  <si>
    <t>511600</t>
  </si>
  <si>
    <t>货币ETF</t>
  </si>
  <si>
    <t>511601</t>
  </si>
  <si>
    <t>511602</t>
  </si>
  <si>
    <t>511605</t>
  </si>
  <si>
    <t>511620</t>
  </si>
  <si>
    <t>货币基金</t>
  </si>
  <si>
    <t>511621</t>
  </si>
  <si>
    <t>511622</t>
  </si>
  <si>
    <t>511625</t>
  </si>
  <si>
    <t>511650</t>
  </si>
  <si>
    <t>华夏快线</t>
  </si>
  <si>
    <t>511651</t>
  </si>
  <si>
    <t>511652</t>
  </si>
  <si>
    <t>511655</t>
  </si>
  <si>
    <t>511660</t>
  </si>
  <si>
    <t>建信添益</t>
  </si>
  <si>
    <t>511661</t>
  </si>
  <si>
    <t>511662</t>
  </si>
  <si>
    <t>511665</t>
  </si>
  <si>
    <t>511670</t>
  </si>
  <si>
    <t>华泰天金</t>
  </si>
  <si>
    <t>511671</t>
  </si>
  <si>
    <t>511672</t>
  </si>
  <si>
    <t>511675</t>
  </si>
  <si>
    <t>511680</t>
  </si>
  <si>
    <t>安信货币</t>
  </si>
  <si>
    <t>511681</t>
  </si>
  <si>
    <t>511682</t>
  </si>
  <si>
    <t>511685</t>
  </si>
  <si>
    <t>511690</t>
  </si>
  <si>
    <t>交易货币</t>
  </si>
  <si>
    <t>511691</t>
  </si>
  <si>
    <t>511692</t>
  </si>
  <si>
    <t>511695</t>
  </si>
  <si>
    <t>511700</t>
  </si>
  <si>
    <t>场内货币</t>
  </si>
  <si>
    <t>511701</t>
  </si>
  <si>
    <t>511702</t>
  </si>
  <si>
    <t>511705</t>
  </si>
  <si>
    <t>511760</t>
  </si>
  <si>
    <t>德邦货币</t>
  </si>
  <si>
    <t>511761</t>
  </si>
  <si>
    <t>511762</t>
  </si>
  <si>
    <t>511765</t>
  </si>
  <si>
    <t>511770</t>
  </si>
  <si>
    <t>金鹰增益</t>
  </si>
  <si>
    <t>511771</t>
  </si>
  <si>
    <t>511772</t>
  </si>
  <si>
    <t>511775</t>
  </si>
  <si>
    <t>511800</t>
  </si>
  <si>
    <t>易货币</t>
  </si>
  <si>
    <t>511801</t>
  </si>
  <si>
    <t>货币申赎</t>
  </si>
  <si>
    <t>511802</t>
  </si>
  <si>
    <t>511805</t>
  </si>
  <si>
    <t>511810</t>
  </si>
  <si>
    <t>理财金H</t>
  </si>
  <si>
    <t>511811</t>
  </si>
  <si>
    <t>理财申赎</t>
  </si>
  <si>
    <t>511812</t>
  </si>
  <si>
    <t>511815</t>
  </si>
  <si>
    <t>非沪资金</t>
  </si>
  <si>
    <t>511820</t>
  </si>
  <si>
    <t>鹏华添利</t>
  </si>
  <si>
    <t>511821</t>
  </si>
  <si>
    <t>511822</t>
  </si>
  <si>
    <t>511825</t>
  </si>
  <si>
    <t>511830</t>
  </si>
  <si>
    <t>华泰货币</t>
  </si>
  <si>
    <t>511831</t>
  </si>
  <si>
    <t>511832</t>
  </si>
  <si>
    <t>511835</t>
  </si>
  <si>
    <t>511850</t>
  </si>
  <si>
    <t>财富宝E</t>
  </si>
  <si>
    <t>511851</t>
  </si>
  <si>
    <t>511852</t>
  </si>
  <si>
    <t>511855</t>
  </si>
  <si>
    <t>511860</t>
  </si>
  <si>
    <t>博时货币</t>
  </si>
  <si>
    <t>511861</t>
  </si>
  <si>
    <t>博时申赎</t>
  </si>
  <si>
    <t>511862</t>
  </si>
  <si>
    <t>511865</t>
  </si>
  <si>
    <t>511880</t>
  </si>
  <si>
    <t>XD银华日</t>
  </si>
  <si>
    <t>511881</t>
  </si>
  <si>
    <t>日利申赎</t>
  </si>
  <si>
    <t>511882</t>
  </si>
  <si>
    <t>511885</t>
  </si>
  <si>
    <t>511890</t>
  </si>
  <si>
    <t>景顺货币</t>
  </si>
  <si>
    <t>511891</t>
  </si>
  <si>
    <t>511892</t>
  </si>
  <si>
    <t>511895</t>
  </si>
  <si>
    <t>511900</t>
  </si>
  <si>
    <t>富国货币</t>
  </si>
  <si>
    <t>511901</t>
  </si>
  <si>
    <t>511902</t>
  </si>
  <si>
    <t>511905</t>
  </si>
  <si>
    <t>511910</t>
  </si>
  <si>
    <t>融通货币</t>
  </si>
  <si>
    <t>511911</t>
  </si>
  <si>
    <t>511912</t>
  </si>
  <si>
    <t>511915</t>
  </si>
  <si>
    <t>511920</t>
  </si>
  <si>
    <t>广发货币</t>
  </si>
  <si>
    <t>511921</t>
  </si>
  <si>
    <t>511922</t>
  </si>
  <si>
    <t>511925</t>
  </si>
  <si>
    <t>511930</t>
  </si>
  <si>
    <t>中融日盈</t>
  </si>
  <si>
    <t>511931</t>
  </si>
  <si>
    <t>511932</t>
  </si>
  <si>
    <t>511935</t>
  </si>
  <si>
    <t>511950</t>
  </si>
  <si>
    <t>广发添利</t>
  </si>
  <si>
    <t>511951</t>
  </si>
  <si>
    <t>511952</t>
  </si>
  <si>
    <t>511955</t>
  </si>
  <si>
    <t>511960</t>
  </si>
  <si>
    <t>嘉实快线</t>
  </si>
  <si>
    <t>511961</t>
  </si>
  <si>
    <t>511962</t>
  </si>
  <si>
    <t>511965</t>
  </si>
  <si>
    <t>511970</t>
  </si>
  <si>
    <t>国寿货币</t>
  </si>
  <si>
    <t>511971</t>
  </si>
  <si>
    <t>511972</t>
  </si>
  <si>
    <t>511975</t>
  </si>
  <si>
    <t>511980</t>
  </si>
  <si>
    <t>现金添富</t>
  </si>
  <si>
    <t>511981</t>
  </si>
  <si>
    <t>511982</t>
  </si>
  <si>
    <t>511985</t>
  </si>
  <si>
    <t>511990</t>
  </si>
  <si>
    <t>华宝添益</t>
  </si>
  <si>
    <t>511991</t>
  </si>
  <si>
    <t>添益申赎</t>
  </si>
  <si>
    <t>511992</t>
  </si>
  <si>
    <t>511995</t>
  </si>
  <si>
    <t>512000</t>
  </si>
  <si>
    <t>券商ETF</t>
  </si>
  <si>
    <t>512001</t>
  </si>
  <si>
    <t>512002</t>
  </si>
  <si>
    <t>512005</t>
  </si>
  <si>
    <t>512010</t>
  </si>
  <si>
    <t>医药ETF</t>
  </si>
  <si>
    <t>512011</t>
  </si>
  <si>
    <t>512012</t>
  </si>
  <si>
    <t>512015</t>
  </si>
  <si>
    <t>512070</t>
  </si>
  <si>
    <t>非银ETF</t>
  </si>
  <si>
    <t>512071</t>
  </si>
  <si>
    <t>非银申赎</t>
  </si>
  <si>
    <t>512072</t>
  </si>
  <si>
    <t>512075</t>
  </si>
  <si>
    <t>512100</t>
  </si>
  <si>
    <t>1000ETF</t>
  </si>
  <si>
    <t>512101</t>
  </si>
  <si>
    <t>512102</t>
  </si>
  <si>
    <t>512105</t>
  </si>
  <si>
    <t>512120</t>
  </si>
  <si>
    <t>中证医药</t>
  </si>
  <si>
    <t>512121</t>
  </si>
  <si>
    <t>512122</t>
  </si>
  <si>
    <t>512125</t>
  </si>
  <si>
    <t>512200</t>
  </si>
  <si>
    <t>房地产</t>
  </si>
  <si>
    <t>512201</t>
  </si>
  <si>
    <t>512202</t>
  </si>
  <si>
    <t>512205</t>
  </si>
  <si>
    <t>512210</t>
  </si>
  <si>
    <t>景顺食品</t>
  </si>
  <si>
    <t>512211</t>
  </si>
  <si>
    <t>食品申赎</t>
  </si>
  <si>
    <t>512212</t>
  </si>
  <si>
    <t>512215</t>
  </si>
  <si>
    <t>512220</t>
  </si>
  <si>
    <t>景顺TMT</t>
  </si>
  <si>
    <t>512221</t>
  </si>
  <si>
    <t>TMT申赎</t>
  </si>
  <si>
    <t>512222</t>
  </si>
  <si>
    <t>512225</t>
  </si>
  <si>
    <t>512230</t>
  </si>
  <si>
    <t>景顺医药</t>
  </si>
  <si>
    <t>512231</t>
  </si>
  <si>
    <t>512232</t>
  </si>
  <si>
    <t>512235</t>
  </si>
  <si>
    <t>512300</t>
  </si>
  <si>
    <t>500医药</t>
  </si>
  <si>
    <t>512301</t>
  </si>
  <si>
    <t>512302</t>
  </si>
  <si>
    <t>512305</t>
  </si>
  <si>
    <t>512310</t>
  </si>
  <si>
    <t>500工业</t>
  </si>
  <si>
    <t>512311</t>
  </si>
  <si>
    <t>512312</t>
  </si>
  <si>
    <t>512315</t>
  </si>
  <si>
    <t>512330</t>
  </si>
  <si>
    <t>500信息</t>
  </si>
  <si>
    <t>512331</t>
  </si>
  <si>
    <t>512332</t>
  </si>
  <si>
    <t>512335</t>
  </si>
  <si>
    <t>512340</t>
  </si>
  <si>
    <t>500原料</t>
  </si>
  <si>
    <t>512341</t>
  </si>
  <si>
    <t>512342</t>
  </si>
  <si>
    <t>512345</t>
  </si>
  <si>
    <t>512400</t>
  </si>
  <si>
    <t>有色金属</t>
  </si>
  <si>
    <t>512401</t>
  </si>
  <si>
    <t>512402</t>
  </si>
  <si>
    <t>512405</t>
  </si>
  <si>
    <t>512500</t>
  </si>
  <si>
    <t>中证500</t>
  </si>
  <si>
    <t>512501</t>
  </si>
  <si>
    <t>512502</t>
  </si>
  <si>
    <t>512505</t>
  </si>
  <si>
    <t>512510</t>
  </si>
  <si>
    <t>ETF500</t>
  </si>
  <si>
    <t>512511</t>
  </si>
  <si>
    <t>ETF申赎</t>
  </si>
  <si>
    <t>512512</t>
  </si>
  <si>
    <t>512515</t>
  </si>
  <si>
    <t>512550</t>
  </si>
  <si>
    <t>富时A50</t>
  </si>
  <si>
    <t>512551</t>
  </si>
  <si>
    <t>512552</t>
  </si>
  <si>
    <t>512555</t>
  </si>
  <si>
    <t>512560</t>
  </si>
  <si>
    <t>中证军工</t>
  </si>
  <si>
    <t>512561</t>
  </si>
  <si>
    <t>512562</t>
  </si>
  <si>
    <t>512565</t>
  </si>
  <si>
    <t>512570</t>
  </si>
  <si>
    <t>中证证券</t>
  </si>
  <si>
    <t>512571</t>
  </si>
  <si>
    <t>512572</t>
  </si>
  <si>
    <t>512575</t>
  </si>
  <si>
    <t>512580</t>
  </si>
  <si>
    <t>环保ETF</t>
  </si>
  <si>
    <t>512581</t>
  </si>
  <si>
    <t>512582</t>
  </si>
  <si>
    <t>512585</t>
  </si>
  <si>
    <t>512600</t>
  </si>
  <si>
    <t>主要消费</t>
  </si>
  <si>
    <t>512601</t>
  </si>
  <si>
    <t>512602</t>
  </si>
  <si>
    <t>512605</t>
  </si>
  <si>
    <t>512610</t>
  </si>
  <si>
    <t>医药卫生</t>
  </si>
  <si>
    <t>512611</t>
  </si>
  <si>
    <t>512612</t>
  </si>
  <si>
    <t>512615</t>
  </si>
  <si>
    <t>512640</t>
  </si>
  <si>
    <t>金融地产</t>
  </si>
  <si>
    <t>512641</t>
  </si>
  <si>
    <t>512642</t>
  </si>
  <si>
    <t>512645</t>
  </si>
  <si>
    <t>512660</t>
  </si>
  <si>
    <t>军工ETF</t>
  </si>
  <si>
    <t>512661</t>
  </si>
  <si>
    <t>512662</t>
  </si>
  <si>
    <t>512665</t>
  </si>
  <si>
    <t>512680</t>
  </si>
  <si>
    <t>军工基金</t>
  </si>
  <si>
    <t>512681</t>
  </si>
  <si>
    <t>512682</t>
  </si>
  <si>
    <t>512685</t>
  </si>
  <si>
    <t>512700</t>
  </si>
  <si>
    <t>银行基金</t>
  </si>
  <si>
    <t>512701</t>
  </si>
  <si>
    <t>512702</t>
  </si>
  <si>
    <t>512705</t>
  </si>
  <si>
    <t>512800</t>
  </si>
  <si>
    <t>银行ETF</t>
  </si>
  <si>
    <t>512801</t>
  </si>
  <si>
    <t>512802</t>
  </si>
  <si>
    <t>512805</t>
  </si>
  <si>
    <t>512810</t>
  </si>
  <si>
    <t>军工行业</t>
  </si>
  <si>
    <t>512811</t>
  </si>
  <si>
    <t>512812</t>
  </si>
  <si>
    <t>512815</t>
  </si>
  <si>
    <t>512880</t>
  </si>
  <si>
    <t>证券ETF</t>
  </si>
  <si>
    <t>512881</t>
  </si>
  <si>
    <t>512882</t>
  </si>
  <si>
    <t>512885</t>
  </si>
  <si>
    <t>512900</t>
  </si>
  <si>
    <t>证券基金</t>
  </si>
  <si>
    <t>512901</t>
  </si>
  <si>
    <t>512902</t>
  </si>
  <si>
    <t>512905</t>
  </si>
  <si>
    <t>512990</t>
  </si>
  <si>
    <t>MSCIA股</t>
  </si>
  <si>
    <t>512991</t>
  </si>
  <si>
    <t>MSCI申赎</t>
  </si>
  <si>
    <t>512992</t>
  </si>
  <si>
    <t>512995</t>
  </si>
  <si>
    <t>513030</t>
  </si>
  <si>
    <t>德国30</t>
  </si>
  <si>
    <t>513031</t>
  </si>
  <si>
    <t>德国申赎</t>
  </si>
  <si>
    <t>513032</t>
  </si>
  <si>
    <t>513035</t>
  </si>
  <si>
    <t>513050</t>
  </si>
  <si>
    <t>中概互联</t>
  </si>
  <si>
    <t>513051</t>
  </si>
  <si>
    <t>513052</t>
  </si>
  <si>
    <t>513055</t>
  </si>
  <si>
    <t>513100</t>
  </si>
  <si>
    <t>纳指ETF</t>
  </si>
  <si>
    <t>513101</t>
  </si>
  <si>
    <t>纳指申赎</t>
  </si>
  <si>
    <t>513102</t>
  </si>
  <si>
    <t>513105</t>
  </si>
  <si>
    <t>513500</t>
  </si>
  <si>
    <t>标普500</t>
  </si>
  <si>
    <t>513501</t>
  </si>
  <si>
    <t>标普申赎</t>
  </si>
  <si>
    <t>513502</t>
  </si>
  <si>
    <t>513505</t>
  </si>
  <si>
    <t>513600</t>
  </si>
  <si>
    <t>恒指ETF</t>
  </si>
  <si>
    <t>513601</t>
  </si>
  <si>
    <t>513602</t>
  </si>
  <si>
    <t>513605</t>
  </si>
  <si>
    <t>513660</t>
  </si>
  <si>
    <t>恒生通</t>
  </si>
  <si>
    <t>513661</t>
  </si>
  <si>
    <t>513662</t>
  </si>
  <si>
    <t>513665</t>
  </si>
  <si>
    <t>518800</t>
  </si>
  <si>
    <t>黄金基金</t>
  </si>
  <si>
    <t>518801</t>
  </si>
  <si>
    <t>国泰申赎</t>
  </si>
  <si>
    <t>518802</t>
  </si>
  <si>
    <t>518805</t>
  </si>
  <si>
    <t>518880</t>
  </si>
  <si>
    <t>黄金ETF</t>
  </si>
  <si>
    <t>518881</t>
  </si>
  <si>
    <t>黄金申赎</t>
  </si>
  <si>
    <t>518882</t>
  </si>
  <si>
    <t>518885</t>
  </si>
  <si>
    <t>现金申赎</t>
  </si>
  <si>
    <t>519001</t>
  </si>
  <si>
    <t>银华优选</t>
  </si>
  <si>
    <t>519002</t>
  </si>
  <si>
    <t>安信消费</t>
  </si>
  <si>
    <t>519003</t>
  </si>
  <si>
    <t>海富收益</t>
  </si>
  <si>
    <t>519005</t>
  </si>
  <si>
    <t>海富股票</t>
  </si>
  <si>
    <t>519007</t>
  </si>
  <si>
    <t>海富回报</t>
  </si>
  <si>
    <t>519008</t>
  </si>
  <si>
    <t>添富优势</t>
  </si>
  <si>
    <t>519011</t>
  </si>
  <si>
    <t>海富精选</t>
  </si>
  <si>
    <t>519013</t>
  </si>
  <si>
    <t>海富优势</t>
  </si>
  <si>
    <t>519015</t>
  </si>
  <si>
    <t>海富贰号</t>
  </si>
  <si>
    <t>519017</t>
  </si>
  <si>
    <t>大成成长</t>
  </si>
  <si>
    <t>519018</t>
  </si>
  <si>
    <t>添富均衡</t>
  </si>
  <si>
    <t>519019</t>
  </si>
  <si>
    <t>大成景阳</t>
  </si>
  <si>
    <t>519020</t>
  </si>
  <si>
    <t>国泰金泰</t>
  </si>
  <si>
    <t>519021</t>
  </si>
  <si>
    <t>金鼎价值</t>
  </si>
  <si>
    <t>519023</t>
  </si>
  <si>
    <t>海富债券</t>
  </si>
  <si>
    <t>519025</t>
  </si>
  <si>
    <t>海富领先</t>
  </si>
  <si>
    <t>519026</t>
  </si>
  <si>
    <t>海富小盘</t>
  </si>
  <si>
    <t>519027</t>
  </si>
  <si>
    <t>海富周期</t>
  </si>
  <si>
    <t>519028</t>
  </si>
  <si>
    <t>华夏稳增</t>
  </si>
  <si>
    <t>519029</t>
  </si>
  <si>
    <t>519030</t>
  </si>
  <si>
    <t>海富稳固</t>
  </si>
  <si>
    <t>519032</t>
  </si>
  <si>
    <t>海富非周</t>
  </si>
  <si>
    <t>519033</t>
  </si>
  <si>
    <t>海富国策</t>
  </si>
  <si>
    <t>519034</t>
  </si>
  <si>
    <t>海富低碳</t>
  </si>
  <si>
    <t>519035</t>
  </si>
  <si>
    <t>富国天博</t>
  </si>
  <si>
    <t>519039</t>
  </si>
  <si>
    <t>长盛同德</t>
  </si>
  <si>
    <t>519050</t>
  </si>
  <si>
    <t>海富养老</t>
  </si>
  <si>
    <t>519056</t>
  </si>
  <si>
    <t>海富内需</t>
  </si>
  <si>
    <t>519060</t>
  </si>
  <si>
    <t>海富纯C</t>
  </si>
  <si>
    <t>519061</t>
  </si>
  <si>
    <t>海富纯A</t>
  </si>
  <si>
    <t>519062</t>
  </si>
  <si>
    <t>海富对冲</t>
  </si>
  <si>
    <t>519066</t>
  </si>
  <si>
    <t>添富蓝筹</t>
  </si>
  <si>
    <t>519068</t>
  </si>
  <si>
    <t>添富焦点</t>
  </si>
  <si>
    <t>519069</t>
  </si>
  <si>
    <t>添富价值</t>
  </si>
  <si>
    <t>519078</t>
  </si>
  <si>
    <t>添富增收</t>
  </si>
  <si>
    <t>519087</t>
  </si>
  <si>
    <t>新华分红</t>
  </si>
  <si>
    <t>519089</t>
  </si>
  <si>
    <t>新华成长</t>
  </si>
  <si>
    <t>519093</t>
  </si>
  <si>
    <t>新华钻石</t>
  </si>
  <si>
    <t>519095</t>
  </si>
  <si>
    <t>新华行业</t>
  </si>
  <si>
    <t>519097</t>
  </si>
  <si>
    <t>新华市值</t>
  </si>
  <si>
    <t>519099</t>
  </si>
  <si>
    <t>新华主题</t>
  </si>
  <si>
    <t>519100</t>
  </si>
  <si>
    <t>长盛100</t>
  </si>
  <si>
    <t>519110</t>
  </si>
  <si>
    <t>价值A</t>
  </si>
  <si>
    <t>519111</t>
  </si>
  <si>
    <t>浦银收益</t>
  </si>
  <si>
    <t>519112</t>
  </si>
  <si>
    <t>收益债C</t>
  </si>
  <si>
    <t>519113</t>
  </si>
  <si>
    <t>浦银生活</t>
  </si>
  <si>
    <t>519115</t>
  </si>
  <si>
    <t>浦银红利</t>
  </si>
  <si>
    <t>519116</t>
  </si>
  <si>
    <t>浦银300</t>
  </si>
  <si>
    <t>519117</t>
  </si>
  <si>
    <t>浦银400</t>
  </si>
  <si>
    <t>519118</t>
  </si>
  <si>
    <t>幸福债A</t>
  </si>
  <si>
    <t>519119</t>
  </si>
  <si>
    <t>幸福债B</t>
  </si>
  <si>
    <t>519120</t>
  </si>
  <si>
    <t>新兴产业</t>
  </si>
  <si>
    <t>519121</t>
  </si>
  <si>
    <t>6月债A</t>
  </si>
  <si>
    <t>519122</t>
  </si>
  <si>
    <t>6月债C</t>
  </si>
  <si>
    <t>519123</t>
  </si>
  <si>
    <t>浦银添A</t>
  </si>
  <si>
    <t>519124</t>
  </si>
  <si>
    <t>浦银添C</t>
  </si>
  <si>
    <t>519125</t>
  </si>
  <si>
    <t>消费A</t>
  </si>
  <si>
    <t>519126</t>
  </si>
  <si>
    <t>新经济</t>
  </si>
  <si>
    <t>519127</t>
  </si>
  <si>
    <t>盛世A</t>
  </si>
  <si>
    <t>519128</t>
  </si>
  <si>
    <t>月月盈A</t>
  </si>
  <si>
    <t>519129</t>
  </si>
  <si>
    <t>月月盈C</t>
  </si>
  <si>
    <t>519130</t>
  </si>
  <si>
    <t>海富新内</t>
  </si>
  <si>
    <t>519132</t>
  </si>
  <si>
    <t>海富数据</t>
  </si>
  <si>
    <t>519133</t>
  </si>
  <si>
    <t>海富改革</t>
  </si>
  <si>
    <t>519134</t>
  </si>
  <si>
    <t>海富富祥</t>
  </si>
  <si>
    <t>519150</t>
  </si>
  <si>
    <t>新华消费</t>
  </si>
  <si>
    <t>519152</t>
  </si>
  <si>
    <t>新华纯A</t>
  </si>
  <si>
    <t>519153</t>
  </si>
  <si>
    <t>新华纯C</t>
  </si>
  <si>
    <t>519156</t>
  </si>
  <si>
    <t>新华配置</t>
  </si>
  <si>
    <t>519158</t>
  </si>
  <si>
    <t>新华趋势</t>
  </si>
  <si>
    <t>519160</t>
  </si>
  <si>
    <t>新华惠A</t>
  </si>
  <si>
    <t>519161</t>
  </si>
  <si>
    <t>新华惠C</t>
  </si>
  <si>
    <t>519162</t>
  </si>
  <si>
    <t>新华增A</t>
  </si>
  <si>
    <t>519163</t>
  </si>
  <si>
    <t>新华增C</t>
  </si>
  <si>
    <t>519167</t>
  </si>
  <si>
    <t>新华鑫安</t>
  </si>
  <si>
    <t>519170</t>
  </si>
  <si>
    <t>浦银增长</t>
  </si>
  <si>
    <t>519171</t>
  </si>
  <si>
    <t>浦银医疗</t>
  </si>
  <si>
    <t>519172</t>
  </si>
  <si>
    <t>睿智A</t>
  </si>
  <si>
    <t>519173</t>
  </si>
  <si>
    <t>睿智C</t>
  </si>
  <si>
    <t>519175</t>
  </si>
  <si>
    <t>浦银崛起</t>
  </si>
  <si>
    <t>519180</t>
  </si>
  <si>
    <t>万家 180</t>
  </si>
  <si>
    <t>519181</t>
  </si>
  <si>
    <t>万家和谐</t>
  </si>
  <si>
    <t>519183</t>
  </si>
  <si>
    <t>万家引擎</t>
  </si>
  <si>
    <t>519185</t>
  </si>
  <si>
    <t>万家精选</t>
  </si>
  <si>
    <t>519186</t>
  </si>
  <si>
    <t>万家稳增</t>
  </si>
  <si>
    <t>519188</t>
  </si>
  <si>
    <t>万家恒A</t>
  </si>
  <si>
    <t>519189</t>
  </si>
  <si>
    <t>万家恒C</t>
  </si>
  <si>
    <t>519190</t>
  </si>
  <si>
    <t>万家双利</t>
  </si>
  <si>
    <t>519191</t>
  </si>
  <si>
    <t>万家新利</t>
  </si>
  <si>
    <t>519193</t>
  </si>
  <si>
    <t>万家成长</t>
  </si>
  <si>
    <t>519195</t>
  </si>
  <si>
    <t>万家品质</t>
  </si>
  <si>
    <t>519196</t>
  </si>
  <si>
    <t>万家蓝筹</t>
  </si>
  <si>
    <t>519197</t>
  </si>
  <si>
    <t>万家颐达</t>
  </si>
  <si>
    <t>519198</t>
  </si>
  <si>
    <t>万家颐和</t>
  </si>
  <si>
    <t>519199</t>
  </si>
  <si>
    <t>万家家享</t>
  </si>
  <si>
    <t>519206</t>
  </si>
  <si>
    <t>万家荣A</t>
  </si>
  <si>
    <t>519207</t>
  </si>
  <si>
    <t>万家荣C</t>
  </si>
  <si>
    <t>519208</t>
  </si>
  <si>
    <t>万家祥A</t>
  </si>
  <si>
    <t>519209</t>
  </si>
  <si>
    <t>万家祥C</t>
  </si>
  <si>
    <t>519230</t>
  </si>
  <si>
    <t>海富富源</t>
  </si>
  <si>
    <t>519300</t>
  </si>
  <si>
    <t>大成300A</t>
  </si>
  <si>
    <t>519320</t>
  </si>
  <si>
    <t>聚利A</t>
  </si>
  <si>
    <t>519321</t>
  </si>
  <si>
    <t>聚利C</t>
  </si>
  <si>
    <t>519505</t>
  </si>
  <si>
    <t>海富货A</t>
  </si>
  <si>
    <t>519506</t>
  </si>
  <si>
    <t>海富货B</t>
  </si>
  <si>
    <t>519507</t>
  </si>
  <si>
    <t>万家货B</t>
  </si>
  <si>
    <t>519508</t>
  </si>
  <si>
    <t>万家货A</t>
  </si>
  <si>
    <t>519509</t>
  </si>
  <si>
    <t>浦银货A</t>
  </si>
  <si>
    <t>519510</t>
  </si>
  <si>
    <t>浦银货B</t>
  </si>
  <si>
    <t>519511</t>
  </si>
  <si>
    <t>万家薪A</t>
  </si>
  <si>
    <t>519512</t>
  </si>
  <si>
    <t>万家薪B</t>
  </si>
  <si>
    <t>519518</t>
  </si>
  <si>
    <t>添富货币</t>
  </si>
  <si>
    <t>519519</t>
  </si>
  <si>
    <t>友邦增利</t>
  </si>
  <si>
    <t>519566</t>
  </si>
  <si>
    <t>日日盈A</t>
  </si>
  <si>
    <t>519567</t>
  </si>
  <si>
    <t>日日盈B</t>
  </si>
  <si>
    <t>519598</t>
  </si>
  <si>
    <t>利息B</t>
  </si>
  <si>
    <t>519599</t>
  </si>
  <si>
    <t>利息A</t>
  </si>
  <si>
    <t>519606</t>
  </si>
  <si>
    <t>国泰金鑫</t>
  </si>
  <si>
    <t>519610</t>
  </si>
  <si>
    <t>银河旺A</t>
  </si>
  <si>
    <t>519611</t>
  </si>
  <si>
    <t>银河旺C</t>
  </si>
  <si>
    <t>519613</t>
  </si>
  <si>
    <t>银河尚A</t>
  </si>
  <si>
    <t>519614</t>
  </si>
  <si>
    <t>银河尚C</t>
  </si>
  <si>
    <t>519616</t>
  </si>
  <si>
    <t>银河信A</t>
  </si>
  <si>
    <t>519617</t>
  </si>
  <si>
    <t>银河信C</t>
  </si>
  <si>
    <t>519619</t>
  </si>
  <si>
    <t>银河荣A</t>
  </si>
  <si>
    <t>519620</t>
  </si>
  <si>
    <t>银河荣C</t>
  </si>
  <si>
    <t>519622</t>
  </si>
  <si>
    <t>银河君怡</t>
  </si>
  <si>
    <t>519623</t>
  </si>
  <si>
    <t>银河耀A</t>
  </si>
  <si>
    <t>519624</t>
  </si>
  <si>
    <t>银河耀C</t>
  </si>
  <si>
    <t>519625</t>
  </si>
  <si>
    <t>银河盛A</t>
  </si>
  <si>
    <t>519626</t>
  </si>
  <si>
    <t>银河盛C</t>
  </si>
  <si>
    <t>519627</t>
  </si>
  <si>
    <t>君润A</t>
  </si>
  <si>
    <t>519628</t>
  </si>
  <si>
    <t>君润C</t>
  </si>
  <si>
    <t>519629</t>
  </si>
  <si>
    <t>银河睿A</t>
  </si>
  <si>
    <t>519630</t>
  </si>
  <si>
    <t>银河睿C</t>
  </si>
  <si>
    <t>519631</t>
  </si>
  <si>
    <t>银河君欣</t>
  </si>
  <si>
    <t>519633</t>
  </si>
  <si>
    <t>君腾A</t>
  </si>
  <si>
    <t>519634</t>
  </si>
  <si>
    <t>君腾C</t>
  </si>
  <si>
    <t>519640</t>
  </si>
  <si>
    <t>银河鸿A</t>
  </si>
  <si>
    <t>519641</t>
  </si>
  <si>
    <t>银河鸿C</t>
  </si>
  <si>
    <t>519642</t>
  </si>
  <si>
    <t>银河智造</t>
  </si>
  <si>
    <t>519644</t>
  </si>
  <si>
    <t>银河智联</t>
  </si>
  <si>
    <t>519649</t>
  </si>
  <si>
    <t>银河犇A</t>
  </si>
  <si>
    <t>519650</t>
  </si>
  <si>
    <t>银河犇C</t>
  </si>
  <si>
    <t>519651</t>
  </si>
  <si>
    <t>银河转型</t>
  </si>
  <si>
    <t>519652</t>
  </si>
  <si>
    <t>银河鑫A</t>
  </si>
  <si>
    <t>519653</t>
  </si>
  <si>
    <t>银河鑫C</t>
  </si>
  <si>
    <t>519654</t>
  </si>
  <si>
    <t>银河丰利</t>
  </si>
  <si>
    <t>519655</t>
  </si>
  <si>
    <t>银河服务</t>
  </si>
  <si>
    <t>519656</t>
  </si>
  <si>
    <t>银河灵A</t>
  </si>
  <si>
    <t>519657</t>
  </si>
  <si>
    <t>银河灵C</t>
  </si>
  <si>
    <t>519660</t>
  </si>
  <si>
    <t>银河增A</t>
  </si>
  <si>
    <t>519661</t>
  </si>
  <si>
    <t>银河增C</t>
  </si>
  <si>
    <t>519662</t>
  </si>
  <si>
    <t>银河回A</t>
  </si>
  <si>
    <t>519663</t>
  </si>
  <si>
    <t>银河回C</t>
  </si>
  <si>
    <t>519664</t>
  </si>
  <si>
    <t>美丽A</t>
  </si>
  <si>
    <t>519665</t>
  </si>
  <si>
    <t>美丽C</t>
  </si>
  <si>
    <t>519666</t>
  </si>
  <si>
    <t>银河银信</t>
  </si>
  <si>
    <t>519668</t>
  </si>
  <si>
    <t>银河成长</t>
  </si>
  <si>
    <t>519669</t>
  </si>
  <si>
    <t>银河领先</t>
  </si>
  <si>
    <t>519670</t>
  </si>
  <si>
    <t>银河行业</t>
  </si>
  <si>
    <t>519671</t>
  </si>
  <si>
    <t>300价值</t>
  </si>
  <si>
    <t>519672</t>
  </si>
  <si>
    <t>银河蓝筹</t>
  </si>
  <si>
    <t>519673</t>
  </si>
  <si>
    <t>银河康乐</t>
  </si>
  <si>
    <t>519674</t>
  </si>
  <si>
    <t>银河创新</t>
  </si>
  <si>
    <t>519675</t>
  </si>
  <si>
    <t>银河润A</t>
  </si>
  <si>
    <t>519676</t>
  </si>
  <si>
    <t>银河保本</t>
  </si>
  <si>
    <t>519677</t>
  </si>
  <si>
    <t>定投宝</t>
  </si>
  <si>
    <t>519678</t>
  </si>
  <si>
    <t>银河消费</t>
  </si>
  <si>
    <t>519679</t>
  </si>
  <si>
    <t>银河主题</t>
  </si>
  <si>
    <t>519680</t>
  </si>
  <si>
    <t>交银增利</t>
  </si>
  <si>
    <t>519683</t>
  </si>
  <si>
    <t>交银双利</t>
  </si>
  <si>
    <t>519688</t>
  </si>
  <si>
    <t>交银精选</t>
  </si>
  <si>
    <t>519690</t>
  </si>
  <si>
    <t>交银稳健</t>
  </si>
  <si>
    <t>519692</t>
  </si>
  <si>
    <t>交银成长</t>
  </si>
  <si>
    <t>519698</t>
  </si>
  <si>
    <t>交银先锋</t>
  </si>
  <si>
    <t>519700</t>
  </si>
  <si>
    <t>交银主题</t>
  </si>
  <si>
    <t>519702</t>
  </si>
  <si>
    <t>交银趋势</t>
  </si>
  <si>
    <t>519704</t>
  </si>
  <si>
    <t>交银制造</t>
  </si>
  <si>
    <t>519706</t>
  </si>
  <si>
    <t>交银价值</t>
  </si>
  <si>
    <t>519712</t>
  </si>
  <si>
    <t>交银核心</t>
  </si>
  <si>
    <t>519714</t>
  </si>
  <si>
    <t>交银消费</t>
  </si>
  <si>
    <t>519718</t>
  </si>
  <si>
    <t>交银纯债</t>
  </si>
  <si>
    <t>519723</t>
  </si>
  <si>
    <t>交银双轮</t>
  </si>
  <si>
    <t>519727</t>
  </si>
  <si>
    <t>交银30</t>
  </si>
  <si>
    <t>519733</t>
  </si>
  <si>
    <t>交银强债</t>
  </si>
  <si>
    <t>519800</t>
  </si>
  <si>
    <t>保证金A</t>
  </si>
  <si>
    <t>519801</t>
  </si>
  <si>
    <t>保证金B</t>
  </si>
  <si>
    <t>519808</t>
  </si>
  <si>
    <t>嘉实宝A</t>
  </si>
  <si>
    <t>519809</t>
  </si>
  <si>
    <t>嘉实宝B</t>
  </si>
  <si>
    <t>519858</t>
  </si>
  <si>
    <t>广发宝A</t>
  </si>
  <si>
    <t>519859</t>
  </si>
  <si>
    <t>广发宝B</t>
  </si>
  <si>
    <t>519878</t>
  </si>
  <si>
    <t>国保A</t>
  </si>
  <si>
    <t>519879</t>
  </si>
  <si>
    <t>国保B</t>
  </si>
  <si>
    <t>519888</t>
  </si>
  <si>
    <t>添富快线</t>
  </si>
  <si>
    <t>519889</t>
  </si>
  <si>
    <t>添富快B</t>
  </si>
  <si>
    <t>519898</t>
  </si>
  <si>
    <t>现金宝A</t>
  </si>
  <si>
    <t>519899</t>
  </si>
  <si>
    <t>现金宝B</t>
  </si>
  <si>
    <t>519908</t>
  </si>
  <si>
    <t>基金兴华</t>
  </si>
  <si>
    <t>519909</t>
  </si>
  <si>
    <t>安顺配置</t>
  </si>
  <si>
    <t>519915</t>
  </si>
  <si>
    <t>富国消费</t>
  </si>
  <si>
    <t>519918</t>
  </si>
  <si>
    <t>基金兴和</t>
  </si>
  <si>
    <t>519929</t>
  </si>
  <si>
    <t>信息量化</t>
  </si>
  <si>
    <t>519933</t>
  </si>
  <si>
    <t>长信利发</t>
  </si>
  <si>
    <t>519935</t>
  </si>
  <si>
    <t>长信创新</t>
  </si>
  <si>
    <t>519937</t>
  </si>
  <si>
    <t>长信先锐</t>
  </si>
  <si>
    <t>519940</t>
  </si>
  <si>
    <t>富全C</t>
  </si>
  <si>
    <t>519941</t>
  </si>
  <si>
    <t>富全A</t>
  </si>
  <si>
    <t>519942</t>
  </si>
  <si>
    <t>富泰C</t>
  </si>
  <si>
    <t>519943</t>
  </si>
  <si>
    <t>富泰A</t>
  </si>
  <si>
    <t>519944</t>
  </si>
  <si>
    <t>富安C</t>
  </si>
  <si>
    <t>519945</t>
  </si>
  <si>
    <t>富安A</t>
  </si>
  <si>
    <t>519947</t>
  </si>
  <si>
    <t>长信利保</t>
  </si>
  <si>
    <t>519949</t>
  </si>
  <si>
    <t>长信利信</t>
  </si>
  <si>
    <t>519951</t>
  </si>
  <si>
    <t>长信利泰</t>
  </si>
  <si>
    <t>519956</t>
  </si>
  <si>
    <t>睿进C</t>
  </si>
  <si>
    <t>519957</t>
  </si>
  <si>
    <t>睿进A</t>
  </si>
  <si>
    <t>519959</t>
  </si>
  <si>
    <t>长信多利</t>
  </si>
  <si>
    <t>519961</t>
  </si>
  <si>
    <t>利广A</t>
  </si>
  <si>
    <t>519963</t>
  </si>
  <si>
    <t>利盈A</t>
  </si>
  <si>
    <t>519965</t>
  </si>
  <si>
    <t>CXLHDCLA</t>
  </si>
  <si>
    <t>519967</t>
  </si>
  <si>
    <t>长信利富</t>
  </si>
  <si>
    <t>519969</t>
  </si>
  <si>
    <t>长信新利</t>
  </si>
  <si>
    <t>519971</t>
  </si>
  <si>
    <t>长信GGHL</t>
  </si>
  <si>
    <t>519972</t>
  </si>
  <si>
    <t>CX纯债C</t>
  </si>
  <si>
    <t>519973</t>
  </si>
  <si>
    <t>CX纯债A</t>
  </si>
  <si>
    <t>519975</t>
  </si>
  <si>
    <t>CXLH中小</t>
  </si>
  <si>
    <t>519976</t>
  </si>
  <si>
    <t>CX转债C</t>
  </si>
  <si>
    <t>519977</t>
  </si>
  <si>
    <t>CX转债A</t>
  </si>
  <si>
    <t>519979</t>
  </si>
  <si>
    <t>长信内需</t>
  </si>
  <si>
    <t>519983</t>
  </si>
  <si>
    <t>长信LHA</t>
  </si>
  <si>
    <t>519985</t>
  </si>
  <si>
    <t>CXCZYHA</t>
  </si>
  <si>
    <t>519987</t>
  </si>
  <si>
    <t>长信恒利</t>
  </si>
  <si>
    <t>519989</t>
  </si>
  <si>
    <t>长信LFC</t>
  </si>
  <si>
    <t>519991</t>
  </si>
  <si>
    <t>长信双利</t>
  </si>
  <si>
    <t>519993</t>
  </si>
  <si>
    <t>长信增利</t>
  </si>
  <si>
    <t>519995</t>
  </si>
  <si>
    <t>长信金利</t>
  </si>
  <si>
    <t>519997</t>
  </si>
  <si>
    <t>长信银利</t>
  </si>
  <si>
    <t>159001</t>
  </si>
  <si>
    <t>保证金</t>
  </si>
  <si>
    <t>159003</t>
  </si>
  <si>
    <t>招商快线</t>
  </si>
  <si>
    <t>159005</t>
  </si>
  <si>
    <t>添富快钱</t>
  </si>
  <si>
    <t>159901</t>
  </si>
  <si>
    <t>深100ETF</t>
  </si>
  <si>
    <t>159902</t>
  </si>
  <si>
    <t>中 小 板</t>
  </si>
  <si>
    <t>159903</t>
  </si>
  <si>
    <t>深成ETF</t>
  </si>
  <si>
    <t>159905</t>
  </si>
  <si>
    <t>深红利</t>
  </si>
  <si>
    <t>159906</t>
  </si>
  <si>
    <t>深成长</t>
  </si>
  <si>
    <t>159907</t>
  </si>
  <si>
    <t>中小300</t>
  </si>
  <si>
    <t>159908</t>
  </si>
  <si>
    <t>深F200</t>
  </si>
  <si>
    <t>159909</t>
  </si>
  <si>
    <t>深TMT</t>
  </si>
  <si>
    <t>159910</t>
  </si>
  <si>
    <t>深F120</t>
  </si>
  <si>
    <t>159911</t>
  </si>
  <si>
    <t>民营ETF</t>
  </si>
  <si>
    <t>159912</t>
  </si>
  <si>
    <t>深300ETF</t>
  </si>
  <si>
    <t>159913</t>
  </si>
  <si>
    <t>深价值</t>
  </si>
  <si>
    <t>159915</t>
  </si>
  <si>
    <t>创业板</t>
  </si>
  <si>
    <t>159916</t>
  </si>
  <si>
    <t>深F60</t>
  </si>
  <si>
    <t>159918</t>
  </si>
  <si>
    <t>中创400</t>
  </si>
  <si>
    <t>159919</t>
  </si>
  <si>
    <t>159920</t>
  </si>
  <si>
    <t>恒生ETF</t>
  </si>
  <si>
    <t>159922</t>
  </si>
  <si>
    <t>159923</t>
  </si>
  <si>
    <t>100ETF</t>
  </si>
  <si>
    <t>159924</t>
  </si>
  <si>
    <t>300等权</t>
  </si>
  <si>
    <t>159925</t>
  </si>
  <si>
    <t>南方300</t>
  </si>
  <si>
    <t>159926</t>
  </si>
  <si>
    <t>159927</t>
  </si>
  <si>
    <t>A300ETF</t>
  </si>
  <si>
    <t>159928</t>
  </si>
  <si>
    <t>159929</t>
  </si>
  <si>
    <t>159930</t>
  </si>
  <si>
    <t>能源ETF</t>
  </si>
  <si>
    <t>159931</t>
  </si>
  <si>
    <t>159932</t>
  </si>
  <si>
    <t>500深ETF</t>
  </si>
  <si>
    <t>159933</t>
  </si>
  <si>
    <t>金地ETF</t>
  </si>
  <si>
    <t>159934</t>
  </si>
  <si>
    <t>159935</t>
  </si>
  <si>
    <t>景顺500</t>
  </si>
  <si>
    <t>159936</t>
  </si>
  <si>
    <t>可选消费</t>
  </si>
  <si>
    <t>159937</t>
  </si>
  <si>
    <t>博时黄金</t>
  </si>
  <si>
    <t>159938</t>
  </si>
  <si>
    <t>广发医药</t>
  </si>
  <si>
    <t>159939</t>
  </si>
  <si>
    <t>信息技术</t>
  </si>
  <si>
    <t>159940</t>
  </si>
  <si>
    <t>全指金融</t>
  </si>
  <si>
    <t>159941</t>
  </si>
  <si>
    <t>纳指100</t>
  </si>
  <si>
    <t>159942</t>
  </si>
  <si>
    <t>中创100</t>
  </si>
  <si>
    <t>159943</t>
  </si>
  <si>
    <t>深证ETF</t>
  </si>
  <si>
    <t>159944</t>
  </si>
  <si>
    <t>全指材料</t>
  </si>
  <si>
    <t>159945</t>
  </si>
  <si>
    <t>全指能源</t>
  </si>
  <si>
    <t>159946</t>
  </si>
  <si>
    <t>全指消费</t>
  </si>
  <si>
    <t>159948</t>
  </si>
  <si>
    <t>创业板EF</t>
  </si>
  <si>
    <t>159949</t>
  </si>
  <si>
    <t>创业板50</t>
  </si>
  <si>
    <t>159950</t>
  </si>
  <si>
    <t>深成指EF</t>
  </si>
  <si>
    <t>159951</t>
  </si>
  <si>
    <t>中关村A</t>
  </si>
  <si>
    <t>159952</t>
  </si>
  <si>
    <t>创业ETF</t>
  </si>
  <si>
    <t>159953</t>
  </si>
  <si>
    <t>工业ETF</t>
  </si>
  <si>
    <t>159954</t>
  </si>
  <si>
    <t>159955</t>
  </si>
  <si>
    <t>创业板E</t>
  </si>
  <si>
    <t>万  科Ａ</t>
  </si>
  <si>
    <t>全新好</t>
  </si>
  <si>
    <t>美丽生态</t>
  </si>
  <si>
    <t>南  玻Ａ</t>
  </si>
  <si>
    <t>神州长城</t>
  </si>
  <si>
    <t>特  力Ａ</t>
  </si>
  <si>
    <t>神州数码</t>
  </si>
  <si>
    <t>深南电A</t>
  </si>
  <si>
    <t>东旭蓝天</t>
  </si>
  <si>
    <t>皇庭国际</t>
  </si>
  <si>
    <t>华锦股份</t>
  </si>
  <si>
    <t>中国长城</t>
  </si>
  <si>
    <t>华控赛格</t>
  </si>
  <si>
    <t>川化股份</t>
  </si>
  <si>
    <t>常山北明</t>
  </si>
  <si>
    <t>藏格控股</t>
  </si>
  <si>
    <t>*ST沈机</t>
  </si>
  <si>
    <t>渤海金控</t>
  </si>
  <si>
    <t>南京公用</t>
  </si>
  <si>
    <t>金路集团</t>
  </si>
  <si>
    <t>*ST烯碳</t>
  </si>
  <si>
    <t>中兵红箭</t>
  </si>
  <si>
    <t>长航凤凰</t>
  </si>
  <si>
    <t>*ST紫学</t>
  </si>
  <si>
    <t>柳    工</t>
  </si>
  <si>
    <t>华金资本</t>
  </si>
  <si>
    <t>中天金融</t>
  </si>
  <si>
    <t>航天发展</t>
  </si>
  <si>
    <t>西部创业</t>
  </si>
  <si>
    <t>莱茵体育</t>
  </si>
  <si>
    <t>供销大集</t>
  </si>
  <si>
    <t>哈工智能</t>
  </si>
  <si>
    <t>金洲慈航</t>
  </si>
  <si>
    <t>启迪古汉</t>
  </si>
  <si>
    <t>太阳能</t>
  </si>
  <si>
    <t>*ST宝实</t>
  </si>
  <si>
    <t>兴蓉环境</t>
  </si>
  <si>
    <t>神州易桥</t>
  </si>
  <si>
    <t>绵石投资</t>
  </si>
  <si>
    <t>天首发展</t>
  </si>
  <si>
    <t>*ST东海A</t>
  </si>
  <si>
    <t>京汉股份</t>
  </si>
  <si>
    <t>中油资本</t>
  </si>
  <si>
    <t>远大控股</t>
  </si>
  <si>
    <t>*ST钒钛</t>
  </si>
  <si>
    <t>天夏智慧</t>
  </si>
  <si>
    <t>美好置业</t>
  </si>
  <si>
    <t>金鸿控股</t>
  </si>
  <si>
    <t>智度股份</t>
  </si>
  <si>
    <t>恒天海龙</t>
  </si>
  <si>
    <t>华讯方舟</t>
  </si>
  <si>
    <t>*ST华泽</t>
  </si>
  <si>
    <t>河钢股份</t>
  </si>
  <si>
    <t>贝瑞基因</t>
  </si>
  <si>
    <t>京蓝科技</t>
  </si>
  <si>
    <t>鲁  泰Ａ</t>
  </si>
  <si>
    <t>中交地产</t>
  </si>
  <si>
    <t>航发控制</t>
  </si>
  <si>
    <t>*ST三维</t>
  </si>
  <si>
    <t>*ST平能</t>
  </si>
  <si>
    <t>泰合健康</t>
  </si>
  <si>
    <t>英洛华</t>
  </si>
  <si>
    <t>凯撒旅游</t>
  </si>
  <si>
    <t>酒鬼酒</t>
  </si>
  <si>
    <t>*ST金宇</t>
  </si>
  <si>
    <t>银河生物</t>
  </si>
  <si>
    <t>*ST新城</t>
  </si>
  <si>
    <t>冰轮环境</t>
  </si>
  <si>
    <t>德展健康</t>
  </si>
  <si>
    <t>美利云</t>
  </si>
  <si>
    <t>神雾节能</t>
  </si>
  <si>
    <t>启迪桑德</t>
  </si>
  <si>
    <t>财信发展</t>
  </si>
  <si>
    <t>石化机械</t>
  </si>
  <si>
    <t>三湘印象</t>
  </si>
  <si>
    <t>张  裕Ａ</t>
  </si>
  <si>
    <t>中广核技</t>
  </si>
  <si>
    <t>茂业通信</t>
  </si>
  <si>
    <t>欢瑞世纪</t>
  </si>
  <si>
    <t>东凌国际</t>
  </si>
  <si>
    <t>浙商中拓</t>
  </si>
  <si>
    <t>大亚圣象</t>
  </si>
  <si>
    <t>*ST佳电</t>
  </si>
  <si>
    <t>一汽夏利</t>
  </si>
  <si>
    <t>*ST华菱</t>
  </si>
  <si>
    <t>凯迪生态</t>
  </si>
  <si>
    <t>*ST建峰</t>
  </si>
  <si>
    <t>*ST河化</t>
  </si>
  <si>
    <t>盈峰环境</t>
  </si>
  <si>
    <t>蓝焰控股</t>
  </si>
  <si>
    <t>高升控股</t>
  </si>
  <si>
    <t>*ST中基</t>
  </si>
  <si>
    <t>华铁股份</t>
  </si>
  <si>
    <t>众泰汽车</t>
  </si>
  <si>
    <t>*ST 中绒</t>
  </si>
  <si>
    <t>越秀金控</t>
  </si>
  <si>
    <t>皇台酒业</t>
  </si>
  <si>
    <t>001965</t>
  </si>
  <si>
    <t>招商公路</t>
  </si>
  <si>
    <t>001979</t>
  </si>
  <si>
    <t>招商蛇口</t>
  </si>
  <si>
    <t>华邦健康</t>
  </si>
  <si>
    <t>传化智联</t>
  </si>
  <si>
    <t>霞客环保</t>
  </si>
  <si>
    <t>亿帆医药</t>
  </si>
  <si>
    <t>分众传媒</t>
  </si>
  <si>
    <t>巨轮智能</t>
  </si>
  <si>
    <t>联创电子</t>
  </si>
  <si>
    <t>华孚时尚</t>
  </si>
  <si>
    <t>美年健康</t>
  </si>
  <si>
    <t>紫光国芯</t>
  </si>
  <si>
    <t>三花智控</t>
  </si>
  <si>
    <t>云南能投</t>
  </si>
  <si>
    <t>浙江交科</t>
  </si>
  <si>
    <t>獐子岛</t>
  </si>
  <si>
    <t>*ST众和</t>
  </si>
  <si>
    <t>国轩高科</t>
  </si>
  <si>
    <t>鲁阳节能</t>
  </si>
  <si>
    <t>信隆健康</t>
  </si>
  <si>
    <t>天润数娱</t>
  </si>
  <si>
    <t>韵达股份</t>
  </si>
  <si>
    <t>梦网集团</t>
  </si>
  <si>
    <t>南极电商</t>
  </si>
  <si>
    <t>*ST普林</t>
  </si>
  <si>
    <t>麦达数字</t>
  </si>
  <si>
    <t>贤丰控股</t>
  </si>
  <si>
    <t>新光圆成</t>
  </si>
  <si>
    <t>北纬科技</t>
  </si>
  <si>
    <t>悦心健康</t>
  </si>
  <si>
    <t>楚江新材</t>
  </si>
  <si>
    <t>创新医疗</t>
  </si>
  <si>
    <t>东方网络</t>
  </si>
  <si>
    <t>纳思达</t>
  </si>
  <si>
    <t>巴士在线</t>
  </si>
  <si>
    <t>融捷股份</t>
  </si>
  <si>
    <t>*ST准油</t>
  </si>
  <si>
    <t>天宝食品</t>
  </si>
  <si>
    <t>奥特佳</t>
  </si>
  <si>
    <t>歌尔股份</t>
  </si>
  <si>
    <t>帝龙文化</t>
  </si>
  <si>
    <t>*ST东数</t>
  </si>
  <si>
    <t>兆新股份</t>
  </si>
  <si>
    <t>德奥通航</t>
  </si>
  <si>
    <t>华明装备</t>
  </si>
  <si>
    <t>中科新材</t>
  </si>
  <si>
    <t>奥飞娱乐</t>
  </si>
  <si>
    <t>罗莱生活</t>
  </si>
  <si>
    <t>中电鑫龙</t>
  </si>
  <si>
    <t>中利集团</t>
  </si>
  <si>
    <t>*ST三泰</t>
  </si>
  <si>
    <t>南山控股</t>
  </si>
  <si>
    <t>理工环科</t>
  </si>
  <si>
    <t>雅百特</t>
  </si>
  <si>
    <t>慈文传媒</t>
  </si>
  <si>
    <t>泰尔股份</t>
  </si>
  <si>
    <t>顺丰控股</t>
  </si>
  <si>
    <t>兴民智通</t>
  </si>
  <si>
    <t>赫美集团</t>
  </si>
  <si>
    <t>北讯集团</t>
  </si>
  <si>
    <t>台海核电</t>
  </si>
  <si>
    <t>北方华创</t>
  </si>
  <si>
    <t>宏创控股</t>
  </si>
  <si>
    <t>梦洁股份</t>
  </si>
  <si>
    <t>中远海科</t>
  </si>
  <si>
    <t>必康股份</t>
  </si>
  <si>
    <t>雷科防务</t>
  </si>
  <si>
    <t>三元达</t>
  </si>
  <si>
    <t>天虹股份</t>
  </si>
  <si>
    <t>凯撒文化</t>
  </si>
  <si>
    <t>棕榈股份</t>
  </si>
  <si>
    <t>中南文化</t>
  </si>
  <si>
    <t>壹桥股份</t>
  </si>
  <si>
    <t>欧菲科技</t>
  </si>
  <si>
    <t>众应互联</t>
  </si>
  <si>
    <t>申通快递</t>
  </si>
  <si>
    <t>中超控股</t>
  </si>
  <si>
    <t>*ST圣莱</t>
  </si>
  <si>
    <t>广田集团</t>
  </si>
  <si>
    <t>*ST墨龙</t>
  </si>
  <si>
    <t>骅威文化</t>
  </si>
  <si>
    <t>*ST弘高</t>
  </si>
  <si>
    <t>大康农业</t>
  </si>
  <si>
    <t>协鑫集成</t>
  </si>
  <si>
    <t>天广中茂</t>
  </si>
  <si>
    <t>旷达科技</t>
  </si>
  <si>
    <t>恺英网络</t>
  </si>
  <si>
    <t>金财互联</t>
  </si>
  <si>
    <t>海联金汇</t>
  </si>
  <si>
    <t>云图控股</t>
  </si>
  <si>
    <t>宝鼎科技</t>
  </si>
  <si>
    <t>巨人网络</t>
  </si>
  <si>
    <t>顺灏股份</t>
  </si>
  <si>
    <t>*ST德力</t>
  </si>
  <si>
    <t>未名医药</t>
  </si>
  <si>
    <t>西陇科学</t>
  </si>
  <si>
    <t>龙蟒佰利</t>
  </si>
  <si>
    <t>江苏国信</t>
  </si>
  <si>
    <t>奥佳华</t>
  </si>
  <si>
    <t>艾格拉斯</t>
  </si>
  <si>
    <t>三垒股份</t>
  </si>
  <si>
    <t>融钰集团</t>
  </si>
  <si>
    <t>完美世界</t>
  </si>
  <si>
    <t>光启技术</t>
  </si>
  <si>
    <t>仁智股份</t>
  </si>
  <si>
    <t>德尔未来</t>
  </si>
  <si>
    <t>申科股份</t>
  </si>
  <si>
    <t>勤上股份</t>
  </si>
  <si>
    <t>民盛金科</t>
  </si>
  <si>
    <t>摩登大道</t>
  </si>
  <si>
    <t>普邦股份</t>
  </si>
  <si>
    <t>长鹰信质</t>
  </si>
  <si>
    <t>国盛金控</t>
  </si>
  <si>
    <t>长生生物</t>
  </si>
  <si>
    <t>远大智能</t>
  </si>
  <si>
    <t>冀凯股份</t>
  </si>
  <si>
    <t>睿康股份</t>
  </si>
  <si>
    <t>欧浦智网</t>
  </si>
  <si>
    <t>特一药业</t>
  </si>
  <si>
    <t>万达电影</t>
  </si>
  <si>
    <t>三圣股份</t>
  </si>
  <si>
    <t>002768</t>
  </si>
  <si>
    <t>国恩股份</t>
  </si>
  <si>
    <t>002769</t>
  </si>
  <si>
    <t>普路通</t>
  </si>
  <si>
    <t>002770</t>
  </si>
  <si>
    <t>科迪乳业</t>
  </si>
  <si>
    <t>002771</t>
  </si>
  <si>
    <t>真视通</t>
  </si>
  <si>
    <t>002772</t>
  </si>
  <si>
    <t>众兴菌业</t>
  </si>
  <si>
    <t>002773</t>
  </si>
  <si>
    <t>康弘药业</t>
  </si>
  <si>
    <t>002774</t>
  </si>
  <si>
    <t>快意电梯</t>
  </si>
  <si>
    <t>002775</t>
  </si>
  <si>
    <t>文科园林</t>
  </si>
  <si>
    <t>002776</t>
  </si>
  <si>
    <t>柏堡龙</t>
  </si>
  <si>
    <t>002777</t>
  </si>
  <si>
    <t>久远银海</t>
  </si>
  <si>
    <t>002778</t>
  </si>
  <si>
    <t>高科石化</t>
  </si>
  <si>
    <t>002779</t>
  </si>
  <si>
    <t>中坚科技</t>
  </si>
  <si>
    <t>002780</t>
  </si>
  <si>
    <t>三夫户外</t>
  </si>
  <si>
    <t>002781</t>
  </si>
  <si>
    <t>奇信股份</t>
  </si>
  <si>
    <t>002782</t>
  </si>
  <si>
    <t>可立克</t>
  </si>
  <si>
    <t>002783</t>
  </si>
  <si>
    <t>凯龙股份</t>
  </si>
  <si>
    <t>002785</t>
  </si>
  <si>
    <t>万里石</t>
  </si>
  <si>
    <t>002786</t>
  </si>
  <si>
    <t>银宝山新</t>
  </si>
  <si>
    <t>002787</t>
  </si>
  <si>
    <t>华源控股</t>
  </si>
  <si>
    <t>002788</t>
  </si>
  <si>
    <t>鹭燕医药</t>
  </si>
  <si>
    <t>002789</t>
  </si>
  <si>
    <t>建艺集团</t>
  </si>
  <si>
    <t>002790</t>
  </si>
  <si>
    <t>瑞尔特</t>
  </si>
  <si>
    <t>002791</t>
  </si>
  <si>
    <t>坚朗五金</t>
  </si>
  <si>
    <t>002792</t>
  </si>
  <si>
    <t>通宇通讯</t>
  </si>
  <si>
    <t>002793</t>
  </si>
  <si>
    <t>东音股份</t>
  </si>
  <si>
    <t>002795</t>
  </si>
  <si>
    <t>永和智控</t>
  </si>
  <si>
    <t>002796</t>
  </si>
  <si>
    <t>世嘉科技</t>
  </si>
  <si>
    <t>002797</t>
  </si>
  <si>
    <t>第一创业</t>
  </si>
  <si>
    <t>002798</t>
  </si>
  <si>
    <t>帝王洁具</t>
  </si>
  <si>
    <t>002799</t>
  </si>
  <si>
    <t>环球印务</t>
  </si>
  <si>
    <t>002800</t>
  </si>
  <si>
    <t>天顺股份</t>
  </si>
  <si>
    <t>002801</t>
  </si>
  <si>
    <t>微光股份</t>
  </si>
  <si>
    <t>002802</t>
  </si>
  <si>
    <t>洪汇新材</t>
  </si>
  <si>
    <t>002803</t>
  </si>
  <si>
    <t>吉宏股份</t>
  </si>
  <si>
    <t>002805</t>
  </si>
  <si>
    <t>丰元股份</t>
  </si>
  <si>
    <t>002806</t>
  </si>
  <si>
    <t>华锋股份</t>
  </si>
  <si>
    <t>002807</t>
  </si>
  <si>
    <t>江阴银行</t>
  </si>
  <si>
    <t>002808</t>
  </si>
  <si>
    <t>苏州恒久</t>
  </si>
  <si>
    <t>002809</t>
  </si>
  <si>
    <t>红墙股份</t>
  </si>
  <si>
    <t>002810</t>
  </si>
  <si>
    <t>山东赫达</t>
  </si>
  <si>
    <t>002811</t>
  </si>
  <si>
    <t>亚泰国际</t>
  </si>
  <si>
    <t>002812</t>
  </si>
  <si>
    <t>创新股份</t>
  </si>
  <si>
    <t>002813</t>
  </si>
  <si>
    <t>路畅科技</t>
  </si>
  <si>
    <t>002815</t>
  </si>
  <si>
    <t>崇达技术</t>
  </si>
  <si>
    <t>002816</t>
  </si>
  <si>
    <t>和科达</t>
  </si>
  <si>
    <t>002817</t>
  </si>
  <si>
    <t>黄山胶囊</t>
  </si>
  <si>
    <t>002818</t>
  </si>
  <si>
    <t>富森美</t>
  </si>
  <si>
    <t>002819</t>
  </si>
  <si>
    <t>东方中科</t>
  </si>
  <si>
    <t>002820</t>
  </si>
  <si>
    <t>桂发祥</t>
  </si>
  <si>
    <t>002821</t>
  </si>
  <si>
    <t>凯莱英</t>
  </si>
  <si>
    <t>002822</t>
  </si>
  <si>
    <t>中装建设</t>
  </si>
  <si>
    <t>002823</t>
  </si>
  <si>
    <t>凯中精密</t>
  </si>
  <si>
    <t>002824</t>
  </si>
  <si>
    <t>和胜股份</t>
  </si>
  <si>
    <t>002825</t>
  </si>
  <si>
    <t>纳尔股份</t>
  </si>
  <si>
    <t>002826</t>
  </si>
  <si>
    <t>易明医药</t>
  </si>
  <si>
    <t>002827</t>
  </si>
  <si>
    <t>高争民爆</t>
  </si>
  <si>
    <t>002828</t>
  </si>
  <si>
    <t>贝肯能源</t>
  </si>
  <si>
    <t>002829</t>
  </si>
  <si>
    <t>星网宇达</t>
  </si>
  <si>
    <t>002830</t>
  </si>
  <si>
    <t>名雕股份</t>
  </si>
  <si>
    <t>002831</t>
  </si>
  <si>
    <t>裕同科技</t>
  </si>
  <si>
    <t>002832</t>
  </si>
  <si>
    <t>比音勒芬</t>
  </si>
  <si>
    <t>002833</t>
  </si>
  <si>
    <t>弘亚数控</t>
  </si>
  <si>
    <t>002835</t>
  </si>
  <si>
    <t>同为股份</t>
  </si>
  <si>
    <t>002836</t>
  </si>
  <si>
    <t>新宏泽</t>
  </si>
  <si>
    <t>002837</t>
  </si>
  <si>
    <t>英维克</t>
  </si>
  <si>
    <t>002838</t>
  </si>
  <si>
    <t>道恩股份</t>
  </si>
  <si>
    <t>002839</t>
  </si>
  <si>
    <t>张家港行</t>
  </si>
  <si>
    <t>002840</t>
  </si>
  <si>
    <t>华统股份</t>
  </si>
  <si>
    <t>002841</t>
  </si>
  <si>
    <t>视源股份</t>
  </si>
  <si>
    <t>002842</t>
  </si>
  <si>
    <t>翔鹭钨业</t>
  </si>
  <si>
    <t>002843</t>
  </si>
  <si>
    <t>泰嘉股份</t>
  </si>
  <si>
    <t>002845</t>
  </si>
  <si>
    <t>同兴达</t>
  </si>
  <si>
    <t>002846</t>
  </si>
  <si>
    <t>英联股份</t>
  </si>
  <si>
    <t>002847</t>
  </si>
  <si>
    <t>盐津铺子</t>
  </si>
  <si>
    <t>002848</t>
  </si>
  <si>
    <t>高斯贝尔</t>
  </si>
  <si>
    <t>002849</t>
  </si>
  <si>
    <t>威星智能</t>
  </si>
  <si>
    <t>002850</t>
  </si>
  <si>
    <t>科达利</t>
  </si>
  <si>
    <t>002851</t>
  </si>
  <si>
    <t>麦格米特</t>
  </si>
  <si>
    <t>002852</t>
  </si>
  <si>
    <t>道道全</t>
  </si>
  <si>
    <t>002853</t>
  </si>
  <si>
    <t>皮阿诺</t>
  </si>
  <si>
    <t>002855</t>
  </si>
  <si>
    <t>捷荣技术</t>
  </si>
  <si>
    <t>002856</t>
  </si>
  <si>
    <t>美芝股份</t>
  </si>
  <si>
    <t>002857</t>
  </si>
  <si>
    <t>三晖电气</t>
  </si>
  <si>
    <t>002858</t>
  </si>
  <si>
    <t>力盛赛车</t>
  </si>
  <si>
    <t>002859</t>
  </si>
  <si>
    <t>洁美科技</t>
  </si>
  <si>
    <t>002860</t>
  </si>
  <si>
    <t>星帅尔</t>
  </si>
  <si>
    <t>002861</t>
  </si>
  <si>
    <t>瀛通通讯</t>
  </si>
  <si>
    <t>002862</t>
  </si>
  <si>
    <t>实丰文化</t>
  </si>
  <si>
    <t>002863</t>
  </si>
  <si>
    <t>今飞凯达</t>
  </si>
  <si>
    <t>002864</t>
  </si>
  <si>
    <t>盘龙药业</t>
  </si>
  <si>
    <t>002865</t>
  </si>
  <si>
    <t>钧达股份</t>
  </si>
  <si>
    <t>002866</t>
  </si>
  <si>
    <t>传艺科技</t>
  </si>
  <si>
    <t>002867</t>
  </si>
  <si>
    <t>周大生</t>
  </si>
  <si>
    <t>002868</t>
  </si>
  <si>
    <t>绿康生化</t>
  </si>
  <si>
    <t>002869</t>
  </si>
  <si>
    <t>金溢科技</t>
  </si>
  <si>
    <t>002870</t>
  </si>
  <si>
    <t>香山股份</t>
  </si>
  <si>
    <t>002871</t>
  </si>
  <si>
    <t>伟隆股份</t>
  </si>
  <si>
    <t>002872</t>
  </si>
  <si>
    <t>天圣制药</t>
  </si>
  <si>
    <t>002873</t>
  </si>
  <si>
    <t>新天药业</t>
  </si>
  <si>
    <t>002875</t>
  </si>
  <si>
    <t>安奈儿</t>
  </si>
  <si>
    <t>002876</t>
  </si>
  <si>
    <t>三利谱</t>
  </si>
  <si>
    <t>002877</t>
  </si>
  <si>
    <t>智能自控</t>
  </si>
  <si>
    <t>002878</t>
  </si>
  <si>
    <t>元隆雅图</t>
  </si>
  <si>
    <t>002879</t>
  </si>
  <si>
    <t>长缆科技</t>
  </si>
  <si>
    <t>002880</t>
  </si>
  <si>
    <t>卫光生物</t>
  </si>
  <si>
    <t>002881</t>
  </si>
  <si>
    <t>美格智能</t>
  </si>
  <si>
    <t>002882</t>
  </si>
  <si>
    <t>金龙羽</t>
  </si>
  <si>
    <t>002883</t>
  </si>
  <si>
    <t>中设股份</t>
  </si>
  <si>
    <t>002884</t>
  </si>
  <si>
    <t>凌霄泵业</t>
  </si>
  <si>
    <t>002885</t>
  </si>
  <si>
    <t>京泉华</t>
  </si>
  <si>
    <t>002886</t>
  </si>
  <si>
    <t>沃特股份</t>
  </si>
  <si>
    <t>002887</t>
  </si>
  <si>
    <t>绿茵生态</t>
  </si>
  <si>
    <t>002888</t>
  </si>
  <si>
    <t>惠威科技</t>
  </si>
  <si>
    <t>002889</t>
  </si>
  <si>
    <t>东方嘉盛</t>
  </si>
  <si>
    <t>002890</t>
  </si>
  <si>
    <t>弘宇股份</t>
  </si>
  <si>
    <t>002891</t>
  </si>
  <si>
    <t>中宠股份</t>
  </si>
  <si>
    <t>002892</t>
  </si>
  <si>
    <t>科力尔</t>
  </si>
  <si>
    <t>002893</t>
  </si>
  <si>
    <t>华通热力</t>
  </si>
  <si>
    <t>002895</t>
  </si>
  <si>
    <t>川恒股份</t>
  </si>
  <si>
    <t>002896</t>
  </si>
  <si>
    <t>中大力德</t>
  </si>
  <si>
    <t>002897</t>
  </si>
  <si>
    <t>意华股份</t>
  </si>
  <si>
    <t>002898</t>
  </si>
  <si>
    <t>赛隆药业</t>
  </si>
  <si>
    <t>002899</t>
  </si>
  <si>
    <t>英派斯</t>
  </si>
  <si>
    <t>002900</t>
  </si>
  <si>
    <t>哈三联</t>
  </si>
  <si>
    <t>002901</t>
  </si>
  <si>
    <t>大博医疗</t>
  </si>
  <si>
    <t>002902</t>
  </si>
  <si>
    <t>铭普光磁</t>
  </si>
  <si>
    <t>002903</t>
  </si>
  <si>
    <t>宇环数控</t>
  </si>
  <si>
    <t>002905</t>
  </si>
  <si>
    <t>金逸影视</t>
  </si>
  <si>
    <t>002906</t>
  </si>
  <si>
    <t>华阳集团</t>
  </si>
  <si>
    <t>002907</t>
  </si>
  <si>
    <t>华森制药</t>
  </si>
  <si>
    <t>002908</t>
  </si>
  <si>
    <t>德生科技</t>
  </si>
  <si>
    <t>002909</t>
  </si>
  <si>
    <t>集泰股份</t>
  </si>
  <si>
    <t>002910</t>
  </si>
  <si>
    <t>庄园牧场</t>
  </si>
  <si>
    <t>002911</t>
  </si>
  <si>
    <t>佛燃股份</t>
  </si>
  <si>
    <t>002912</t>
  </si>
  <si>
    <t>中新赛克</t>
  </si>
  <si>
    <t>002913</t>
  </si>
  <si>
    <t>奥士康</t>
  </si>
  <si>
    <t>002915</t>
  </si>
  <si>
    <t>中欣氟材</t>
  </si>
  <si>
    <t>002916</t>
  </si>
  <si>
    <t>深南电路</t>
  </si>
  <si>
    <t>002917</t>
  </si>
  <si>
    <t>金奥博</t>
  </si>
  <si>
    <t>002918</t>
  </si>
  <si>
    <t>蒙娜丽莎</t>
  </si>
  <si>
    <t>002919</t>
  </si>
  <si>
    <t>名臣健康</t>
  </si>
  <si>
    <t>002920</t>
  </si>
  <si>
    <t>德赛西威</t>
  </si>
  <si>
    <t>002921</t>
  </si>
  <si>
    <t>联诚精密</t>
  </si>
  <si>
    <t>002922</t>
  </si>
  <si>
    <t>N伊戈尔</t>
  </si>
  <si>
    <t>002923</t>
  </si>
  <si>
    <t>润都股份</t>
  </si>
  <si>
    <t>002925</t>
  </si>
  <si>
    <t>盈趣科技</t>
  </si>
  <si>
    <t>汉威科技</t>
  </si>
  <si>
    <t>天海防务</t>
  </si>
  <si>
    <t>中元股份</t>
  </si>
  <si>
    <t>宝通科技</t>
  </si>
  <si>
    <t>星辉娱乐</t>
  </si>
  <si>
    <t>合康新能</t>
  </si>
  <si>
    <t>康旗股份</t>
  </si>
  <si>
    <t>三川智慧</t>
  </si>
  <si>
    <t>思创医惠</t>
  </si>
  <si>
    <t>数码科技</t>
  </si>
  <si>
    <t>易成新能</t>
  </si>
  <si>
    <t>恒信东方</t>
  </si>
  <si>
    <t>劲胜智能</t>
  </si>
  <si>
    <t>文化长城</t>
  </si>
  <si>
    <t>精准信息</t>
  </si>
  <si>
    <t>吉药控股</t>
  </si>
  <si>
    <t>坚瑞沃能</t>
  </si>
  <si>
    <t>锦富技术</t>
  </si>
  <si>
    <t>宝利国际</t>
  </si>
  <si>
    <t>晓程科技</t>
  </si>
  <si>
    <t>中环装备</t>
  </si>
  <si>
    <t>星普医科</t>
  </si>
  <si>
    <t>中金环境</t>
  </si>
  <si>
    <t>科融环境</t>
  </si>
  <si>
    <t>雷曼股份</t>
  </si>
  <si>
    <t>迪威迅</t>
  </si>
  <si>
    <t>神农基因</t>
  </si>
  <si>
    <t>鸿利智汇</t>
  </si>
  <si>
    <t>永利股份</t>
  </si>
  <si>
    <t>美晨生态</t>
  </si>
  <si>
    <t>明家联合</t>
  </si>
  <si>
    <t>乐金健康</t>
  </si>
  <si>
    <t>卫宁健康</t>
  </si>
  <si>
    <t>佳沃股份</t>
  </si>
  <si>
    <t>吴通控股</t>
  </si>
  <si>
    <t>富春股份</t>
  </si>
  <si>
    <t>汉鼎宇佑</t>
  </si>
  <si>
    <t>长方集团</t>
  </si>
  <si>
    <t>远方信息</t>
  </si>
  <si>
    <t>中际旭创</t>
  </si>
  <si>
    <t>天壕环境</t>
  </si>
  <si>
    <t>开元股份</t>
  </si>
  <si>
    <t>联创互联</t>
  </si>
  <si>
    <t>金卡智能</t>
  </si>
  <si>
    <t>蒙草生态</t>
  </si>
  <si>
    <t>天翔环境</t>
  </si>
  <si>
    <t>科隆股份</t>
  </si>
  <si>
    <t>暴风集团</t>
  </si>
  <si>
    <t>先导智能</t>
  </si>
  <si>
    <t>金科文化</t>
  </si>
  <si>
    <t>300474</t>
  </si>
  <si>
    <t>景嘉微</t>
  </si>
  <si>
    <t>300480</t>
  </si>
  <si>
    <t>光力科技</t>
  </si>
  <si>
    <t>300481</t>
  </si>
  <si>
    <t>濮阳惠成</t>
  </si>
  <si>
    <t>300482</t>
  </si>
  <si>
    <t>万孚生物</t>
  </si>
  <si>
    <t>300483</t>
  </si>
  <si>
    <t>沃施股份</t>
  </si>
  <si>
    <t>300484</t>
  </si>
  <si>
    <t>蓝海华腾</t>
  </si>
  <si>
    <t>300485</t>
  </si>
  <si>
    <t>赛升药业</t>
  </si>
  <si>
    <t>300486</t>
  </si>
  <si>
    <t>东杰智能</t>
  </si>
  <si>
    <t>300487</t>
  </si>
  <si>
    <t>蓝晓科技</t>
  </si>
  <si>
    <t>300488</t>
  </si>
  <si>
    <t>恒锋工具</t>
  </si>
  <si>
    <t>300489</t>
  </si>
  <si>
    <t>中飞股份</t>
  </si>
  <si>
    <t>300490</t>
  </si>
  <si>
    <t>华自科技</t>
  </si>
  <si>
    <t>300491</t>
  </si>
  <si>
    <t>通合科技</t>
  </si>
  <si>
    <t>300492</t>
  </si>
  <si>
    <t>山鼎设计</t>
  </si>
  <si>
    <t>300493</t>
  </si>
  <si>
    <t>润欣科技</t>
  </si>
  <si>
    <t>300494</t>
  </si>
  <si>
    <t>盛天网络</t>
  </si>
  <si>
    <t>300495</t>
  </si>
  <si>
    <t>美尚生态</t>
  </si>
  <si>
    <t>300496</t>
  </si>
  <si>
    <t>中科创达</t>
  </si>
  <si>
    <t>300497</t>
  </si>
  <si>
    <t>富祥股份</t>
  </si>
  <si>
    <t>300498</t>
  </si>
  <si>
    <t>温氏股份</t>
  </si>
  <si>
    <t>300499</t>
  </si>
  <si>
    <t>高澜股份</t>
  </si>
  <si>
    <t>300500</t>
  </si>
  <si>
    <t>启迪设计</t>
  </si>
  <si>
    <t>300501</t>
  </si>
  <si>
    <t>海顺新材</t>
  </si>
  <si>
    <t>300502</t>
  </si>
  <si>
    <t>新易盛</t>
  </si>
  <si>
    <t>300503</t>
  </si>
  <si>
    <t>昊志机电</t>
  </si>
  <si>
    <t>300505</t>
  </si>
  <si>
    <t>川金诺</t>
  </si>
  <si>
    <t>300506</t>
  </si>
  <si>
    <t>名家汇</t>
  </si>
  <si>
    <t>300507</t>
  </si>
  <si>
    <t>苏奥传感</t>
  </si>
  <si>
    <t>300508</t>
  </si>
  <si>
    <t>维宏股份</t>
  </si>
  <si>
    <t>300509</t>
  </si>
  <si>
    <t>新美星</t>
  </si>
  <si>
    <t>300510</t>
  </si>
  <si>
    <t>金冠电气</t>
  </si>
  <si>
    <t>300511</t>
  </si>
  <si>
    <t>雪榕生物</t>
  </si>
  <si>
    <t>300512</t>
  </si>
  <si>
    <t>中亚股份</t>
  </si>
  <si>
    <t>300513</t>
  </si>
  <si>
    <t>恒泰实达</t>
  </si>
  <si>
    <t>300514</t>
  </si>
  <si>
    <t>友讯达</t>
  </si>
  <si>
    <t>300515</t>
  </si>
  <si>
    <t>三德科技</t>
  </si>
  <si>
    <t>300516</t>
  </si>
  <si>
    <t>久之洋</t>
  </si>
  <si>
    <t>300517</t>
  </si>
  <si>
    <t>海波重科</t>
  </si>
  <si>
    <t>300518</t>
  </si>
  <si>
    <t>盛讯达</t>
  </si>
  <si>
    <t>300519</t>
  </si>
  <si>
    <t>新光药业</t>
  </si>
  <si>
    <t>300520</t>
  </si>
  <si>
    <t>科大国创</t>
  </si>
  <si>
    <t>300521</t>
  </si>
  <si>
    <t>爱司凯</t>
  </si>
  <si>
    <t>300522</t>
  </si>
  <si>
    <t>世名科技</t>
  </si>
  <si>
    <t>300523</t>
  </si>
  <si>
    <t>辰安科技</t>
  </si>
  <si>
    <t>300525</t>
  </si>
  <si>
    <t>博思软件</t>
  </si>
  <si>
    <t>300526</t>
  </si>
  <si>
    <t>中潜股份</t>
  </si>
  <si>
    <t>300527</t>
  </si>
  <si>
    <t>华舟应急</t>
  </si>
  <si>
    <t>300528</t>
  </si>
  <si>
    <t>幸福蓝海</t>
  </si>
  <si>
    <t>300529</t>
  </si>
  <si>
    <t>健帆生物</t>
  </si>
  <si>
    <t>300530</t>
  </si>
  <si>
    <t>达志科技</t>
  </si>
  <si>
    <t>300531</t>
  </si>
  <si>
    <t>优博讯</t>
  </si>
  <si>
    <t>300532</t>
  </si>
  <si>
    <t>今天国际</t>
  </si>
  <si>
    <t>300533</t>
  </si>
  <si>
    <t>冰川网络</t>
  </si>
  <si>
    <t>300534</t>
  </si>
  <si>
    <t>陇神戎发</t>
  </si>
  <si>
    <t>300535</t>
  </si>
  <si>
    <t>达威股份</t>
  </si>
  <si>
    <t>300536</t>
  </si>
  <si>
    <t>农尚环境</t>
  </si>
  <si>
    <t>300537</t>
  </si>
  <si>
    <t>广信材料</t>
  </si>
  <si>
    <t>300538</t>
  </si>
  <si>
    <t>同益股份</t>
  </si>
  <si>
    <t>300539</t>
  </si>
  <si>
    <t>横河模具</t>
  </si>
  <si>
    <t>300540</t>
  </si>
  <si>
    <t>深冷股份</t>
  </si>
  <si>
    <t>300541</t>
  </si>
  <si>
    <t>先进数通</t>
  </si>
  <si>
    <t>300542</t>
  </si>
  <si>
    <t>新晨科技</t>
  </si>
  <si>
    <t>300543</t>
  </si>
  <si>
    <t>朗科智能</t>
  </si>
  <si>
    <t>300545</t>
  </si>
  <si>
    <t>联得装备</t>
  </si>
  <si>
    <t>300546</t>
  </si>
  <si>
    <t>雄帝科技</t>
  </si>
  <si>
    <t>300547</t>
  </si>
  <si>
    <t>川环科技</t>
  </si>
  <si>
    <t>300548</t>
  </si>
  <si>
    <t>博创科技</t>
  </si>
  <si>
    <t>300549</t>
  </si>
  <si>
    <t>优德精密</t>
  </si>
  <si>
    <t>300550</t>
  </si>
  <si>
    <t>和仁科技</t>
  </si>
  <si>
    <t>300551</t>
  </si>
  <si>
    <t>古鳌科技</t>
  </si>
  <si>
    <t>300552</t>
  </si>
  <si>
    <t>万集科技</t>
  </si>
  <si>
    <t>300553</t>
  </si>
  <si>
    <t>集智股份</t>
  </si>
  <si>
    <t>300554</t>
  </si>
  <si>
    <t>三超新材</t>
  </si>
  <si>
    <t>300555</t>
  </si>
  <si>
    <t>路通视信</t>
  </si>
  <si>
    <t>300556</t>
  </si>
  <si>
    <t>丝路视觉</t>
  </si>
  <si>
    <t>300557</t>
  </si>
  <si>
    <t>理工光科</t>
  </si>
  <si>
    <t>300558</t>
  </si>
  <si>
    <t>贝达药业</t>
  </si>
  <si>
    <t>300559</t>
  </si>
  <si>
    <t>佳发安泰</t>
  </si>
  <si>
    <t>300560</t>
  </si>
  <si>
    <t>中富通</t>
  </si>
  <si>
    <t>300561</t>
  </si>
  <si>
    <t>汇金科技</t>
  </si>
  <si>
    <t>300562</t>
  </si>
  <si>
    <t>乐心医疗</t>
  </si>
  <si>
    <t>300563</t>
  </si>
  <si>
    <t>神宇股份</t>
  </si>
  <si>
    <t>300565</t>
  </si>
  <si>
    <t>科信技术</t>
  </si>
  <si>
    <t>300566</t>
  </si>
  <si>
    <t>激智科技</t>
  </si>
  <si>
    <t>300567</t>
  </si>
  <si>
    <t>精测电子</t>
  </si>
  <si>
    <t>300568</t>
  </si>
  <si>
    <t>星源材质</t>
  </si>
  <si>
    <t>300569</t>
  </si>
  <si>
    <t>天能重工</t>
  </si>
  <si>
    <t>300570</t>
  </si>
  <si>
    <t>太辰光</t>
  </si>
  <si>
    <t>300571</t>
  </si>
  <si>
    <t>平治信息</t>
  </si>
  <si>
    <t>300572</t>
  </si>
  <si>
    <t>安车检测</t>
  </si>
  <si>
    <t>300573</t>
  </si>
  <si>
    <t>兴齐眼药</t>
  </si>
  <si>
    <t>300575</t>
  </si>
  <si>
    <t>中旗股份</t>
  </si>
  <si>
    <t>300576</t>
  </si>
  <si>
    <t>容大感光</t>
  </si>
  <si>
    <t>300577</t>
  </si>
  <si>
    <t>开润股份</t>
  </si>
  <si>
    <t>300578</t>
  </si>
  <si>
    <t>会畅通讯</t>
  </si>
  <si>
    <t>300579</t>
  </si>
  <si>
    <t>数字认证</t>
  </si>
  <si>
    <t>300580</t>
  </si>
  <si>
    <t>贝斯特</t>
  </si>
  <si>
    <t>300581</t>
  </si>
  <si>
    <t>晨曦航空</t>
  </si>
  <si>
    <t>300582</t>
  </si>
  <si>
    <t>英飞特</t>
  </si>
  <si>
    <t>300583</t>
  </si>
  <si>
    <t>赛托生物</t>
  </si>
  <si>
    <t>300584</t>
  </si>
  <si>
    <t>海辰药业</t>
  </si>
  <si>
    <t>300585</t>
  </si>
  <si>
    <t>奥联电子</t>
  </si>
  <si>
    <t>300586</t>
  </si>
  <si>
    <t>美联新材</t>
  </si>
  <si>
    <t>300587</t>
  </si>
  <si>
    <t>天铁股份</t>
  </si>
  <si>
    <t>300588</t>
  </si>
  <si>
    <t>熙菱信息</t>
  </si>
  <si>
    <t>300589</t>
  </si>
  <si>
    <t>江龙船艇</t>
  </si>
  <si>
    <t>300590</t>
  </si>
  <si>
    <t>移为通信</t>
  </si>
  <si>
    <t>300591</t>
  </si>
  <si>
    <t>万里马</t>
  </si>
  <si>
    <t>300592</t>
  </si>
  <si>
    <t>华凯创意</t>
  </si>
  <si>
    <t>300593</t>
  </si>
  <si>
    <t>新雷能</t>
  </si>
  <si>
    <t>300595</t>
  </si>
  <si>
    <t>欧普康视</t>
  </si>
  <si>
    <t>300596</t>
  </si>
  <si>
    <t>利安隆</t>
  </si>
  <si>
    <t>300597</t>
  </si>
  <si>
    <t>吉大通信</t>
  </si>
  <si>
    <t>300598</t>
  </si>
  <si>
    <t>诚迈科技</t>
  </si>
  <si>
    <t>300599</t>
  </si>
  <si>
    <t>雄塑科技</t>
  </si>
  <si>
    <t>300600</t>
  </si>
  <si>
    <t>瑞特股份</t>
  </si>
  <si>
    <t>300601</t>
  </si>
  <si>
    <t>康泰生物</t>
  </si>
  <si>
    <t>300602</t>
  </si>
  <si>
    <t>飞荣达</t>
  </si>
  <si>
    <t>300603</t>
  </si>
  <si>
    <t>立昂技术</t>
  </si>
  <si>
    <t>300604</t>
  </si>
  <si>
    <t>长川科技</t>
  </si>
  <si>
    <t>300605</t>
  </si>
  <si>
    <t>恒锋信息</t>
  </si>
  <si>
    <t>300606</t>
  </si>
  <si>
    <t>金太阳</t>
  </si>
  <si>
    <t>300607</t>
  </si>
  <si>
    <t>拓斯达</t>
  </si>
  <si>
    <t>300608</t>
  </si>
  <si>
    <t>思特奇</t>
  </si>
  <si>
    <t>300609</t>
  </si>
  <si>
    <t>汇纳科技</t>
  </si>
  <si>
    <t>300610</t>
  </si>
  <si>
    <t>晨化股份</t>
  </si>
  <si>
    <t>300611</t>
  </si>
  <si>
    <t>美力科技</t>
  </si>
  <si>
    <t>300612</t>
  </si>
  <si>
    <t>宣亚国际</t>
  </si>
  <si>
    <t>300613</t>
  </si>
  <si>
    <t>富瀚微</t>
  </si>
  <si>
    <t>300615</t>
  </si>
  <si>
    <t>欣天科技</t>
  </si>
  <si>
    <t>300616</t>
  </si>
  <si>
    <t>尚品宅配</t>
  </si>
  <si>
    <t>300617</t>
  </si>
  <si>
    <t>安靠智电</t>
  </si>
  <si>
    <t>300618</t>
  </si>
  <si>
    <t>寒锐钴业</t>
  </si>
  <si>
    <t>300619</t>
  </si>
  <si>
    <t>金银河</t>
  </si>
  <si>
    <t>300620</t>
  </si>
  <si>
    <t>光库科技</t>
  </si>
  <si>
    <t>300621</t>
  </si>
  <si>
    <t>维业股份</t>
  </si>
  <si>
    <t>300622</t>
  </si>
  <si>
    <t>博士眼镜</t>
  </si>
  <si>
    <t>300623</t>
  </si>
  <si>
    <t>捷捷微电</t>
  </si>
  <si>
    <t>300625</t>
  </si>
  <si>
    <t>三雄极光</t>
  </si>
  <si>
    <t>300626</t>
  </si>
  <si>
    <t>华瑞股份</t>
  </si>
  <si>
    <t>300627</t>
  </si>
  <si>
    <t>华测导航</t>
  </si>
  <si>
    <t>300628</t>
  </si>
  <si>
    <t>亿联网络</t>
  </si>
  <si>
    <t>300629</t>
  </si>
  <si>
    <t>新劲刚</t>
  </si>
  <si>
    <t>300630</t>
  </si>
  <si>
    <t>普利制药</t>
  </si>
  <si>
    <t>300631</t>
  </si>
  <si>
    <t>久吾高科</t>
  </si>
  <si>
    <t>300632</t>
  </si>
  <si>
    <t>光莆股份</t>
  </si>
  <si>
    <t>300633</t>
  </si>
  <si>
    <t>开立医疗</t>
  </si>
  <si>
    <t>300635</t>
  </si>
  <si>
    <t>达安股份</t>
  </si>
  <si>
    <t>300636</t>
  </si>
  <si>
    <t>同和药业</t>
  </si>
  <si>
    <t>300637</t>
  </si>
  <si>
    <t>扬帆新材</t>
  </si>
  <si>
    <t>300638</t>
  </si>
  <si>
    <t>广和通</t>
  </si>
  <si>
    <t>300639</t>
  </si>
  <si>
    <t>凯普生物</t>
  </si>
  <si>
    <t>300640</t>
  </si>
  <si>
    <t>德艺文创</t>
  </si>
  <si>
    <t>300641</t>
  </si>
  <si>
    <t>正丹股份</t>
  </si>
  <si>
    <t>300642</t>
  </si>
  <si>
    <t>透景生命</t>
  </si>
  <si>
    <t>300643</t>
  </si>
  <si>
    <t>万通智控</t>
  </si>
  <si>
    <t>300645</t>
  </si>
  <si>
    <t>正元智慧</t>
  </si>
  <si>
    <t>300646</t>
  </si>
  <si>
    <t>侨源气体</t>
  </si>
  <si>
    <t>300647</t>
  </si>
  <si>
    <t>超频三</t>
  </si>
  <si>
    <t>300648</t>
  </si>
  <si>
    <t>星云股份</t>
  </si>
  <si>
    <t>300649</t>
  </si>
  <si>
    <t>杭州园林</t>
  </si>
  <si>
    <t>300650</t>
  </si>
  <si>
    <t>太龙照明</t>
  </si>
  <si>
    <t>300651</t>
  </si>
  <si>
    <t>金陵体育</t>
  </si>
  <si>
    <t>300652</t>
  </si>
  <si>
    <t>雷迪克</t>
  </si>
  <si>
    <t>300653</t>
  </si>
  <si>
    <t>正海生物</t>
  </si>
  <si>
    <t>300654</t>
  </si>
  <si>
    <t>世纪天鸿</t>
  </si>
  <si>
    <t>300655</t>
  </si>
  <si>
    <t>晶瑞股份</t>
  </si>
  <si>
    <t>300656</t>
  </si>
  <si>
    <t>民德电子</t>
  </si>
  <si>
    <t>300657</t>
  </si>
  <si>
    <t>弘信电子</t>
  </si>
  <si>
    <t>300658</t>
  </si>
  <si>
    <t>延江股份</t>
  </si>
  <si>
    <t>300659</t>
  </si>
  <si>
    <t>中孚信息</t>
  </si>
  <si>
    <t>300660</t>
  </si>
  <si>
    <t>江苏雷利</t>
  </si>
  <si>
    <t>300661</t>
  </si>
  <si>
    <t>圣邦股份</t>
  </si>
  <si>
    <t>300662</t>
  </si>
  <si>
    <t>科锐国际</t>
  </si>
  <si>
    <t>300663</t>
  </si>
  <si>
    <t>科蓝软件</t>
  </si>
  <si>
    <t>300664</t>
  </si>
  <si>
    <t>鹏鹞环保</t>
  </si>
  <si>
    <t>300665</t>
  </si>
  <si>
    <t>飞鹿股份</t>
  </si>
  <si>
    <t>300666</t>
  </si>
  <si>
    <t>江丰电子</t>
  </si>
  <si>
    <t>300667</t>
  </si>
  <si>
    <t>必创科技</t>
  </si>
  <si>
    <t>300668</t>
  </si>
  <si>
    <t>杰恩设计</t>
  </si>
  <si>
    <t>300669</t>
  </si>
  <si>
    <t>沪宁股份</t>
  </si>
  <si>
    <t>300670</t>
  </si>
  <si>
    <t>大烨智能</t>
  </si>
  <si>
    <t>300671</t>
  </si>
  <si>
    <t>富满电子</t>
  </si>
  <si>
    <t>300672</t>
  </si>
  <si>
    <t>国科微</t>
  </si>
  <si>
    <t>300673</t>
  </si>
  <si>
    <t>佩蒂股份</t>
  </si>
  <si>
    <t>300675</t>
  </si>
  <si>
    <t>建科院</t>
  </si>
  <si>
    <t>300676</t>
  </si>
  <si>
    <t>华大基因</t>
  </si>
  <si>
    <t>300677</t>
  </si>
  <si>
    <t>英科医疗</t>
  </si>
  <si>
    <t>300678</t>
  </si>
  <si>
    <t>中科信息</t>
  </si>
  <si>
    <t>300679</t>
  </si>
  <si>
    <t>电连技术</t>
  </si>
  <si>
    <t>300680</t>
  </si>
  <si>
    <t>隆盛科技</t>
  </si>
  <si>
    <t>300681</t>
  </si>
  <si>
    <t>英搏尔</t>
  </si>
  <si>
    <t>300682</t>
  </si>
  <si>
    <t>朗新科技</t>
  </si>
  <si>
    <t>300683</t>
  </si>
  <si>
    <t>海特生物</t>
  </si>
  <si>
    <t>300684</t>
  </si>
  <si>
    <t>中石科技</t>
  </si>
  <si>
    <t>300685</t>
  </si>
  <si>
    <t>艾德生物</t>
  </si>
  <si>
    <t>300686</t>
  </si>
  <si>
    <t>智动力</t>
  </si>
  <si>
    <t>300687</t>
  </si>
  <si>
    <t>赛意信息</t>
  </si>
  <si>
    <t>300688</t>
  </si>
  <si>
    <t>创业黑马</t>
  </si>
  <si>
    <t>300689</t>
  </si>
  <si>
    <t>澄天伟业</t>
  </si>
  <si>
    <t>300690</t>
  </si>
  <si>
    <t>双一科技</t>
  </si>
  <si>
    <t>300691</t>
  </si>
  <si>
    <t>联合光电</t>
  </si>
  <si>
    <t>300692</t>
  </si>
  <si>
    <t>中环环保</t>
  </si>
  <si>
    <t>300693</t>
  </si>
  <si>
    <t>盛弘股份</t>
  </si>
  <si>
    <t>300695</t>
  </si>
  <si>
    <t>兆丰股份</t>
  </si>
  <si>
    <t>300696</t>
  </si>
  <si>
    <t>爱乐达</t>
  </si>
  <si>
    <t>300697</t>
  </si>
  <si>
    <t>电工合金</t>
  </si>
  <si>
    <t>300698</t>
  </si>
  <si>
    <t>万马科技</t>
  </si>
  <si>
    <t>300699</t>
  </si>
  <si>
    <t>光威复材</t>
  </si>
  <si>
    <t>300700</t>
  </si>
  <si>
    <t>岱勒新材</t>
  </si>
  <si>
    <t>300701</t>
  </si>
  <si>
    <t>森霸股份</t>
  </si>
  <si>
    <t>300702</t>
  </si>
  <si>
    <t>天宇股份</t>
  </si>
  <si>
    <t>300703</t>
  </si>
  <si>
    <t>创源文化</t>
  </si>
  <si>
    <t>300705</t>
  </si>
  <si>
    <t>九典制药</t>
  </si>
  <si>
    <t>300706</t>
  </si>
  <si>
    <t>阿石创</t>
  </si>
  <si>
    <t>300707</t>
  </si>
  <si>
    <t>威唐工业</t>
  </si>
  <si>
    <t>300708</t>
  </si>
  <si>
    <t>聚灿光电</t>
  </si>
  <si>
    <t>300709</t>
  </si>
  <si>
    <t>精研科技</t>
  </si>
  <si>
    <t>300710</t>
  </si>
  <si>
    <t>万隆光电</t>
  </si>
  <si>
    <t>300711</t>
  </si>
  <si>
    <t>广哈通信</t>
  </si>
  <si>
    <t>300712</t>
  </si>
  <si>
    <t>永福股份</t>
  </si>
  <si>
    <t>300713</t>
  </si>
  <si>
    <t>英可瑞</t>
  </si>
  <si>
    <t>300715</t>
  </si>
  <si>
    <t>凯伦股份</t>
  </si>
  <si>
    <t>300716</t>
  </si>
  <si>
    <t>国立科技</t>
  </si>
  <si>
    <t>300717</t>
  </si>
  <si>
    <t>华信新材</t>
  </si>
  <si>
    <t>300718</t>
  </si>
  <si>
    <t>长盛轴承</t>
  </si>
  <si>
    <t>300719</t>
  </si>
  <si>
    <t>安达维尔</t>
  </si>
  <si>
    <t>300720</t>
  </si>
  <si>
    <t>海川智能</t>
  </si>
  <si>
    <t>300721</t>
  </si>
  <si>
    <t>怡达股份</t>
  </si>
  <si>
    <t>300722</t>
  </si>
  <si>
    <t>新余国科</t>
  </si>
  <si>
    <t>300723</t>
  </si>
  <si>
    <t>一品红</t>
  </si>
  <si>
    <t>300725</t>
  </si>
  <si>
    <t>药石科技</t>
  </si>
  <si>
    <t>300726</t>
  </si>
  <si>
    <t>宏达电子</t>
  </si>
  <si>
    <t>300727</t>
  </si>
  <si>
    <t>润禾材料</t>
  </si>
  <si>
    <t>300728</t>
  </si>
  <si>
    <t>天常股份</t>
  </si>
  <si>
    <t>300729</t>
  </si>
  <si>
    <t>乐歌股份</t>
  </si>
  <si>
    <t>300730</t>
  </si>
  <si>
    <t>科创信息</t>
  </si>
  <si>
    <t>300731</t>
  </si>
  <si>
    <t>科创新源</t>
  </si>
  <si>
    <t>300732</t>
  </si>
  <si>
    <t>设研院</t>
  </si>
  <si>
    <t>300733</t>
  </si>
  <si>
    <t>西菱动力</t>
  </si>
  <si>
    <t>300735</t>
  </si>
  <si>
    <t>N光弘</t>
  </si>
  <si>
    <t>300736</t>
  </si>
  <si>
    <t>百华悦邦</t>
  </si>
  <si>
    <t>600025</t>
  </si>
  <si>
    <t>华能水电</t>
  </si>
  <si>
    <t>中远海能</t>
  </si>
  <si>
    <t>九鼎投资</t>
  </si>
  <si>
    <t>万东医疗</t>
  </si>
  <si>
    <t>国投资本</t>
  </si>
  <si>
    <t>银鸽投资</t>
  </si>
  <si>
    <t>凤凰光学</t>
  </si>
  <si>
    <t>中船科技</t>
  </si>
  <si>
    <t>康欣新材</t>
  </si>
  <si>
    <t>同济堂</t>
  </si>
  <si>
    <t>易见股份</t>
  </si>
  <si>
    <t>诺德股份</t>
  </si>
  <si>
    <t>当代明诚</t>
  </si>
  <si>
    <t>商赢环球</t>
  </si>
  <si>
    <t>中闽能源</t>
  </si>
  <si>
    <t>安通控股</t>
  </si>
  <si>
    <t>莲花健康</t>
  </si>
  <si>
    <t>生物股份</t>
  </si>
  <si>
    <t>中再资环</t>
  </si>
  <si>
    <t>海航控股</t>
  </si>
  <si>
    <t>瀚叶股份</t>
  </si>
  <si>
    <t>城市传媒</t>
  </si>
  <si>
    <t>圆通速递</t>
  </si>
  <si>
    <t>中昌数据</t>
  </si>
  <si>
    <t>梦舟股份</t>
  </si>
  <si>
    <t>亿利洁能</t>
  </si>
  <si>
    <t>远达环保</t>
  </si>
  <si>
    <t>广汇汽车</t>
  </si>
  <si>
    <t>安迪苏</t>
  </si>
  <si>
    <t>新力金融</t>
  </si>
  <si>
    <t>正源股份</t>
  </si>
  <si>
    <t>中油工程</t>
  </si>
  <si>
    <t>恒力股份</t>
  </si>
  <si>
    <t>五矿资本</t>
  </si>
  <si>
    <t>航发科技</t>
  </si>
  <si>
    <t>粤泰股份</t>
  </si>
  <si>
    <t>安泰集团</t>
  </si>
  <si>
    <t>中远海特</t>
  </si>
  <si>
    <t>国机通用</t>
  </si>
  <si>
    <t>九有股份</t>
  </si>
  <si>
    <t>中国动力</t>
  </si>
  <si>
    <t>海航基础</t>
  </si>
  <si>
    <t>文一科技</t>
  </si>
  <si>
    <t>中铁工业</t>
  </si>
  <si>
    <t>狮头股份</t>
  </si>
  <si>
    <t>卓郎智能</t>
  </si>
  <si>
    <t>凯盛科技</t>
  </si>
  <si>
    <t>海航创新</t>
  </si>
  <si>
    <t>中珠医疗</t>
  </si>
  <si>
    <t>祥源文化</t>
  </si>
  <si>
    <t>云赛智联</t>
  </si>
  <si>
    <t>广汇物流</t>
  </si>
  <si>
    <t>绿地控股</t>
  </si>
  <si>
    <t>鹏起科技</t>
  </si>
  <si>
    <t>光大嘉宝</t>
  </si>
  <si>
    <t>华谊集团</t>
  </si>
  <si>
    <t>华建集团</t>
  </si>
  <si>
    <t>浙数文化</t>
  </si>
  <si>
    <t>富控互动</t>
  </si>
  <si>
    <t>爱建集团</t>
  </si>
  <si>
    <t>乐山电力</t>
  </si>
  <si>
    <t>豫园股份</t>
  </si>
  <si>
    <t>奥瑞德</t>
  </si>
  <si>
    <t>上海凤凰</t>
  </si>
  <si>
    <t>百川能源</t>
  </si>
  <si>
    <t>京投发展</t>
  </si>
  <si>
    <t>阳煤化工</t>
  </si>
  <si>
    <t>光明地产</t>
  </si>
  <si>
    <t>文投控股</t>
  </si>
  <si>
    <t>金牛化工</t>
  </si>
  <si>
    <t>中粮糖业</t>
  </si>
  <si>
    <t>闻泰科技</t>
  </si>
  <si>
    <t>天海投资</t>
  </si>
  <si>
    <t>新潮能源</t>
  </si>
  <si>
    <t>水井坊</t>
  </si>
  <si>
    <t>宜宾纸业</t>
  </si>
  <si>
    <t>茂业商业</t>
  </si>
  <si>
    <t>上海临港</t>
  </si>
  <si>
    <t>中天能源</t>
  </si>
  <si>
    <t>中航高科</t>
  </si>
  <si>
    <t>厦华电子</t>
  </si>
  <si>
    <t>广泽股份</t>
  </si>
  <si>
    <t>大晟文化</t>
  </si>
  <si>
    <t>航发动力</t>
  </si>
  <si>
    <t>览海投资</t>
  </si>
  <si>
    <t>国美通讯</t>
  </si>
  <si>
    <t>600903</t>
  </si>
  <si>
    <t>贵州燃气</t>
  </si>
  <si>
    <t>600908</t>
  </si>
  <si>
    <t>无锡银行</t>
  </si>
  <si>
    <t>600909</t>
  </si>
  <si>
    <t>华安证券</t>
  </si>
  <si>
    <t>600919</t>
  </si>
  <si>
    <t>江苏银行</t>
  </si>
  <si>
    <t>600926</t>
  </si>
  <si>
    <t>杭州银行</t>
  </si>
  <si>
    <t>600933</t>
  </si>
  <si>
    <t>爱柯迪</t>
  </si>
  <si>
    <t>600936</t>
  </si>
  <si>
    <t>广西广电</t>
  </si>
  <si>
    <t>600939</t>
  </si>
  <si>
    <t>重庆建工</t>
  </si>
  <si>
    <t>国投中鲁</t>
  </si>
  <si>
    <t>福成股份</t>
  </si>
  <si>
    <t>内蒙一机</t>
  </si>
  <si>
    <t>600977</t>
  </si>
  <si>
    <t>中国电影</t>
  </si>
  <si>
    <t>宜华生活</t>
  </si>
  <si>
    <t>北矿科技</t>
  </si>
  <si>
    <t>汇鸿集团</t>
  </si>
  <si>
    <t>建设机械</t>
  </si>
  <si>
    <t>600996</t>
  </si>
  <si>
    <t>贵广网络</t>
  </si>
  <si>
    <t>601019</t>
  </si>
  <si>
    <t>山东出版</t>
  </si>
  <si>
    <t>601020</t>
  </si>
  <si>
    <t>华钰矿业</t>
  </si>
  <si>
    <t>601086</t>
  </si>
  <si>
    <t>国芳集团</t>
  </si>
  <si>
    <t>恒立液压</t>
  </si>
  <si>
    <t>601108</t>
  </si>
  <si>
    <t>财通证券</t>
  </si>
  <si>
    <t>601127</t>
  </si>
  <si>
    <t>小康股份</t>
  </si>
  <si>
    <t>601128</t>
  </si>
  <si>
    <t>常熟银行</t>
  </si>
  <si>
    <t>601155</t>
  </si>
  <si>
    <t>新城控股</t>
  </si>
  <si>
    <t>601163</t>
  </si>
  <si>
    <t>三角轮胎</t>
  </si>
  <si>
    <t>601200</t>
  </si>
  <si>
    <t>上海环境</t>
  </si>
  <si>
    <t>601206</t>
  </si>
  <si>
    <t>海尔施</t>
  </si>
  <si>
    <t>601211</t>
  </si>
  <si>
    <t>国泰君安</t>
  </si>
  <si>
    <t>601212</t>
  </si>
  <si>
    <t>白银有色</t>
  </si>
  <si>
    <t>君正集团</t>
  </si>
  <si>
    <t>林洋能源</t>
  </si>
  <si>
    <t>601228</t>
  </si>
  <si>
    <t>广州港</t>
  </si>
  <si>
    <t>601229</t>
  </si>
  <si>
    <t>上海银行</t>
  </si>
  <si>
    <t>601326</t>
  </si>
  <si>
    <t>秦港股份</t>
  </si>
  <si>
    <t>601366</t>
  </si>
  <si>
    <t>利群股份</t>
  </si>
  <si>
    <t>601375</t>
  </si>
  <si>
    <t>中原证券</t>
  </si>
  <si>
    <t>601500</t>
  </si>
  <si>
    <t>通用股份</t>
  </si>
  <si>
    <t>三星医疗</t>
  </si>
  <si>
    <t>601595</t>
  </si>
  <si>
    <t>上海电影</t>
  </si>
  <si>
    <t>鹿港文化</t>
  </si>
  <si>
    <t>601611</t>
  </si>
  <si>
    <t>中国核建</t>
  </si>
  <si>
    <t>601619</t>
  </si>
  <si>
    <t>嘉泽新能</t>
  </si>
  <si>
    <t>601811</t>
  </si>
  <si>
    <t>新华文轩</t>
  </si>
  <si>
    <t>601828</t>
  </si>
  <si>
    <t>美凯龙</t>
  </si>
  <si>
    <t>601838</t>
  </si>
  <si>
    <t>成都银行</t>
  </si>
  <si>
    <t>601858</t>
  </si>
  <si>
    <t>中国科传</t>
  </si>
  <si>
    <t>中远海发</t>
  </si>
  <si>
    <t>601878</t>
  </si>
  <si>
    <t>浙商证券</t>
  </si>
  <si>
    <t>601881</t>
  </si>
  <si>
    <t>中国银河</t>
  </si>
  <si>
    <t>601882</t>
  </si>
  <si>
    <t>海天精工</t>
  </si>
  <si>
    <t>江河集团</t>
  </si>
  <si>
    <t>601900</t>
  </si>
  <si>
    <t>南方传媒</t>
  </si>
  <si>
    <t>新集能源</t>
  </si>
  <si>
    <t>中远海控</t>
  </si>
  <si>
    <t>601949</t>
  </si>
  <si>
    <t>中国出版</t>
  </si>
  <si>
    <t>601952</t>
  </si>
  <si>
    <t>苏垦农发</t>
  </si>
  <si>
    <t>601966</t>
  </si>
  <si>
    <t>玲珑轮胎</t>
  </si>
  <si>
    <t>601997</t>
  </si>
  <si>
    <t>贵阳银行</t>
  </si>
  <si>
    <t>603007</t>
  </si>
  <si>
    <t>花王股份</t>
  </si>
  <si>
    <t>合锻智能</t>
  </si>
  <si>
    <t>603016</t>
  </si>
  <si>
    <t>新宏泰</t>
  </si>
  <si>
    <t>中衡设计</t>
  </si>
  <si>
    <t>中设集团</t>
  </si>
  <si>
    <t>603027</t>
  </si>
  <si>
    <t>千禾味业</t>
  </si>
  <si>
    <t>603028</t>
  </si>
  <si>
    <t>赛福天</t>
  </si>
  <si>
    <t>603029</t>
  </si>
  <si>
    <t>天鹅股份</t>
  </si>
  <si>
    <t>603031</t>
  </si>
  <si>
    <t>安德利</t>
  </si>
  <si>
    <t>603032</t>
  </si>
  <si>
    <t>德新交运</t>
  </si>
  <si>
    <t>603033</t>
  </si>
  <si>
    <t>三维股份</t>
  </si>
  <si>
    <t>603035</t>
  </si>
  <si>
    <t>常熟汽饰</t>
  </si>
  <si>
    <t>603036</t>
  </si>
  <si>
    <t>如通股份</t>
  </si>
  <si>
    <t>603037</t>
  </si>
  <si>
    <t>凯众股份</t>
  </si>
  <si>
    <t>603038</t>
  </si>
  <si>
    <t>华立股份</t>
  </si>
  <si>
    <t>603039</t>
  </si>
  <si>
    <t>泛微网络</t>
  </si>
  <si>
    <t>603040</t>
  </si>
  <si>
    <t>新坐标</t>
  </si>
  <si>
    <t>603041</t>
  </si>
  <si>
    <t>美思德</t>
  </si>
  <si>
    <t>603042</t>
  </si>
  <si>
    <t>华脉科技</t>
  </si>
  <si>
    <t>603043</t>
  </si>
  <si>
    <t>广州酒家</t>
  </si>
  <si>
    <t>603050</t>
  </si>
  <si>
    <t>科林电气</t>
  </si>
  <si>
    <t>603055</t>
  </si>
  <si>
    <t>台华新材</t>
  </si>
  <si>
    <t>603056</t>
  </si>
  <si>
    <t>德邦股份</t>
  </si>
  <si>
    <t>603058</t>
  </si>
  <si>
    <t>永吉股份</t>
  </si>
  <si>
    <t>603060</t>
  </si>
  <si>
    <t>国检集团</t>
  </si>
  <si>
    <t>603063</t>
  </si>
  <si>
    <t>禾望电气</t>
  </si>
  <si>
    <t>603067</t>
  </si>
  <si>
    <t>振华股份</t>
  </si>
  <si>
    <t>603069</t>
  </si>
  <si>
    <t>海汽集团</t>
  </si>
  <si>
    <t>603076</t>
  </si>
  <si>
    <t>乐惠国际</t>
  </si>
  <si>
    <t>和邦生物</t>
  </si>
  <si>
    <t>603078</t>
  </si>
  <si>
    <t>江化微</t>
  </si>
  <si>
    <t>603079</t>
  </si>
  <si>
    <t>圣达生物</t>
  </si>
  <si>
    <t>603080</t>
  </si>
  <si>
    <t>新疆火炬</t>
  </si>
  <si>
    <t>603081</t>
  </si>
  <si>
    <t>大丰实业</t>
  </si>
  <si>
    <t>603083</t>
  </si>
  <si>
    <t>剑桥科技</t>
  </si>
  <si>
    <t>603085</t>
  </si>
  <si>
    <t>天成自控</t>
  </si>
  <si>
    <t>603086</t>
  </si>
  <si>
    <t>先达股份</t>
  </si>
  <si>
    <t>603089</t>
  </si>
  <si>
    <t>正裕工业</t>
  </si>
  <si>
    <t>603090</t>
  </si>
  <si>
    <t>宏盛股份</t>
  </si>
  <si>
    <t>603096</t>
  </si>
  <si>
    <t>新经典</t>
  </si>
  <si>
    <t>603098</t>
  </si>
  <si>
    <t>森特股份</t>
  </si>
  <si>
    <t>603101</t>
  </si>
  <si>
    <t>汇嘉时代</t>
  </si>
  <si>
    <t>603103</t>
  </si>
  <si>
    <t>横店影视</t>
  </si>
  <si>
    <t>603106</t>
  </si>
  <si>
    <t>恒银金融</t>
  </si>
  <si>
    <t>603110</t>
  </si>
  <si>
    <t>东方材料</t>
  </si>
  <si>
    <t>603113</t>
  </si>
  <si>
    <t>金能科技</t>
  </si>
  <si>
    <t>603116</t>
  </si>
  <si>
    <t>红蜻蜓</t>
  </si>
  <si>
    <t>603117</t>
  </si>
  <si>
    <t>万林股份</t>
  </si>
  <si>
    <t>603127</t>
  </si>
  <si>
    <t>昭衍新药</t>
  </si>
  <si>
    <t>603129</t>
  </si>
  <si>
    <t>春风动力</t>
  </si>
  <si>
    <t>603131</t>
  </si>
  <si>
    <t>上海沪工</t>
  </si>
  <si>
    <t>603133</t>
  </si>
  <si>
    <t>碳元科技</t>
  </si>
  <si>
    <t>603136</t>
  </si>
  <si>
    <t>天目湖</t>
  </si>
  <si>
    <t>603138</t>
  </si>
  <si>
    <t>海量数据</t>
  </si>
  <si>
    <t>603139</t>
  </si>
  <si>
    <t>康惠制药</t>
  </si>
  <si>
    <t>603157</t>
  </si>
  <si>
    <t>拉夏贝尔</t>
  </si>
  <si>
    <t>603159</t>
  </si>
  <si>
    <t>上海亚虹</t>
  </si>
  <si>
    <t>603160</t>
  </si>
  <si>
    <t>汇顶科技</t>
  </si>
  <si>
    <t>603161</t>
  </si>
  <si>
    <t>科华控股</t>
  </si>
  <si>
    <t>603165</t>
  </si>
  <si>
    <t>荣晟环保</t>
  </si>
  <si>
    <t>603177</t>
  </si>
  <si>
    <t>德创环保</t>
  </si>
  <si>
    <t>603178</t>
  </si>
  <si>
    <t>圣龙股份</t>
  </si>
  <si>
    <t>603179</t>
  </si>
  <si>
    <t>新泉股份</t>
  </si>
  <si>
    <t>603180</t>
  </si>
  <si>
    <t>金牌厨柜</t>
  </si>
  <si>
    <t>603181</t>
  </si>
  <si>
    <t>皇马科技</t>
  </si>
  <si>
    <t>603183</t>
  </si>
  <si>
    <t>建研院</t>
  </si>
  <si>
    <t>603186</t>
  </si>
  <si>
    <t>华正新材</t>
  </si>
  <si>
    <t>603189</t>
  </si>
  <si>
    <t>网达软件</t>
  </si>
  <si>
    <t>603196</t>
  </si>
  <si>
    <t>日播时尚</t>
  </si>
  <si>
    <t>603197</t>
  </si>
  <si>
    <t>保隆科技</t>
  </si>
  <si>
    <t>603200</t>
  </si>
  <si>
    <t>上海洗霸</t>
  </si>
  <si>
    <t>603203</t>
  </si>
  <si>
    <t>快克股份</t>
  </si>
  <si>
    <t>603208</t>
  </si>
  <si>
    <t>江山欧派</t>
  </si>
  <si>
    <t>603218</t>
  </si>
  <si>
    <t>日月股份</t>
  </si>
  <si>
    <t>603223</t>
  </si>
  <si>
    <t>恒通股份</t>
  </si>
  <si>
    <t>603225</t>
  </si>
  <si>
    <t>新凤鸣</t>
  </si>
  <si>
    <t>603226</t>
  </si>
  <si>
    <t>菲林格尔</t>
  </si>
  <si>
    <t>603228</t>
  </si>
  <si>
    <t>景旺电子</t>
  </si>
  <si>
    <t>603229</t>
  </si>
  <si>
    <t>奥翔药业</t>
  </si>
  <si>
    <t>603232</t>
  </si>
  <si>
    <t>格尔软件</t>
  </si>
  <si>
    <t>603233</t>
  </si>
  <si>
    <t>大参林</t>
  </si>
  <si>
    <t>603238</t>
  </si>
  <si>
    <t>诺邦股份</t>
  </si>
  <si>
    <t>603239</t>
  </si>
  <si>
    <t>浙江仙通</t>
  </si>
  <si>
    <t>603258</t>
  </si>
  <si>
    <t>电魂网络</t>
  </si>
  <si>
    <t>603260</t>
  </si>
  <si>
    <t>合盛硅业</t>
  </si>
  <si>
    <t>603266</t>
  </si>
  <si>
    <t>天龙股份</t>
  </si>
  <si>
    <t>603269</t>
  </si>
  <si>
    <t>海鸥股份</t>
  </si>
  <si>
    <t>603277</t>
  </si>
  <si>
    <t>银都股份</t>
  </si>
  <si>
    <t>603278</t>
  </si>
  <si>
    <t>大业股份</t>
  </si>
  <si>
    <t>603283</t>
  </si>
  <si>
    <t>赛腾股份</t>
  </si>
  <si>
    <t>603286</t>
  </si>
  <si>
    <t>日盈电子</t>
  </si>
  <si>
    <t>603289</t>
  </si>
  <si>
    <t>泰瑞机器</t>
  </si>
  <si>
    <t>603298</t>
  </si>
  <si>
    <t>杭叉集团</t>
  </si>
  <si>
    <t>603299</t>
  </si>
  <si>
    <t>井神股份</t>
  </si>
  <si>
    <t>603302</t>
  </si>
  <si>
    <t>鑫广绿环</t>
  </si>
  <si>
    <t>603303</t>
  </si>
  <si>
    <t>得邦照明</t>
  </si>
  <si>
    <t>603305</t>
  </si>
  <si>
    <t>旭升股份</t>
  </si>
  <si>
    <t>603313</t>
  </si>
  <si>
    <t>梦百合</t>
  </si>
  <si>
    <t>603316</t>
  </si>
  <si>
    <t>诚邦股份</t>
  </si>
  <si>
    <t>603319</t>
  </si>
  <si>
    <t>湘油泵</t>
  </si>
  <si>
    <t>603320</t>
  </si>
  <si>
    <t>迪贝电气</t>
  </si>
  <si>
    <t>603321</t>
  </si>
  <si>
    <t>梅轮电梯</t>
  </si>
  <si>
    <t>603322</t>
  </si>
  <si>
    <t>超讯通信</t>
  </si>
  <si>
    <t>603323</t>
  </si>
  <si>
    <t>吴江银行</t>
  </si>
  <si>
    <t>603326</t>
  </si>
  <si>
    <t>我乐家居</t>
  </si>
  <si>
    <t>603329</t>
  </si>
  <si>
    <t>N雅仕</t>
  </si>
  <si>
    <t>603330</t>
  </si>
  <si>
    <t>上海天洋</t>
  </si>
  <si>
    <t>603331</t>
  </si>
  <si>
    <t>百达精工</t>
  </si>
  <si>
    <t>603335</t>
  </si>
  <si>
    <t>迪生力</t>
  </si>
  <si>
    <t>603336</t>
  </si>
  <si>
    <t>宏辉果蔬</t>
  </si>
  <si>
    <t>603337</t>
  </si>
  <si>
    <t>杰克股份</t>
  </si>
  <si>
    <t>603339</t>
  </si>
  <si>
    <t>四方冷链</t>
  </si>
  <si>
    <t>603345</t>
  </si>
  <si>
    <t>安井食品</t>
  </si>
  <si>
    <t>603357</t>
  </si>
  <si>
    <t>设计总院</t>
  </si>
  <si>
    <t>603358</t>
  </si>
  <si>
    <t>华达科技</t>
  </si>
  <si>
    <t>603359</t>
  </si>
  <si>
    <t>东珠景观</t>
  </si>
  <si>
    <t>603360</t>
  </si>
  <si>
    <t>百傲化学</t>
  </si>
  <si>
    <t>603363</t>
  </si>
  <si>
    <t>傲农生物</t>
  </si>
  <si>
    <t>603365</t>
  </si>
  <si>
    <t>水星家纺</t>
  </si>
  <si>
    <t>603367</t>
  </si>
  <si>
    <t>辰欣药业</t>
  </si>
  <si>
    <t>603377</t>
  </si>
  <si>
    <t>东方时尚</t>
  </si>
  <si>
    <t>603378</t>
  </si>
  <si>
    <t>亚士创能</t>
  </si>
  <si>
    <t>603380</t>
  </si>
  <si>
    <t>易德龙</t>
  </si>
  <si>
    <t>603383</t>
  </si>
  <si>
    <t>顶点软件</t>
  </si>
  <si>
    <t>603385</t>
  </si>
  <si>
    <t>惠达卫浴</t>
  </si>
  <si>
    <t>603386</t>
  </si>
  <si>
    <t>广东骏亚</t>
  </si>
  <si>
    <t>603387</t>
  </si>
  <si>
    <t>基蛋生物</t>
  </si>
  <si>
    <t>603388</t>
  </si>
  <si>
    <t>元成股份</t>
  </si>
  <si>
    <t>603389</t>
  </si>
  <si>
    <t>亚振家居</t>
  </si>
  <si>
    <t>603393</t>
  </si>
  <si>
    <t>新天然气</t>
  </si>
  <si>
    <t>603396</t>
  </si>
  <si>
    <t>金辰股份</t>
  </si>
  <si>
    <t>603398</t>
  </si>
  <si>
    <t>邦宝益智</t>
  </si>
  <si>
    <t>603416</t>
  </si>
  <si>
    <t>信捷电气</t>
  </si>
  <si>
    <t>603421</t>
  </si>
  <si>
    <t>鼎信通讯</t>
  </si>
  <si>
    <t>603429</t>
  </si>
  <si>
    <t>集友股份</t>
  </si>
  <si>
    <t>603444</t>
  </si>
  <si>
    <t>吉比特</t>
  </si>
  <si>
    <t>603458</t>
  </si>
  <si>
    <t>勘设股份</t>
  </si>
  <si>
    <t>603466</t>
  </si>
  <si>
    <t>风语筑</t>
  </si>
  <si>
    <t>603477</t>
  </si>
  <si>
    <t>振静股份</t>
  </si>
  <si>
    <t>603488</t>
  </si>
  <si>
    <t>展鹏科技</t>
  </si>
  <si>
    <t>603496</t>
  </si>
  <si>
    <t>恒为科技</t>
  </si>
  <si>
    <t>603499</t>
  </si>
  <si>
    <t>翔港科技</t>
  </si>
  <si>
    <t>603500</t>
  </si>
  <si>
    <t>祥和实业</t>
  </si>
  <si>
    <t>603501</t>
  </si>
  <si>
    <t>韦尔股份</t>
  </si>
  <si>
    <t>603505</t>
  </si>
  <si>
    <t>金石资源</t>
  </si>
  <si>
    <t>603507</t>
  </si>
  <si>
    <t>振江股份</t>
  </si>
  <si>
    <t>603508</t>
  </si>
  <si>
    <t>思维列控</t>
  </si>
  <si>
    <t>603515</t>
  </si>
  <si>
    <t>欧普照明</t>
  </si>
  <si>
    <t>603517</t>
  </si>
  <si>
    <t>绝味食品</t>
  </si>
  <si>
    <t>603520</t>
  </si>
  <si>
    <t>司太立</t>
  </si>
  <si>
    <t>603527</t>
  </si>
  <si>
    <t>众源新材</t>
  </si>
  <si>
    <t>603528</t>
  </si>
  <si>
    <t>多伦科技</t>
  </si>
  <si>
    <t>603533</t>
  </si>
  <si>
    <t>掌阅科技</t>
  </si>
  <si>
    <t>603535</t>
  </si>
  <si>
    <t>嘉诚国际</t>
  </si>
  <si>
    <t>603536</t>
  </si>
  <si>
    <t>惠发股份</t>
  </si>
  <si>
    <t>603538</t>
  </si>
  <si>
    <t>美诺华</t>
  </si>
  <si>
    <t>603556</t>
  </si>
  <si>
    <t>海兴电力</t>
  </si>
  <si>
    <t>603557</t>
  </si>
  <si>
    <t>起步股份</t>
  </si>
  <si>
    <t>603559</t>
  </si>
  <si>
    <t>中通国脉</t>
  </si>
  <si>
    <t>603569</t>
  </si>
  <si>
    <t>长久物流</t>
  </si>
  <si>
    <t>603577</t>
  </si>
  <si>
    <t>汇金通</t>
  </si>
  <si>
    <t>603578</t>
  </si>
  <si>
    <t>三星新材</t>
  </si>
  <si>
    <t>603579</t>
  </si>
  <si>
    <t>荣泰健康</t>
  </si>
  <si>
    <t>603580</t>
  </si>
  <si>
    <t>艾艾精工</t>
  </si>
  <si>
    <t>603585</t>
  </si>
  <si>
    <t>苏利股份</t>
  </si>
  <si>
    <t>603586</t>
  </si>
  <si>
    <t>金麒麟</t>
  </si>
  <si>
    <t>603587</t>
  </si>
  <si>
    <t>地素时尚</t>
  </si>
  <si>
    <t>603589</t>
  </si>
  <si>
    <t>口子窖</t>
  </si>
  <si>
    <t>603595</t>
  </si>
  <si>
    <t>东尼电子</t>
  </si>
  <si>
    <t>603602</t>
  </si>
  <si>
    <t>纵横通信</t>
  </si>
  <si>
    <t>603603</t>
  </si>
  <si>
    <t>博天环境</t>
  </si>
  <si>
    <t>603605</t>
  </si>
  <si>
    <t>珀莱雅</t>
  </si>
  <si>
    <t>603607</t>
  </si>
  <si>
    <t>京华激光</t>
  </si>
  <si>
    <t>603608</t>
  </si>
  <si>
    <t>天创时尚</t>
  </si>
  <si>
    <t>603612</t>
  </si>
  <si>
    <t>索通发展</t>
  </si>
  <si>
    <t>603615</t>
  </si>
  <si>
    <t>茶花股份</t>
  </si>
  <si>
    <t>603617</t>
  </si>
  <si>
    <t>君禾股份</t>
  </si>
  <si>
    <t>603619</t>
  </si>
  <si>
    <t>中曼石油</t>
  </si>
  <si>
    <t>603626</t>
  </si>
  <si>
    <t>科森科技</t>
  </si>
  <si>
    <t>603628</t>
  </si>
  <si>
    <t>清源股份</t>
  </si>
  <si>
    <t>603630</t>
  </si>
  <si>
    <t>拉芳家化</t>
  </si>
  <si>
    <t>603633</t>
  </si>
  <si>
    <t>徕木股份</t>
  </si>
  <si>
    <t>603637</t>
  </si>
  <si>
    <t>镇海股份</t>
  </si>
  <si>
    <t>603638</t>
  </si>
  <si>
    <t>艾迪精密</t>
  </si>
  <si>
    <t>603639</t>
  </si>
  <si>
    <t>海利尔</t>
  </si>
  <si>
    <t>603648</t>
  </si>
  <si>
    <t>畅联股份</t>
  </si>
  <si>
    <t>603655</t>
  </si>
  <si>
    <t>N朗博</t>
  </si>
  <si>
    <t>603656</t>
  </si>
  <si>
    <t>泰禾光电</t>
  </si>
  <si>
    <t>603658</t>
  </si>
  <si>
    <t>安图生物</t>
  </si>
  <si>
    <t>603659</t>
  </si>
  <si>
    <t>璞泰来</t>
  </si>
  <si>
    <t>603660</t>
  </si>
  <si>
    <t>苏州科达</t>
  </si>
  <si>
    <t>603661</t>
  </si>
  <si>
    <t>恒林股份</t>
  </si>
  <si>
    <t>603663</t>
  </si>
  <si>
    <t>三祥新材</t>
  </si>
  <si>
    <t>603665</t>
  </si>
  <si>
    <t>康隆达</t>
  </si>
  <si>
    <t>603667</t>
  </si>
  <si>
    <t>五洲新春</t>
  </si>
  <si>
    <t>603668</t>
  </si>
  <si>
    <t>天马科技</t>
  </si>
  <si>
    <t>603676</t>
  </si>
  <si>
    <t>卫信康</t>
  </si>
  <si>
    <t>603677</t>
  </si>
  <si>
    <t>奇精机械</t>
  </si>
  <si>
    <t>603679</t>
  </si>
  <si>
    <t>华体科技</t>
  </si>
  <si>
    <t>603680</t>
  </si>
  <si>
    <t>今创集团</t>
  </si>
  <si>
    <t>603683</t>
  </si>
  <si>
    <t>晶华新材</t>
  </si>
  <si>
    <t>603685</t>
  </si>
  <si>
    <t>晨丰科技</t>
  </si>
  <si>
    <t>603689</t>
  </si>
  <si>
    <t>皖天然气</t>
  </si>
  <si>
    <t>603690</t>
  </si>
  <si>
    <t>至纯科技</t>
  </si>
  <si>
    <t>603696</t>
  </si>
  <si>
    <t>安记食品</t>
  </si>
  <si>
    <t>603701</t>
  </si>
  <si>
    <t>德宏股份</t>
  </si>
  <si>
    <t>603707</t>
  </si>
  <si>
    <t>健友股份</t>
  </si>
  <si>
    <t>603708</t>
  </si>
  <si>
    <t>家家悦</t>
  </si>
  <si>
    <t>603711</t>
  </si>
  <si>
    <t>香飘飘</t>
  </si>
  <si>
    <t>603716</t>
  </si>
  <si>
    <t>塞力斯</t>
  </si>
  <si>
    <t>603717</t>
  </si>
  <si>
    <t>天域生态</t>
  </si>
  <si>
    <t>603721</t>
  </si>
  <si>
    <t>中广天择</t>
  </si>
  <si>
    <t>603722</t>
  </si>
  <si>
    <t>阿科力</t>
  </si>
  <si>
    <t>603725</t>
  </si>
  <si>
    <t>天安新材</t>
  </si>
  <si>
    <t>603726</t>
  </si>
  <si>
    <t>朗迪集团</t>
  </si>
  <si>
    <t>603727</t>
  </si>
  <si>
    <t>博迈科</t>
  </si>
  <si>
    <t>603728</t>
  </si>
  <si>
    <t>鸣志电器</t>
  </si>
  <si>
    <t>603730</t>
  </si>
  <si>
    <t>岱美股份</t>
  </si>
  <si>
    <t>603737</t>
  </si>
  <si>
    <t>三棵树</t>
  </si>
  <si>
    <t>603738</t>
  </si>
  <si>
    <t>泰晶科技</t>
  </si>
  <si>
    <t>603757</t>
  </si>
  <si>
    <t>大元泵业</t>
  </si>
  <si>
    <t>603758</t>
  </si>
  <si>
    <t>秦安股份</t>
  </si>
  <si>
    <t>603767</t>
  </si>
  <si>
    <t>中马传动</t>
  </si>
  <si>
    <t>603768</t>
  </si>
  <si>
    <t>常青股份</t>
  </si>
  <si>
    <t>603776</t>
  </si>
  <si>
    <t>永安行</t>
  </si>
  <si>
    <t>603777</t>
  </si>
  <si>
    <t>来伊份</t>
  </si>
  <si>
    <t>603778</t>
  </si>
  <si>
    <t>乾景园林</t>
  </si>
  <si>
    <t>603779</t>
  </si>
  <si>
    <t>威龙股份</t>
  </si>
  <si>
    <t>603787</t>
  </si>
  <si>
    <t>新日股份</t>
  </si>
  <si>
    <t>603797</t>
  </si>
  <si>
    <t>联泰环保</t>
  </si>
  <si>
    <t>603798</t>
  </si>
  <si>
    <t>康普顿</t>
  </si>
  <si>
    <t>603800</t>
  </si>
  <si>
    <t>道森股份</t>
  </si>
  <si>
    <t>603801</t>
  </si>
  <si>
    <t>志邦股份</t>
  </si>
  <si>
    <t>603803</t>
  </si>
  <si>
    <t>瑞斯康达</t>
  </si>
  <si>
    <t>603809</t>
  </si>
  <si>
    <t>豪能股份</t>
  </si>
  <si>
    <t>603811</t>
  </si>
  <si>
    <t>诚意药业</t>
  </si>
  <si>
    <t>603813</t>
  </si>
  <si>
    <t>原尚股份</t>
  </si>
  <si>
    <t>603816</t>
  </si>
  <si>
    <t>顾家家居</t>
  </si>
  <si>
    <t>603817</t>
  </si>
  <si>
    <t>海峡环保</t>
  </si>
  <si>
    <t>曲美家居</t>
  </si>
  <si>
    <t>603819</t>
  </si>
  <si>
    <t>神力股份</t>
  </si>
  <si>
    <t>603822</t>
  </si>
  <si>
    <t>嘉澳环保</t>
  </si>
  <si>
    <t>603823</t>
  </si>
  <si>
    <t>百合花</t>
  </si>
  <si>
    <t>603825</t>
  </si>
  <si>
    <t>华扬联众</t>
  </si>
  <si>
    <t>603826</t>
  </si>
  <si>
    <t>坤彩科技</t>
  </si>
  <si>
    <t>603829</t>
  </si>
  <si>
    <t>洛凯股份</t>
  </si>
  <si>
    <t>603833</t>
  </si>
  <si>
    <t>欧派家居</t>
  </si>
  <si>
    <t>603838</t>
  </si>
  <si>
    <t>四通股份</t>
  </si>
  <si>
    <t>603839</t>
  </si>
  <si>
    <t>安正时尚</t>
  </si>
  <si>
    <t>603843</t>
  </si>
  <si>
    <t>正平股份</t>
  </si>
  <si>
    <t>603848</t>
  </si>
  <si>
    <t>好太太</t>
  </si>
  <si>
    <t>603855</t>
  </si>
  <si>
    <t>华荣股份</t>
  </si>
  <si>
    <t>603856</t>
  </si>
  <si>
    <t>东宏股份</t>
  </si>
  <si>
    <t>603858</t>
  </si>
  <si>
    <t>步长制药</t>
  </si>
  <si>
    <t>603859</t>
  </si>
  <si>
    <t>能科股份</t>
  </si>
  <si>
    <t>603860</t>
  </si>
  <si>
    <t>中公高科</t>
  </si>
  <si>
    <t>603861</t>
  </si>
  <si>
    <t>白云电器</t>
  </si>
  <si>
    <t>603866</t>
  </si>
  <si>
    <t>桃李面包</t>
  </si>
  <si>
    <t>603868</t>
  </si>
  <si>
    <t>飞科电器</t>
  </si>
  <si>
    <t>603877</t>
  </si>
  <si>
    <t>太平鸟</t>
  </si>
  <si>
    <t>603878</t>
  </si>
  <si>
    <t>武进不锈</t>
  </si>
  <si>
    <t>603879</t>
  </si>
  <si>
    <t>永悦科技</t>
  </si>
  <si>
    <t>603880</t>
  </si>
  <si>
    <t>南卫股份</t>
  </si>
  <si>
    <t>603881</t>
  </si>
  <si>
    <t>数据港</t>
  </si>
  <si>
    <t>603882</t>
  </si>
  <si>
    <t>金域医学</t>
  </si>
  <si>
    <t>603886</t>
  </si>
  <si>
    <t>元祖股份</t>
  </si>
  <si>
    <t>603887</t>
  </si>
  <si>
    <t>城地股份</t>
  </si>
  <si>
    <t>603888</t>
  </si>
  <si>
    <t>新华网</t>
  </si>
  <si>
    <t>603890</t>
  </si>
  <si>
    <t>春秋电子</t>
  </si>
  <si>
    <t>603896</t>
  </si>
  <si>
    <t>寿仙谷</t>
  </si>
  <si>
    <t>603900</t>
  </si>
  <si>
    <t>莱绅通灵</t>
  </si>
  <si>
    <t>603903</t>
  </si>
  <si>
    <t>中持股份</t>
  </si>
  <si>
    <t>603906</t>
  </si>
  <si>
    <t>龙蟠科技</t>
  </si>
  <si>
    <t>603908</t>
  </si>
  <si>
    <t>牧高笛</t>
  </si>
  <si>
    <t>603909</t>
  </si>
  <si>
    <t>合诚股份</t>
  </si>
  <si>
    <t>603912</t>
  </si>
  <si>
    <t>佳力图</t>
  </si>
  <si>
    <t>603916</t>
  </si>
  <si>
    <t>苏博特</t>
  </si>
  <si>
    <t>603917</t>
  </si>
  <si>
    <t>合力科技</t>
  </si>
  <si>
    <t>603919</t>
  </si>
  <si>
    <t>金徽酒</t>
  </si>
  <si>
    <t>603920</t>
  </si>
  <si>
    <t>世运电路</t>
  </si>
  <si>
    <t>603922</t>
  </si>
  <si>
    <t>金鸿顺</t>
  </si>
  <si>
    <t>603926</t>
  </si>
  <si>
    <t>铁流股份</t>
  </si>
  <si>
    <t>603928</t>
  </si>
  <si>
    <t>兴业股份</t>
  </si>
  <si>
    <t>603929</t>
  </si>
  <si>
    <t>亚翔集成</t>
  </si>
  <si>
    <t>603933</t>
  </si>
  <si>
    <t>睿能科技</t>
  </si>
  <si>
    <t>603936</t>
  </si>
  <si>
    <t>博敏电子</t>
  </si>
  <si>
    <t>603937</t>
  </si>
  <si>
    <t>丽岛新材</t>
  </si>
  <si>
    <t>603938</t>
  </si>
  <si>
    <t>三孚股份</t>
  </si>
  <si>
    <t>603955</t>
  </si>
  <si>
    <t>大千生态</t>
  </si>
  <si>
    <t>603958</t>
  </si>
  <si>
    <t>哈森股份</t>
  </si>
  <si>
    <t>603959</t>
  </si>
  <si>
    <t>百利科技</t>
  </si>
  <si>
    <t>603960</t>
  </si>
  <si>
    <t>克来机电</t>
  </si>
  <si>
    <t>603963</t>
  </si>
  <si>
    <t>大理药业</t>
  </si>
  <si>
    <t>603966</t>
  </si>
  <si>
    <t>法兰泰克</t>
  </si>
  <si>
    <t>603970</t>
  </si>
  <si>
    <t>中农立华</t>
  </si>
  <si>
    <t>603976</t>
  </si>
  <si>
    <t>正川股份</t>
  </si>
  <si>
    <t>603977</t>
  </si>
  <si>
    <t>国泰集团</t>
  </si>
  <si>
    <t>603978</t>
  </si>
  <si>
    <t>深圳新星</t>
  </si>
  <si>
    <t>603979</t>
  </si>
  <si>
    <t>金诚信</t>
  </si>
  <si>
    <t>603980</t>
  </si>
  <si>
    <t>吉华集团</t>
  </si>
  <si>
    <t>603985</t>
  </si>
  <si>
    <t>恒润股份</t>
  </si>
  <si>
    <t>603986</t>
  </si>
  <si>
    <t>兆易创新</t>
  </si>
  <si>
    <t>603987</t>
  </si>
  <si>
    <t>康德莱</t>
  </si>
  <si>
    <t>603990</t>
  </si>
  <si>
    <t>麦迪科技</t>
  </si>
  <si>
    <t>603991</t>
  </si>
  <si>
    <t>至正股份</t>
  </si>
  <si>
    <t>603996</t>
  </si>
  <si>
    <t>中新科技</t>
  </si>
  <si>
    <t>603999</t>
  </si>
  <si>
    <t>读者传媒</t>
  </si>
  <si>
    <t>市场代码</t>
    <phoneticPr fontId="7" type="noConversion"/>
  </si>
  <si>
    <t>日内买入</t>
    <phoneticPr fontId="8" type="noConversion"/>
  </si>
  <si>
    <t>日内卖出</t>
    <phoneticPr fontId="8" type="noConversion"/>
  </si>
  <si>
    <t>日内数量</t>
    <phoneticPr fontId="8" type="noConversion"/>
  </si>
  <si>
    <t>日间买入</t>
    <phoneticPr fontId="8" type="noConversion"/>
  </si>
  <si>
    <t>日间卖出</t>
    <phoneticPr fontId="8" type="noConversion"/>
  </si>
  <si>
    <t>日间数量</t>
    <phoneticPr fontId="8" type="noConversion"/>
  </si>
  <si>
    <t>600115</t>
    <phoneticPr fontId="8" type="noConversion"/>
  </si>
  <si>
    <t>600115</t>
    <phoneticPr fontId="7" type="noConversion"/>
  </si>
  <si>
    <t>600115</t>
    <phoneticPr fontId="8" type="noConversion"/>
  </si>
  <si>
    <t>买入</t>
    <phoneticPr fontId="8" type="noConversion"/>
  </si>
  <si>
    <t>000963</t>
    <phoneticPr fontId="7" type="noConversion"/>
  </si>
  <si>
    <t>000963</t>
    <phoneticPr fontId="8" type="noConversion"/>
  </si>
  <si>
    <t>000963</t>
    <phoneticPr fontId="8" type="noConversion"/>
  </si>
  <si>
    <t>底仓发生变化，建议定期对 [监控工具、提取工具、对账工具] 统一同时更新，或保留自动置零</t>
    <phoneticPr fontId="7" type="noConversion"/>
  </si>
  <si>
    <t>[代码]均使用的是字符串，以 ' 开头</t>
    <phoneticPr fontId="7" type="noConversion"/>
  </si>
  <si>
    <t>当日成交</t>
  </si>
  <si>
    <t>表格首次使用需要更改提取工具的参数，已适应不同的交易软件中当日成交格式</t>
  </si>
  <si>
    <t>当日成交！D:D</t>
    <phoneticPr fontId="7" type="noConversion"/>
  </si>
  <si>
    <t>当日成交！H:H</t>
    <phoneticPr fontId="7" type="noConversion"/>
  </si>
  <si>
    <t>当日成交！I:I</t>
    <phoneticPr fontId="7" type="noConversion"/>
  </si>
  <si>
    <t>当日成交！F:F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</si>
</sst>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 * #,##0.00_ ;_ * \-#,##0.00_ ;_ * &quot;-&quot;??_ ;_ @_ "/>
    <numFmt numFmtId="176" formatCode="0.000%"/>
    <numFmt numFmtId="177" formatCode="_ * #,##0_ ;_ * \-#,##0_ ;_ * &quot;-&quot;??_ ;_ @_ "/>
    <numFmt numFmtId="178" formatCode="0.0000_);[Red]\(0.0000\)"/>
    <numFmt numFmtId="179" formatCode="m&quot;月&quot;d&quot;日&quot;;@"/>
    <numFmt numFmtId="180" formatCode=";;;"/>
    <numFmt numFmtId="181" formatCode="[=0]&quot;&quot;;0"/>
    <numFmt numFmtId="182" formatCode="[=0]&quot;&quot;;0.000"/>
    <numFmt numFmtId="183" formatCode="0.0000"/>
  </numFmts>
  <fonts count="1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4"/>
      <color theme="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24"/>
      <color theme="1"/>
      <name val="微软雅黑"/>
      <family val="2"/>
      <charset val="134"/>
    </font>
    <font>
      <sz val="12"/>
      <color theme="1"/>
      <name val="等线"/>
      <family val="2"/>
      <scheme val="minor"/>
    </font>
    <font>
      <sz val="12"/>
      <color rgb="FF9C65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B4C6E7"/>
        <bgColor rgb="FFFFFFFF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</cellStyleXfs>
  <cellXfs count="101">
    <xf numFmtId="0" fontId="0" fillId="0" borderId="0" xfId="0"/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0" fillId="5" borderId="0" xfId="6" applyFont="1">
      <alignment vertical="center"/>
    </xf>
    <xf numFmtId="49" fontId="0" fillId="0" borderId="0" xfId="0" applyNumberFormat="1" applyAlignment="1">
      <alignment vertical="center"/>
    </xf>
    <xf numFmtId="49" fontId="9" fillId="0" borderId="0" xfId="0" quotePrefix="1" applyNumberFormat="1" applyFont="1" applyAlignment="1">
      <alignment vertical="center"/>
    </xf>
    <xf numFmtId="0" fontId="12" fillId="5" borderId="0" xfId="6" applyFont="1">
      <alignment vertical="center"/>
    </xf>
    <xf numFmtId="0" fontId="9" fillId="4" borderId="0" xfId="5" applyFont="1">
      <alignment vertical="center"/>
    </xf>
    <xf numFmtId="0" fontId="12" fillId="5" borderId="0" xfId="6" applyNumberFormat="1" applyFont="1">
      <alignment vertical="center"/>
    </xf>
    <xf numFmtId="14" fontId="9" fillId="0" borderId="0" xfId="0" applyNumberFormat="1" applyFont="1" applyAlignment="1">
      <alignment vertical="center"/>
    </xf>
    <xf numFmtId="10" fontId="9" fillId="0" borderId="0" xfId="2" applyNumberFormat="1" applyFont="1">
      <alignment vertical="center"/>
    </xf>
    <xf numFmtId="0" fontId="13" fillId="0" borderId="0" xfId="0" applyFont="1" applyFill="1" applyBorder="1" applyAlignment="1">
      <alignment vertical="center"/>
    </xf>
    <xf numFmtId="10" fontId="13" fillId="0" borderId="0" xfId="2" applyNumberFormat="1" applyFont="1" applyFill="1" applyBorder="1">
      <alignment vertical="center"/>
    </xf>
    <xf numFmtId="0" fontId="14" fillId="0" borderId="0" xfId="0" applyFont="1" applyAlignment="1">
      <alignment vertical="center"/>
    </xf>
    <xf numFmtId="0" fontId="9" fillId="0" borderId="0" xfId="0" applyNumberFormat="1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13" fillId="6" borderId="0" xfId="5" applyFont="1" applyFill="1" applyBorder="1">
      <alignment vertical="center"/>
    </xf>
    <xf numFmtId="0" fontId="13" fillId="0" borderId="0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21" fontId="9" fillId="0" borderId="0" xfId="0" applyNumberFormat="1" applyFont="1" applyAlignment="1">
      <alignment vertical="center"/>
    </xf>
    <xf numFmtId="176" fontId="9" fillId="0" borderId="0" xfId="2" applyNumberFormat="1" applyFont="1">
      <alignment vertical="center"/>
    </xf>
    <xf numFmtId="176" fontId="9" fillId="0" borderId="0" xfId="2" applyNumberFormat="1" applyFont="1" applyBorder="1">
      <alignment vertical="center"/>
    </xf>
    <xf numFmtId="0" fontId="0" fillId="0" borderId="0" xfId="0" applyAlignment="1">
      <alignment horizontal="left"/>
    </xf>
    <xf numFmtId="14" fontId="9" fillId="0" borderId="0" xfId="0" applyNumberFormat="1" applyFont="1"/>
    <xf numFmtId="177" fontId="13" fillId="0" borderId="0" xfId="1" applyNumberFormat="1" applyFont="1" applyFill="1" applyBorder="1" applyAlignment="1">
      <alignment vertical="center"/>
    </xf>
    <xf numFmtId="177" fontId="9" fillId="0" borderId="0" xfId="1" applyNumberFormat="1" applyFont="1" applyAlignment="1"/>
    <xf numFmtId="0" fontId="9" fillId="0" borderId="0" xfId="0" applyFont="1"/>
    <xf numFmtId="178" fontId="13" fillId="0" borderId="0" xfId="1" applyNumberFormat="1" applyFont="1" applyFill="1" applyBorder="1" applyAlignment="1">
      <alignment vertical="center"/>
    </xf>
    <xf numFmtId="178" fontId="9" fillId="0" borderId="0" xfId="0" applyNumberFormat="1" applyFont="1"/>
    <xf numFmtId="0" fontId="16" fillId="0" borderId="0" xfId="0" applyFont="1"/>
    <xf numFmtId="0" fontId="9" fillId="0" borderId="0" xfId="0" applyFont="1" applyFill="1" applyAlignment="1">
      <alignment vertical="center"/>
    </xf>
    <xf numFmtId="10" fontId="9" fillId="0" borderId="0" xfId="2" applyNumberFormat="1" applyFont="1" applyFill="1">
      <alignment vertical="center"/>
    </xf>
    <xf numFmtId="49" fontId="9" fillId="0" borderId="0" xfId="0" applyNumberFormat="1" applyFont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/>
    <xf numFmtId="49" fontId="9" fillId="0" borderId="0" xfId="0" applyNumberFormat="1" applyFont="1" applyFill="1" applyAlignment="1">
      <alignment vertical="center"/>
    </xf>
    <xf numFmtId="14" fontId="9" fillId="0" borderId="0" xfId="0" applyNumberFormat="1" applyFont="1" applyFill="1"/>
    <xf numFmtId="0" fontId="17" fillId="0" borderId="0" xfId="3" applyFont="1" applyFill="1" applyBorder="1">
      <alignment vertical="center"/>
    </xf>
    <xf numFmtId="14" fontId="17" fillId="0" borderId="0" xfId="3" applyNumberFormat="1" applyFont="1" applyFill="1" applyBorder="1">
      <alignment vertical="center"/>
    </xf>
    <xf numFmtId="179" fontId="9" fillId="0" borderId="0" xfId="0" applyNumberFormat="1" applyFont="1" applyAlignment="1">
      <alignment vertical="center"/>
    </xf>
    <xf numFmtId="179" fontId="9" fillId="0" borderId="0" xfId="0" applyNumberFormat="1" applyFont="1"/>
    <xf numFmtId="49" fontId="9" fillId="3" borderId="0" xfId="4" quotePrefix="1" applyNumberFormat="1" applyFont="1">
      <alignment vertical="center"/>
    </xf>
    <xf numFmtId="0" fontId="9" fillId="3" borderId="0" xfId="4" applyFont="1" applyBorder="1">
      <alignment vertical="center"/>
    </xf>
    <xf numFmtId="0" fontId="17" fillId="2" borderId="0" xfId="3" applyFont="1">
      <alignment vertical="center"/>
    </xf>
    <xf numFmtId="179" fontId="9" fillId="3" borderId="0" xfId="4" applyNumberFormat="1" applyFont="1" applyBorder="1">
      <alignment vertical="center"/>
    </xf>
    <xf numFmtId="180" fontId="9" fillId="3" borderId="0" xfId="4" applyNumberFormat="1" applyFont="1" applyBorder="1">
      <alignment vertical="center"/>
    </xf>
    <xf numFmtId="176" fontId="9" fillId="3" borderId="0" xfId="2" applyNumberFormat="1" applyFont="1" applyFill="1" applyBorder="1">
      <alignment vertical="center"/>
    </xf>
    <xf numFmtId="0" fontId="9" fillId="0" borderId="0" xfId="0" applyFont="1" applyAlignment="1">
      <alignment wrapText="1"/>
    </xf>
    <xf numFmtId="0" fontId="14" fillId="0" borderId="0" xfId="0" quotePrefix="1" applyFont="1" applyAlignment="1">
      <alignment vertical="center"/>
    </xf>
    <xf numFmtId="0" fontId="0" fillId="0" borderId="0" xfId="0" quotePrefix="1"/>
    <xf numFmtId="0" fontId="9" fillId="0" borderId="0" xfId="0" quotePrefix="1" applyFont="1" applyAlignment="1">
      <alignment vertical="center"/>
    </xf>
    <xf numFmtId="181" fontId="9" fillId="0" borderId="0" xfId="0" applyNumberFormat="1" applyFont="1" applyAlignment="1">
      <alignment vertical="center"/>
    </xf>
    <xf numFmtId="182" fontId="9" fillId="0" borderId="0" xfId="0" applyNumberFormat="1" applyFont="1" applyAlignment="1">
      <alignment vertical="center"/>
    </xf>
    <xf numFmtId="0" fontId="2" fillId="7" borderId="0" xfId="7" applyAlignment="1">
      <alignment vertical="center"/>
    </xf>
    <xf numFmtId="14" fontId="2" fillId="7" borderId="0" xfId="7" applyNumberFormat="1" applyAlignment="1">
      <alignment vertical="center"/>
    </xf>
    <xf numFmtId="0" fontId="9" fillId="0" borderId="0" xfId="0" quotePrefix="1" applyFont="1" applyFill="1" applyAlignment="1">
      <alignment vertical="center"/>
    </xf>
    <xf numFmtId="179" fontId="12" fillId="5" borderId="0" xfId="6" applyNumberFormat="1" applyFont="1" applyAlignment="1">
      <alignment vertical="center"/>
    </xf>
    <xf numFmtId="0" fontId="9" fillId="4" borderId="0" xfId="5" applyFont="1" applyAlignment="1">
      <alignment vertical="center"/>
    </xf>
    <xf numFmtId="0" fontId="12" fillId="5" borderId="0" xfId="6" applyFont="1" applyAlignment="1">
      <alignment vertical="center"/>
    </xf>
    <xf numFmtId="10" fontId="12" fillId="5" borderId="0" xfId="6" applyNumberFormat="1" applyFont="1" applyAlignment="1">
      <alignment vertical="center"/>
    </xf>
    <xf numFmtId="0" fontId="12" fillId="5" borderId="0" xfId="6" applyNumberFormat="1" applyFont="1" applyAlignment="1">
      <alignment vertical="center"/>
    </xf>
    <xf numFmtId="14" fontId="12" fillId="5" borderId="0" xfId="6" applyNumberFormat="1" applyFont="1" applyBorder="1" applyAlignment="1">
      <alignment vertical="center"/>
    </xf>
    <xf numFmtId="0" fontId="9" fillId="0" borderId="4" xfId="0" applyFont="1" applyBorder="1"/>
    <xf numFmtId="0" fontId="9" fillId="0" borderId="0" xfId="0" quotePrefix="1" applyFont="1" applyBorder="1"/>
    <xf numFmtId="0" fontId="9" fillId="0" borderId="0" xfId="0" applyFont="1" applyBorder="1"/>
    <xf numFmtId="0" fontId="9" fillId="0" borderId="5" xfId="0" applyFont="1" applyBorder="1"/>
    <xf numFmtId="0" fontId="14" fillId="8" borderId="4" xfId="8" applyFont="1" applyBorder="1" applyAlignment="1"/>
    <xf numFmtId="0" fontId="14" fillId="8" borderId="0" xfId="8" applyFont="1" applyBorder="1" applyAlignment="1"/>
    <xf numFmtId="0" fontId="14" fillId="8" borderId="5" xfId="8" applyFont="1" applyBorder="1" applyAlignment="1"/>
    <xf numFmtId="0" fontId="14" fillId="8" borderId="6" xfId="8" applyFont="1" applyBorder="1" applyAlignment="1"/>
    <xf numFmtId="0" fontId="14" fillId="8" borderId="7" xfId="8" applyFont="1" applyBorder="1" applyAlignment="1"/>
    <xf numFmtId="0" fontId="14" fillId="8" borderId="8" xfId="8" applyFont="1" applyBorder="1" applyAlignment="1"/>
    <xf numFmtId="0" fontId="14" fillId="8" borderId="9" xfId="8" applyFont="1" applyBorder="1" applyAlignment="1"/>
    <xf numFmtId="0" fontId="9" fillId="0" borderId="13" xfId="0" applyFont="1" applyBorder="1"/>
    <xf numFmtId="0" fontId="14" fillId="8" borderId="13" xfId="8" applyFont="1" applyBorder="1" applyAlignment="1"/>
    <xf numFmtId="0" fontId="14" fillId="8" borderId="14" xfId="8" applyFont="1" applyBorder="1" applyAlignment="1"/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181" fontId="15" fillId="0" borderId="0" xfId="0" applyNumberFormat="1" applyFont="1" applyBorder="1" applyAlignment="1">
      <alignment horizontal="center" vertical="center"/>
    </xf>
    <xf numFmtId="181" fontId="15" fillId="0" borderId="7" xfId="0" applyNumberFormat="1" applyFont="1" applyBorder="1" applyAlignment="1">
      <alignment horizontal="center" vertical="center"/>
    </xf>
    <xf numFmtId="176" fontId="15" fillId="0" borderId="0" xfId="2" applyNumberFormat="1" applyFont="1" applyBorder="1" applyAlignment="1">
      <alignment horizontal="center" vertical="center"/>
    </xf>
    <xf numFmtId="176" fontId="15" fillId="0" borderId="5" xfId="2" applyNumberFormat="1" applyFont="1" applyBorder="1" applyAlignment="1">
      <alignment horizontal="center" vertical="center"/>
    </xf>
    <xf numFmtId="176" fontId="15" fillId="0" borderId="7" xfId="2" applyNumberFormat="1" applyFont="1" applyBorder="1" applyAlignment="1">
      <alignment horizontal="center" vertical="center"/>
    </xf>
    <xf numFmtId="176" fontId="15" fillId="0" borderId="8" xfId="2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12" fillId="5" borderId="0" xfId="6" applyNumberFormat="1" applyFont="1" applyBorder="1" applyAlignment="1">
      <alignment horizontal="center" vertical="center"/>
    </xf>
    <xf numFmtId="0" fontId="9" fillId="4" borderId="0" xfId="5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83" fontId="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4" fillId="8" borderId="10" xfId="8" applyFont="1" applyBorder="1" applyAlignment="1">
      <alignment horizontal="center"/>
    </xf>
    <xf numFmtId="0" fontId="14" fillId="8" borderId="11" xfId="8" applyFont="1" applyBorder="1" applyAlignment="1">
      <alignment horizontal="center"/>
    </xf>
    <xf numFmtId="0" fontId="14" fillId="8" borderId="12" xfId="8" applyFont="1" applyBorder="1" applyAlignment="1">
      <alignment horizontal="center"/>
    </xf>
  </cellXfs>
  <cellStyles count="9">
    <cellStyle name="20% - 着色 5" xfId="7" builtinId="46"/>
    <cellStyle name="40% - 着色 1" xfId="8" builtinId="31"/>
    <cellStyle name="40% - 着色 3" xfId="4" builtinId="39"/>
    <cellStyle name="40% - 着色 5" xfId="5" builtinId="47"/>
    <cellStyle name="60% - 着色 5" xfId="6" builtinId="48"/>
    <cellStyle name="百分比" xfId="2" builtinId="5"/>
    <cellStyle name="常规" xfId="0" builtinId="0"/>
    <cellStyle name="千位分隔" xfId="1" builtinId="3"/>
    <cellStyle name="适中" xfId="3" builtinId="28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主表!$B$3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[0]!主表日期</c:f>
              <c:numCache>
                <c:formatCode>m/d/yyyy</c:formatCode>
                <c:ptCount val="51"/>
                <c:pt idx="0">
                  <c:v>43046</c:v>
                </c:pt>
                <c:pt idx="1">
                  <c:v>43047</c:v>
                </c:pt>
                <c:pt idx="2">
                  <c:v>43048</c:v>
                </c:pt>
                <c:pt idx="3">
                  <c:v>43049</c:v>
                </c:pt>
                <c:pt idx="4">
                  <c:v>43052</c:v>
                </c:pt>
                <c:pt idx="5">
                  <c:v>43053</c:v>
                </c:pt>
                <c:pt idx="6">
                  <c:v>43054</c:v>
                </c:pt>
                <c:pt idx="7">
                  <c:v>43055</c:v>
                </c:pt>
                <c:pt idx="8">
                  <c:v>43056</c:v>
                </c:pt>
                <c:pt idx="9">
                  <c:v>43059</c:v>
                </c:pt>
                <c:pt idx="10">
                  <c:v>43060</c:v>
                </c:pt>
                <c:pt idx="11">
                  <c:v>43061</c:v>
                </c:pt>
                <c:pt idx="12">
                  <c:v>43062</c:v>
                </c:pt>
                <c:pt idx="13">
                  <c:v>43063</c:v>
                </c:pt>
                <c:pt idx="14">
                  <c:v>43066</c:v>
                </c:pt>
                <c:pt idx="15">
                  <c:v>43067</c:v>
                </c:pt>
                <c:pt idx="16">
                  <c:v>43068</c:v>
                </c:pt>
                <c:pt idx="17">
                  <c:v>43069</c:v>
                </c:pt>
                <c:pt idx="18">
                  <c:v>43070</c:v>
                </c:pt>
                <c:pt idx="19">
                  <c:v>43073</c:v>
                </c:pt>
                <c:pt idx="20">
                  <c:v>43074</c:v>
                </c:pt>
                <c:pt idx="21">
                  <c:v>43075</c:v>
                </c:pt>
                <c:pt idx="22">
                  <c:v>43076</c:v>
                </c:pt>
                <c:pt idx="23">
                  <c:v>43077</c:v>
                </c:pt>
                <c:pt idx="24">
                  <c:v>43080</c:v>
                </c:pt>
                <c:pt idx="25">
                  <c:v>43081</c:v>
                </c:pt>
                <c:pt idx="26">
                  <c:v>43082</c:v>
                </c:pt>
                <c:pt idx="27">
                  <c:v>43083</c:v>
                </c:pt>
                <c:pt idx="28">
                  <c:v>43084</c:v>
                </c:pt>
                <c:pt idx="29">
                  <c:v>43087</c:v>
                </c:pt>
                <c:pt idx="30">
                  <c:v>43088</c:v>
                </c:pt>
                <c:pt idx="31">
                  <c:v>43089</c:v>
                </c:pt>
                <c:pt idx="32">
                  <c:v>43090</c:v>
                </c:pt>
                <c:pt idx="33">
                  <c:v>43091</c:v>
                </c:pt>
                <c:pt idx="34">
                  <c:v>43094</c:v>
                </c:pt>
                <c:pt idx="35">
                  <c:v>43095</c:v>
                </c:pt>
                <c:pt idx="36">
                  <c:v>43096</c:v>
                </c:pt>
                <c:pt idx="37">
                  <c:v>43097</c:v>
                </c:pt>
                <c:pt idx="38">
                  <c:v>43098</c:v>
                </c:pt>
                <c:pt idx="39">
                  <c:v>43102</c:v>
                </c:pt>
                <c:pt idx="40">
                  <c:v>43103</c:v>
                </c:pt>
                <c:pt idx="41">
                  <c:v>43104</c:v>
                </c:pt>
                <c:pt idx="42">
                  <c:v>43105</c:v>
                </c:pt>
                <c:pt idx="43">
                  <c:v>43108</c:v>
                </c:pt>
                <c:pt idx="44">
                  <c:v>43109</c:v>
                </c:pt>
                <c:pt idx="45">
                  <c:v>43110</c:v>
                </c:pt>
                <c:pt idx="46">
                  <c:v>43111</c:v>
                </c:pt>
                <c:pt idx="47">
                  <c:v>43112</c:v>
                </c:pt>
                <c:pt idx="48">
                  <c:v>43115</c:v>
                </c:pt>
                <c:pt idx="49">
                  <c:v>43116</c:v>
                </c:pt>
                <c:pt idx="50">
                  <c:v>43117</c:v>
                </c:pt>
              </c:numCache>
            </c:numRef>
          </c:cat>
          <c:val>
            <c:numRef>
              <c:f>[0]!主表净值</c:f>
              <c:numCache>
                <c:formatCode>0.0000_);[Red]\(0.0000\)</c:formatCode>
                <c:ptCount val="51"/>
                <c:pt idx="0">
                  <c:v>1</c:v>
                </c:pt>
                <c:pt idx="1">
                  <c:v>0.99896333333333331</c:v>
                </c:pt>
                <c:pt idx="2">
                  <c:v>1.0016566666666666</c:v>
                </c:pt>
                <c:pt idx="3">
                  <c:v>0.99807666666666661</c:v>
                </c:pt>
                <c:pt idx="4">
                  <c:v>1.0028966666666665</c:v>
                </c:pt>
                <c:pt idx="5">
                  <c:v>1.00413</c:v>
                </c:pt>
                <c:pt idx="6">
                  <c:v>0.99959666666666669</c:v>
                </c:pt>
                <c:pt idx="7">
                  <c:v>0.99753999999999998</c:v>
                </c:pt>
                <c:pt idx="8">
                  <c:v>1.0012666666666667</c:v>
                </c:pt>
                <c:pt idx="9">
                  <c:v>1.0008900000000001</c:v>
                </c:pt>
                <c:pt idx="10">
                  <c:v>1.00465</c:v>
                </c:pt>
                <c:pt idx="11">
                  <c:v>1.0131700000000001</c:v>
                </c:pt>
                <c:pt idx="12">
                  <c:v>0.99378000000000022</c:v>
                </c:pt>
                <c:pt idx="13">
                  <c:v>0.99223666666666688</c:v>
                </c:pt>
                <c:pt idx="14">
                  <c:v>0.98192666666666695</c:v>
                </c:pt>
                <c:pt idx="15">
                  <c:v>0.99058000000000035</c:v>
                </c:pt>
                <c:pt idx="16">
                  <c:v>0.99599000000000038</c:v>
                </c:pt>
                <c:pt idx="17">
                  <c:v>0.98984666666666699</c:v>
                </c:pt>
                <c:pt idx="18">
                  <c:v>0.98880333333333359</c:v>
                </c:pt>
                <c:pt idx="19">
                  <c:v>0.99144666666666681</c:v>
                </c:pt>
                <c:pt idx="20">
                  <c:v>0.98981333333333343</c:v>
                </c:pt>
                <c:pt idx="21">
                  <c:v>0.98864666666666678</c:v>
                </c:pt>
                <c:pt idx="22">
                  <c:v>0.98400333333333334</c:v>
                </c:pt>
                <c:pt idx="23">
                  <c:v>0.98741000000000012</c:v>
                </c:pt>
                <c:pt idx="24">
                  <c:v>0.99281333333333344</c:v>
                </c:pt>
                <c:pt idx="25">
                  <c:v>0.9806666666666668</c:v>
                </c:pt>
                <c:pt idx="26">
                  <c:v>0.98606000000000005</c:v>
                </c:pt>
                <c:pt idx="27">
                  <c:v>0.98287000000000002</c:v>
                </c:pt>
                <c:pt idx="28">
                  <c:v>0.97911000000000004</c:v>
                </c:pt>
                <c:pt idx="29">
                  <c:v>0.98248999999999997</c:v>
                </c:pt>
                <c:pt idx="30">
                  <c:v>0.99192666666666662</c:v>
                </c:pt>
                <c:pt idx="31">
                  <c:v>0.98836666666666673</c:v>
                </c:pt>
                <c:pt idx="32">
                  <c:v>0.99239333333333335</c:v>
                </c:pt>
                <c:pt idx="33">
                  <c:v>0.98844693066666656</c:v>
                </c:pt>
                <c:pt idx="34">
                  <c:v>0.9866135973333332</c:v>
                </c:pt>
                <c:pt idx="35">
                  <c:v>0.99374026399999982</c:v>
                </c:pt>
                <c:pt idx="36">
                  <c:v>0.98631026399999977</c:v>
                </c:pt>
                <c:pt idx="37">
                  <c:v>0.98271517199999958</c:v>
                </c:pt>
                <c:pt idx="38">
                  <c:v>0.98805592913333307</c:v>
                </c:pt>
                <c:pt idx="39">
                  <c:v>1.0025759291333332</c:v>
                </c:pt>
                <c:pt idx="40">
                  <c:v>1.0109975957999999</c:v>
                </c:pt>
                <c:pt idx="41">
                  <c:v>1.0122188897666666</c:v>
                </c:pt>
                <c:pt idx="42">
                  <c:v>1.0162255564333333</c:v>
                </c:pt>
                <c:pt idx="43">
                  <c:v>1.0214105564333333</c:v>
                </c:pt>
                <c:pt idx="44">
                  <c:v>1.0193072231</c:v>
                </c:pt>
                <c:pt idx="45">
                  <c:v>1.0169538897666668</c:v>
                </c:pt>
                <c:pt idx="46">
                  <c:v>1.0109672231</c:v>
                </c:pt>
                <c:pt idx="47">
                  <c:v>1.0068420442666666</c:v>
                </c:pt>
                <c:pt idx="48">
                  <c:v>0.99794871093333315</c:v>
                </c:pt>
                <c:pt idx="49">
                  <c:v>0.99717371093333307</c:v>
                </c:pt>
                <c:pt idx="50">
                  <c:v>0.99442037759999968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F-4FBD-A667-5E61DF45F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753112"/>
        <c:axId val="782750488"/>
      </c:lineChart>
      <c:catAx>
        <c:axId val="7827531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750488"/>
        <c:crosses val="autoZero"/>
        <c:auto val="0"/>
        <c:lblAlgn val="ctr"/>
        <c:lblOffset val="100"/>
        <c:tickMarkSkip val="1"/>
        <c:noMultiLvlLbl val="0"/>
      </c:catAx>
      <c:valAx>
        <c:axId val="78275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75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主表!$C$3</c:f>
              <c:strCache>
                <c:ptCount val="1"/>
                <c:pt idx="0">
                  <c:v>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[0]!主表日期</c:f>
              <c:numCache>
                <c:formatCode>m/d/yyyy</c:formatCode>
                <c:ptCount val="51"/>
                <c:pt idx="0">
                  <c:v>43046</c:v>
                </c:pt>
                <c:pt idx="1">
                  <c:v>43047</c:v>
                </c:pt>
                <c:pt idx="2">
                  <c:v>43048</c:v>
                </c:pt>
                <c:pt idx="3">
                  <c:v>43049</c:v>
                </c:pt>
                <c:pt idx="4">
                  <c:v>43052</c:v>
                </c:pt>
                <c:pt idx="5">
                  <c:v>43053</c:v>
                </c:pt>
                <c:pt idx="6">
                  <c:v>43054</c:v>
                </c:pt>
                <c:pt idx="7">
                  <c:v>43055</c:v>
                </c:pt>
                <c:pt idx="8">
                  <c:v>43056</c:v>
                </c:pt>
                <c:pt idx="9">
                  <c:v>43059</c:v>
                </c:pt>
                <c:pt idx="10">
                  <c:v>43060</c:v>
                </c:pt>
                <c:pt idx="11">
                  <c:v>43061</c:v>
                </c:pt>
                <c:pt idx="12">
                  <c:v>43062</c:v>
                </c:pt>
                <c:pt idx="13">
                  <c:v>43063</c:v>
                </c:pt>
                <c:pt idx="14">
                  <c:v>43066</c:v>
                </c:pt>
                <c:pt idx="15">
                  <c:v>43067</c:v>
                </c:pt>
                <c:pt idx="16">
                  <c:v>43068</c:v>
                </c:pt>
                <c:pt idx="17">
                  <c:v>43069</c:v>
                </c:pt>
                <c:pt idx="18">
                  <c:v>43070</c:v>
                </c:pt>
                <c:pt idx="19">
                  <c:v>43073</c:v>
                </c:pt>
                <c:pt idx="20">
                  <c:v>43074</c:v>
                </c:pt>
                <c:pt idx="21">
                  <c:v>43075</c:v>
                </c:pt>
                <c:pt idx="22">
                  <c:v>43076</c:v>
                </c:pt>
                <c:pt idx="23">
                  <c:v>43077</c:v>
                </c:pt>
                <c:pt idx="24">
                  <c:v>43080</c:v>
                </c:pt>
                <c:pt idx="25">
                  <c:v>43081</c:v>
                </c:pt>
                <c:pt idx="26">
                  <c:v>43082</c:v>
                </c:pt>
                <c:pt idx="27">
                  <c:v>43083</c:v>
                </c:pt>
                <c:pt idx="28">
                  <c:v>43084</c:v>
                </c:pt>
                <c:pt idx="29">
                  <c:v>43087</c:v>
                </c:pt>
                <c:pt idx="30">
                  <c:v>43088</c:v>
                </c:pt>
                <c:pt idx="31">
                  <c:v>43089</c:v>
                </c:pt>
                <c:pt idx="32">
                  <c:v>43090</c:v>
                </c:pt>
                <c:pt idx="33">
                  <c:v>43091</c:v>
                </c:pt>
                <c:pt idx="34">
                  <c:v>43094</c:v>
                </c:pt>
                <c:pt idx="35">
                  <c:v>43095</c:v>
                </c:pt>
                <c:pt idx="36">
                  <c:v>43096</c:v>
                </c:pt>
                <c:pt idx="37">
                  <c:v>43097</c:v>
                </c:pt>
                <c:pt idx="38">
                  <c:v>43098</c:v>
                </c:pt>
                <c:pt idx="39">
                  <c:v>43102</c:v>
                </c:pt>
                <c:pt idx="40">
                  <c:v>43103</c:v>
                </c:pt>
                <c:pt idx="41">
                  <c:v>43104</c:v>
                </c:pt>
                <c:pt idx="42">
                  <c:v>43105</c:v>
                </c:pt>
                <c:pt idx="43">
                  <c:v>43108</c:v>
                </c:pt>
                <c:pt idx="44">
                  <c:v>43109</c:v>
                </c:pt>
                <c:pt idx="45">
                  <c:v>43110</c:v>
                </c:pt>
                <c:pt idx="46">
                  <c:v>43111</c:v>
                </c:pt>
                <c:pt idx="47">
                  <c:v>43112</c:v>
                </c:pt>
                <c:pt idx="48">
                  <c:v>43115</c:v>
                </c:pt>
                <c:pt idx="49">
                  <c:v>43116</c:v>
                </c:pt>
                <c:pt idx="50">
                  <c:v>43117</c:v>
                </c:pt>
              </c:numCache>
            </c:numRef>
          </c:cat>
          <c:val>
            <c:numRef>
              <c:f>[0]!主表资产</c:f>
              <c:numCache>
                <c:formatCode>_ * #,##0_ ;_ * \-#,##0_ ;_ * "-"??_ ;_ @_ </c:formatCode>
                <c:ptCount val="51"/>
                <c:pt idx="0">
                  <c:v>300000</c:v>
                </c:pt>
                <c:pt idx="1">
                  <c:v>299689</c:v>
                </c:pt>
                <c:pt idx="2">
                  <c:v>300497</c:v>
                </c:pt>
                <c:pt idx="3">
                  <c:v>299423</c:v>
                </c:pt>
                <c:pt idx="4">
                  <c:v>300869</c:v>
                </c:pt>
                <c:pt idx="5">
                  <c:v>301239</c:v>
                </c:pt>
                <c:pt idx="6">
                  <c:v>299879</c:v>
                </c:pt>
                <c:pt idx="7">
                  <c:v>299262</c:v>
                </c:pt>
                <c:pt idx="8">
                  <c:v>300380</c:v>
                </c:pt>
                <c:pt idx="9">
                  <c:v>300267</c:v>
                </c:pt>
                <c:pt idx="10">
                  <c:v>301395</c:v>
                </c:pt>
                <c:pt idx="11">
                  <c:v>303951</c:v>
                </c:pt>
                <c:pt idx="12">
                  <c:v>298134</c:v>
                </c:pt>
                <c:pt idx="13">
                  <c:v>297671</c:v>
                </c:pt>
                <c:pt idx="14">
                  <c:v>294578</c:v>
                </c:pt>
                <c:pt idx="15">
                  <c:v>297174</c:v>
                </c:pt>
                <c:pt idx="16">
                  <c:v>298797</c:v>
                </c:pt>
                <c:pt idx="17">
                  <c:v>296954</c:v>
                </c:pt>
                <c:pt idx="18">
                  <c:v>296641</c:v>
                </c:pt>
                <c:pt idx="19">
                  <c:v>297434</c:v>
                </c:pt>
                <c:pt idx="20">
                  <c:v>296944</c:v>
                </c:pt>
                <c:pt idx="21">
                  <c:v>296594</c:v>
                </c:pt>
                <c:pt idx="22">
                  <c:v>295201</c:v>
                </c:pt>
                <c:pt idx="23">
                  <c:v>296223</c:v>
                </c:pt>
                <c:pt idx="24">
                  <c:v>297844</c:v>
                </c:pt>
                <c:pt idx="25">
                  <c:v>294200</c:v>
                </c:pt>
                <c:pt idx="26">
                  <c:v>295818</c:v>
                </c:pt>
                <c:pt idx="27">
                  <c:v>294861</c:v>
                </c:pt>
                <c:pt idx="28">
                  <c:v>293733</c:v>
                </c:pt>
                <c:pt idx="29">
                  <c:v>294747</c:v>
                </c:pt>
                <c:pt idx="30">
                  <c:v>297578</c:v>
                </c:pt>
                <c:pt idx="31">
                  <c:v>296510</c:v>
                </c:pt>
                <c:pt idx="32">
                  <c:v>297718</c:v>
                </c:pt>
                <c:pt idx="33">
                  <c:v>296534.07919999998</c:v>
                </c:pt>
                <c:pt idx="34">
                  <c:v>295984.07919999998</c:v>
                </c:pt>
                <c:pt idx="35">
                  <c:v>298122.07919999998</c:v>
                </c:pt>
                <c:pt idx="36">
                  <c:v>295893.07919999998</c:v>
                </c:pt>
                <c:pt idx="37">
                  <c:v>294814.55159999995</c:v>
                </c:pt>
                <c:pt idx="38">
                  <c:v>296416.77873999998</c:v>
                </c:pt>
                <c:pt idx="39">
                  <c:v>300772.77873999998</c:v>
                </c:pt>
                <c:pt idx="40">
                  <c:v>303299.27873999998</c:v>
                </c:pt>
                <c:pt idx="41">
                  <c:v>303665.66693000001</c:v>
                </c:pt>
                <c:pt idx="42">
                  <c:v>304867.66693000001</c:v>
                </c:pt>
                <c:pt idx="43">
                  <c:v>306423.16693000001</c:v>
                </c:pt>
                <c:pt idx="44">
                  <c:v>305792.16693000001</c:v>
                </c:pt>
                <c:pt idx="45">
                  <c:v>305086.16693000001</c:v>
                </c:pt>
                <c:pt idx="46">
                  <c:v>303290.16693000001</c:v>
                </c:pt>
                <c:pt idx="47">
                  <c:v>302052.61327999999</c:v>
                </c:pt>
                <c:pt idx="48">
                  <c:v>299384.61327999999</c:v>
                </c:pt>
                <c:pt idx="49">
                  <c:v>299152.11327999999</c:v>
                </c:pt>
                <c:pt idx="50">
                  <c:v>298326.11327999999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2-4C5A-866B-CD337AB67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753112"/>
        <c:axId val="782750488"/>
      </c:lineChart>
      <c:catAx>
        <c:axId val="7827531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750488"/>
        <c:crosses val="autoZero"/>
        <c:auto val="0"/>
        <c:lblAlgn val="ctr"/>
        <c:lblOffset val="100"/>
        <c:noMultiLvlLbl val="0"/>
      </c:catAx>
      <c:valAx>
        <c:axId val="78275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75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主表!$D$3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[0]!主表日期</c:f>
              <c:numCache>
                <c:formatCode>m/d/yyyy</c:formatCode>
                <c:ptCount val="51"/>
                <c:pt idx="0">
                  <c:v>43046</c:v>
                </c:pt>
                <c:pt idx="1">
                  <c:v>43047</c:v>
                </c:pt>
                <c:pt idx="2">
                  <c:v>43048</c:v>
                </c:pt>
                <c:pt idx="3">
                  <c:v>43049</c:v>
                </c:pt>
                <c:pt idx="4">
                  <c:v>43052</c:v>
                </c:pt>
                <c:pt idx="5">
                  <c:v>43053</c:v>
                </c:pt>
                <c:pt idx="6">
                  <c:v>43054</c:v>
                </c:pt>
                <c:pt idx="7">
                  <c:v>43055</c:v>
                </c:pt>
                <c:pt idx="8">
                  <c:v>43056</c:v>
                </c:pt>
                <c:pt idx="9">
                  <c:v>43059</c:v>
                </c:pt>
                <c:pt idx="10">
                  <c:v>43060</c:v>
                </c:pt>
                <c:pt idx="11">
                  <c:v>43061</c:v>
                </c:pt>
                <c:pt idx="12">
                  <c:v>43062</c:v>
                </c:pt>
                <c:pt idx="13">
                  <c:v>43063</c:v>
                </c:pt>
                <c:pt idx="14">
                  <c:v>43066</c:v>
                </c:pt>
                <c:pt idx="15">
                  <c:v>43067</c:v>
                </c:pt>
                <c:pt idx="16">
                  <c:v>43068</c:v>
                </c:pt>
                <c:pt idx="17">
                  <c:v>43069</c:v>
                </c:pt>
                <c:pt idx="18">
                  <c:v>43070</c:v>
                </c:pt>
                <c:pt idx="19">
                  <c:v>43073</c:v>
                </c:pt>
                <c:pt idx="20">
                  <c:v>43074</c:v>
                </c:pt>
                <c:pt idx="21">
                  <c:v>43075</c:v>
                </c:pt>
                <c:pt idx="22">
                  <c:v>43076</c:v>
                </c:pt>
                <c:pt idx="23">
                  <c:v>43077</c:v>
                </c:pt>
                <c:pt idx="24">
                  <c:v>43080</c:v>
                </c:pt>
                <c:pt idx="25">
                  <c:v>43081</c:v>
                </c:pt>
                <c:pt idx="26">
                  <c:v>43082</c:v>
                </c:pt>
                <c:pt idx="27">
                  <c:v>43083</c:v>
                </c:pt>
                <c:pt idx="28">
                  <c:v>43084</c:v>
                </c:pt>
                <c:pt idx="29">
                  <c:v>43087</c:v>
                </c:pt>
                <c:pt idx="30">
                  <c:v>43088</c:v>
                </c:pt>
                <c:pt idx="31">
                  <c:v>43089</c:v>
                </c:pt>
                <c:pt idx="32">
                  <c:v>43090</c:v>
                </c:pt>
                <c:pt idx="33">
                  <c:v>43091</c:v>
                </c:pt>
                <c:pt idx="34">
                  <c:v>43094</c:v>
                </c:pt>
                <c:pt idx="35">
                  <c:v>43095</c:v>
                </c:pt>
                <c:pt idx="36">
                  <c:v>43096</c:v>
                </c:pt>
                <c:pt idx="37">
                  <c:v>43097</c:v>
                </c:pt>
                <c:pt idx="38">
                  <c:v>43098</c:v>
                </c:pt>
                <c:pt idx="39">
                  <c:v>43102</c:v>
                </c:pt>
                <c:pt idx="40">
                  <c:v>43103</c:v>
                </c:pt>
                <c:pt idx="41">
                  <c:v>43104</c:v>
                </c:pt>
                <c:pt idx="42">
                  <c:v>43105</c:v>
                </c:pt>
                <c:pt idx="43">
                  <c:v>43108</c:v>
                </c:pt>
                <c:pt idx="44">
                  <c:v>43109</c:v>
                </c:pt>
                <c:pt idx="45">
                  <c:v>43110</c:v>
                </c:pt>
                <c:pt idx="46">
                  <c:v>43111</c:v>
                </c:pt>
                <c:pt idx="47">
                  <c:v>43112</c:v>
                </c:pt>
                <c:pt idx="48">
                  <c:v>43115</c:v>
                </c:pt>
                <c:pt idx="49">
                  <c:v>43116</c:v>
                </c:pt>
                <c:pt idx="50">
                  <c:v>43117</c:v>
                </c:pt>
              </c:numCache>
            </c:numRef>
          </c:cat>
          <c:val>
            <c:numRef>
              <c:f>[0]!主表利润</c:f>
              <c:numCache>
                <c:formatCode>_ * #,##0_ ;_ * \-#,##0_ ;_ * "-"??_ ;_ @_ </c:formatCode>
                <c:ptCount val="51"/>
                <c:pt idx="0">
                  <c:v>0</c:v>
                </c:pt>
                <c:pt idx="1">
                  <c:v>-311</c:v>
                </c:pt>
                <c:pt idx="2">
                  <c:v>497</c:v>
                </c:pt>
                <c:pt idx="3">
                  <c:v>-577</c:v>
                </c:pt>
                <c:pt idx="4">
                  <c:v>869</c:v>
                </c:pt>
                <c:pt idx="5">
                  <c:v>1239</c:v>
                </c:pt>
                <c:pt idx="6">
                  <c:v>-121</c:v>
                </c:pt>
                <c:pt idx="7">
                  <c:v>-738</c:v>
                </c:pt>
                <c:pt idx="8">
                  <c:v>380</c:v>
                </c:pt>
                <c:pt idx="9">
                  <c:v>267</c:v>
                </c:pt>
                <c:pt idx="10">
                  <c:v>1395</c:v>
                </c:pt>
                <c:pt idx="11">
                  <c:v>3951</c:v>
                </c:pt>
                <c:pt idx="12">
                  <c:v>-1866</c:v>
                </c:pt>
                <c:pt idx="13">
                  <c:v>-2329</c:v>
                </c:pt>
                <c:pt idx="14">
                  <c:v>-5422</c:v>
                </c:pt>
                <c:pt idx="15">
                  <c:v>-2826</c:v>
                </c:pt>
                <c:pt idx="16">
                  <c:v>-1203</c:v>
                </c:pt>
                <c:pt idx="17">
                  <c:v>-3046</c:v>
                </c:pt>
                <c:pt idx="18">
                  <c:v>-3359</c:v>
                </c:pt>
                <c:pt idx="19">
                  <c:v>-2566</c:v>
                </c:pt>
                <c:pt idx="20">
                  <c:v>-3056</c:v>
                </c:pt>
                <c:pt idx="21">
                  <c:v>-3405.9999999999973</c:v>
                </c:pt>
                <c:pt idx="22">
                  <c:v>-4798.9999999999945</c:v>
                </c:pt>
                <c:pt idx="23">
                  <c:v>-3776.9999999999986</c:v>
                </c:pt>
                <c:pt idx="24">
                  <c:v>-2155.9999999999995</c:v>
                </c:pt>
                <c:pt idx="25">
                  <c:v>-5800.0000000000027</c:v>
                </c:pt>
                <c:pt idx="26">
                  <c:v>-4182</c:v>
                </c:pt>
                <c:pt idx="27">
                  <c:v>-5139</c:v>
                </c:pt>
                <c:pt idx="28">
                  <c:v>-6267.0000000000064</c:v>
                </c:pt>
                <c:pt idx="29">
                  <c:v>-5253.0000000000027</c:v>
                </c:pt>
                <c:pt idx="30">
                  <c:v>-2421.9999999999964</c:v>
                </c:pt>
                <c:pt idx="31">
                  <c:v>-3490.0000000000045</c:v>
                </c:pt>
                <c:pt idx="32">
                  <c:v>-2282.0000000000018</c:v>
                </c:pt>
                <c:pt idx="33">
                  <c:v>-3465.9207999999999</c:v>
                </c:pt>
                <c:pt idx="34">
                  <c:v>-4015.9207999999981</c:v>
                </c:pt>
                <c:pt idx="35">
                  <c:v>-1877.9207999999949</c:v>
                </c:pt>
                <c:pt idx="36">
                  <c:v>-4106.9207999999953</c:v>
                </c:pt>
                <c:pt idx="37">
                  <c:v>-5185.4484000000039</c:v>
                </c:pt>
                <c:pt idx="38">
                  <c:v>-3583.2212599999984</c:v>
                </c:pt>
                <c:pt idx="39">
                  <c:v>772.77874000001157</c:v>
                </c:pt>
                <c:pt idx="40">
                  <c:v>3299.2787400000075</c:v>
                </c:pt>
                <c:pt idx="41">
                  <c:v>3665.666930000014</c:v>
                </c:pt>
                <c:pt idx="42">
                  <c:v>4867.6669300000103</c:v>
                </c:pt>
                <c:pt idx="43">
                  <c:v>6423.1669300000012</c:v>
                </c:pt>
                <c:pt idx="44">
                  <c:v>5792.1669300000049</c:v>
                </c:pt>
                <c:pt idx="45">
                  <c:v>5086.1669300000067</c:v>
                </c:pt>
                <c:pt idx="46">
                  <c:v>3290.166930000009</c:v>
                </c:pt>
                <c:pt idx="47">
                  <c:v>2052.6132800000105</c:v>
                </c:pt>
                <c:pt idx="48">
                  <c:v>-615.38671999999087</c:v>
                </c:pt>
                <c:pt idx="49">
                  <c:v>-847.8867199999886</c:v>
                </c:pt>
                <c:pt idx="50">
                  <c:v>-1673.886719999995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D-4475-BED2-FFD77E28E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753112"/>
        <c:axId val="782750488"/>
      </c:lineChart>
      <c:catAx>
        <c:axId val="7827531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750488"/>
        <c:crossesAt val="-8000"/>
        <c:auto val="0"/>
        <c:lblAlgn val="ctr"/>
        <c:lblOffset val="100"/>
        <c:noMultiLvlLbl val="0"/>
      </c:catAx>
      <c:valAx>
        <c:axId val="78275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75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119062</xdr:rowOff>
    </xdr:from>
    <xdr:to>
      <xdr:col>4</xdr:col>
      <xdr:colOff>247650</xdr:colOff>
      <xdr:row>0</xdr:row>
      <xdr:rowOff>3200400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0</xdr:row>
      <xdr:rowOff>123825</xdr:rowOff>
    </xdr:from>
    <xdr:to>
      <xdr:col>8</xdr:col>
      <xdr:colOff>523875</xdr:colOff>
      <xdr:row>0</xdr:row>
      <xdr:rowOff>3190875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704850</xdr:colOff>
      <xdr:row>0</xdr:row>
      <xdr:rowOff>133350</xdr:rowOff>
    </xdr:from>
    <xdr:to>
      <xdr:col>12</xdr:col>
      <xdr:colOff>771525</xdr:colOff>
      <xdr:row>0</xdr:row>
      <xdr:rowOff>3181350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G11" sqref="G11"/>
    </sheetView>
  </sheetViews>
  <sheetFormatPr defaultRowHeight="14.25" x14ac:dyDescent="0.2"/>
  <cols>
    <col min="1" max="10" width="9" style="1"/>
    <col min="11" max="11" width="9.5" style="1" bestFit="1" customWidth="1"/>
    <col min="12" max="16384" width="9" style="1"/>
  </cols>
  <sheetData>
    <row r="1" spans="1:19" ht="17.25" x14ac:dyDescent="0.2">
      <c r="A1" s="58" t="str">
        <f>"发生日期"</f>
        <v>发生日期</v>
      </c>
      <c r="B1" s="58" t="str">
        <f>"成交时间"</f>
        <v>成交时间</v>
      </c>
      <c r="C1" s="58" t="str">
        <f>"申请编号"</f>
        <v>申请编号</v>
      </c>
      <c r="D1" s="58" t="str">
        <f>"证券代码"</f>
        <v>证券代码</v>
      </c>
      <c r="E1" s="58" t="str">
        <f>"证券名称"</f>
        <v>证券名称</v>
      </c>
      <c r="F1" s="58" t="str">
        <f>"买卖标志"</f>
        <v>买卖标志</v>
      </c>
      <c r="G1" s="58" t="str">
        <f>"成交价格"</f>
        <v>成交价格</v>
      </c>
      <c r="H1" s="58" t="str">
        <f>"成交数量"</f>
        <v>成交数量</v>
      </c>
      <c r="I1" s="58" t="str">
        <f>"成交金额"</f>
        <v>成交金额</v>
      </c>
      <c r="J1" s="58" t="str">
        <f>"清算金额"</f>
        <v>清算金额</v>
      </c>
      <c r="K1" s="58" t="str">
        <f>"委托编号"</f>
        <v>委托编号</v>
      </c>
      <c r="L1" s="58" t="str">
        <f>"委托日期"</f>
        <v>委托日期</v>
      </c>
      <c r="M1" s="58" t="str">
        <f>"业务名称"</f>
        <v>业务名称</v>
      </c>
      <c r="N1" s="58" t="str">
        <f>"股东代码"</f>
        <v>股东代码</v>
      </c>
      <c r="O1" s="58" t="str">
        <f>"资金帐号"</f>
        <v>资金帐号</v>
      </c>
      <c r="P1" s="58" t="str">
        <f>"客户代码"</f>
        <v>客户代码</v>
      </c>
      <c r="Q1" s="58" t="str">
        <f>"股东姓名"</f>
        <v>股东姓名</v>
      </c>
      <c r="R1" s="58" t="str">
        <f>"交易所名称"</f>
        <v>交易所名称</v>
      </c>
      <c r="S1" s="58" t="str">
        <f>"备注"</f>
        <v>备注</v>
      </c>
    </row>
    <row r="2" spans="1:19" ht="16.5" x14ac:dyDescent="0.2">
      <c r="D2" s="49" t="s">
        <v>5191</v>
      </c>
      <c r="F2" s="1" t="s">
        <v>8210</v>
      </c>
      <c r="G2" s="1">
        <v>6.7549999999999999</v>
      </c>
      <c r="H2" s="1">
        <v>1000</v>
      </c>
      <c r="I2" s="1">
        <f>G2*H2</f>
        <v>6755</v>
      </c>
    </row>
    <row r="3" spans="1:19" x14ac:dyDescent="0.2">
      <c r="A3" s="1" t="str">
        <f t="shared" ref="A3" si="0">"20180110"</f>
        <v>20180110</v>
      </c>
      <c r="B3" s="1" t="str">
        <f>"11:16:49"</f>
        <v>11:16:49</v>
      </c>
      <c r="C3" s="1" t="str">
        <f>"20471"</f>
        <v>20471</v>
      </c>
      <c r="D3" s="1" t="str">
        <f>"600031"</f>
        <v>600031</v>
      </c>
      <c r="E3" s="1" t="str">
        <f>"三一重工"</f>
        <v>三一重工</v>
      </c>
      <c r="F3" s="1" t="str">
        <f>"买入"</f>
        <v>买入</v>
      </c>
      <c r="G3" s="1">
        <v>9.61</v>
      </c>
      <c r="H3" s="1">
        <v>10000</v>
      </c>
      <c r="I3" s="1">
        <v>96100</v>
      </c>
      <c r="J3" s="1">
        <v>-96121.14</v>
      </c>
      <c r="K3" s="1" t="str">
        <f>"20471"</f>
        <v>20471</v>
      </c>
      <c r="L3" s="1" t="str">
        <f t="shared" ref="L3" si="1">"20180110"</f>
        <v>20180110</v>
      </c>
      <c r="M3" s="1" t="str">
        <f>"证券买入"</f>
        <v>证券买入</v>
      </c>
    </row>
    <row r="4" spans="1:19" ht="17.25" x14ac:dyDescent="0.2">
      <c r="C4" s="13"/>
      <c r="D4" s="2"/>
    </row>
    <row r="5" spans="1:19" ht="17.25" x14ac:dyDescent="0.2">
      <c r="C5" s="13"/>
      <c r="D5" s="2"/>
    </row>
    <row r="6" spans="1:19" ht="17.25" x14ac:dyDescent="0.2">
      <c r="C6" s="13"/>
      <c r="D6" s="2"/>
    </row>
    <row r="7" spans="1:19" ht="17.25" x14ac:dyDescent="0.2">
      <c r="C7" s="13"/>
      <c r="D7" s="2"/>
    </row>
    <row r="8" spans="1:19" ht="17.25" x14ac:dyDescent="0.2">
      <c r="C8" s="13"/>
      <c r="D8" s="2"/>
    </row>
    <row r="9" spans="1:19" ht="17.25" x14ac:dyDescent="0.2">
      <c r="C9" s="13"/>
      <c r="D9" s="2"/>
    </row>
    <row r="10" spans="1:19" ht="17.25" x14ac:dyDescent="0.2">
      <c r="C10" s="13"/>
      <c r="D10" s="2"/>
    </row>
    <row r="11" spans="1:19" ht="17.25" x14ac:dyDescent="0.2">
      <c r="C11" s="15"/>
      <c r="D11" s="2"/>
    </row>
    <row r="12" spans="1:19" ht="17.25" x14ac:dyDescent="0.2">
      <c r="C12" s="15"/>
      <c r="D12" s="2"/>
    </row>
    <row r="13" spans="1:19" ht="17.25" x14ac:dyDescent="0.2">
      <c r="C13" s="13"/>
      <c r="D13" s="2"/>
    </row>
    <row r="14" spans="1:19" ht="17.25" x14ac:dyDescent="0.2">
      <c r="C14" s="13"/>
      <c r="D14" s="2"/>
    </row>
    <row r="15" spans="1:19" ht="17.25" x14ac:dyDescent="0.2">
      <c r="C15" s="13"/>
      <c r="D15" s="2"/>
    </row>
    <row r="16" spans="1:19" ht="17.25" x14ac:dyDescent="0.2">
      <c r="C16" s="13"/>
      <c r="D16" s="2"/>
    </row>
    <row r="17" spans="3:4" ht="17.25" x14ac:dyDescent="0.2">
      <c r="C17" s="13"/>
      <c r="D17" s="2"/>
    </row>
    <row r="18" spans="3:4" ht="17.25" x14ac:dyDescent="0.2">
      <c r="C18" s="13"/>
      <c r="D18" s="2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L3" sqref="L3"/>
    </sheetView>
  </sheetViews>
  <sheetFormatPr defaultColWidth="10.625" defaultRowHeight="14.25" x14ac:dyDescent="0.2"/>
  <sheetData>
    <row r="1" spans="1:20" ht="17.25" x14ac:dyDescent="0.2">
      <c r="A1" s="2"/>
      <c r="B1" s="19"/>
      <c r="C1" s="30"/>
      <c r="D1" s="30"/>
      <c r="E1" s="30"/>
      <c r="F1" s="30"/>
      <c r="G1" s="30"/>
      <c r="H1" s="30"/>
      <c r="I1" s="2" t="s">
        <v>5098</v>
      </c>
      <c r="J1" s="2" t="s">
        <v>5099</v>
      </c>
      <c r="K1" s="2" t="s">
        <v>5100</v>
      </c>
      <c r="L1" s="2" t="s">
        <v>5101</v>
      </c>
      <c r="M1" s="2" t="s">
        <v>5102</v>
      </c>
      <c r="N1" s="2" t="s">
        <v>5103</v>
      </c>
      <c r="O1" s="2"/>
      <c r="P1" s="2"/>
      <c r="Q1" s="2"/>
      <c r="R1" s="2"/>
      <c r="S1" s="2"/>
      <c r="T1" s="2"/>
    </row>
    <row r="2" spans="1:20" ht="17.25" x14ac:dyDescent="0.2">
      <c r="A2" s="2"/>
      <c r="B2" s="19"/>
      <c r="C2" s="30"/>
      <c r="D2" s="30"/>
      <c r="E2" s="30"/>
      <c r="F2" s="30"/>
      <c r="G2" s="30"/>
      <c r="H2" s="30"/>
      <c r="I2" s="2" t="s">
        <v>8218</v>
      </c>
      <c r="J2" s="2" t="s">
        <v>8219</v>
      </c>
      <c r="K2" s="2" t="s">
        <v>8220</v>
      </c>
      <c r="L2" s="2" t="s">
        <v>8221</v>
      </c>
      <c r="M2" s="2" t="s">
        <v>5118</v>
      </c>
      <c r="N2" s="2" t="s">
        <v>5104</v>
      </c>
      <c r="O2" s="2"/>
      <c r="P2" s="2"/>
      <c r="Q2" s="2"/>
      <c r="R2" s="2"/>
      <c r="S2" s="2"/>
      <c r="T2" s="2"/>
    </row>
    <row r="3" spans="1:20" ht="17.25" x14ac:dyDescent="0.2">
      <c r="A3" s="58" t="s">
        <v>5055</v>
      </c>
      <c r="B3" s="6" t="s">
        <v>5056</v>
      </c>
      <c r="C3" s="6" t="s">
        <v>8201</v>
      </c>
      <c r="D3" s="6" t="s">
        <v>8202</v>
      </c>
      <c r="E3" s="6" t="s">
        <v>8203</v>
      </c>
      <c r="F3" s="6" t="s">
        <v>8204</v>
      </c>
      <c r="G3" s="6" t="s">
        <v>8205</v>
      </c>
      <c r="H3" s="6" t="s">
        <v>8206</v>
      </c>
      <c r="I3" s="6"/>
      <c r="J3" s="6" t="s">
        <v>5105</v>
      </c>
      <c r="K3" s="6" t="s">
        <v>5106</v>
      </c>
      <c r="L3" s="6" t="s">
        <v>5107</v>
      </c>
      <c r="M3" s="6" t="s">
        <v>5108</v>
      </c>
      <c r="N3" s="6"/>
      <c r="O3" s="7" t="s">
        <v>5169</v>
      </c>
      <c r="P3" s="7" t="s">
        <v>5170</v>
      </c>
      <c r="Q3" s="2"/>
      <c r="R3" s="2"/>
      <c r="S3" s="2"/>
      <c r="T3" s="2"/>
    </row>
    <row r="4" spans="1:20" ht="17.25" x14ac:dyDescent="0.2">
      <c r="A4" s="13" t="s">
        <v>3525</v>
      </c>
      <c r="B4" s="2" t="str">
        <f>VLOOKUP(A4,CODE!A:B,2,0)</f>
        <v>尤夫股份</v>
      </c>
      <c r="C4" s="53">
        <f ca="1">IF(E4&gt;0,L4/J4,)</f>
        <v>0</v>
      </c>
      <c r="D4" s="53">
        <f ca="1">IF(E4&gt;0,M4/K4,)</f>
        <v>0</v>
      </c>
      <c r="E4" s="52">
        <f t="shared" ref="E4" ca="1" si="0">IF(MIN(J4:K4)&lt;&gt;0,MIN(J4:K4),)</f>
        <v>0</v>
      </c>
      <c r="F4" s="53">
        <f ca="1">IF(J4&gt;K4,L4/J4,)</f>
        <v>0</v>
      </c>
      <c r="G4" s="53">
        <f ca="1">IF(J4&lt;K4,M4/K4,)</f>
        <v>0</v>
      </c>
      <c r="H4" s="52">
        <f ca="1">J4-K4</f>
        <v>0</v>
      </c>
      <c r="I4" s="2"/>
      <c r="J4" s="52">
        <f t="shared" ref="J4:J24" ca="1" si="1">SUMIFS(INDIRECT($J$2),INDIRECT($I$2),"="&amp;$A4,INDIRECT($L$2),"="&amp;$M$2)</f>
        <v>0</v>
      </c>
      <c r="K4" s="52">
        <f t="shared" ref="K4:K24" ca="1" si="2">SUMIFS(INDIRECT($J$2),INDIRECT($I$2),"="&amp;$A4,INDIRECT($L$2),"="&amp;$N$2)</f>
        <v>0</v>
      </c>
      <c r="L4" s="52">
        <f t="shared" ref="L4" ca="1" si="3">SUMIFS(INDIRECT($K$2),INDIRECT($I$2),"="&amp;$A4,INDIRECT($L$2),"="&amp;$M$2)*(1+O4)</f>
        <v>0</v>
      </c>
      <c r="M4" s="52">
        <f t="shared" ref="M4" ca="1" si="4">SUMIFS(INDIRECT($K$2),INDIRECT($I$2),"="&amp;$A4,INDIRECT($L$2),"="&amp;$N$2)*(1-O4-P4)</f>
        <v>0</v>
      </c>
      <c r="N4" s="2"/>
      <c r="O4" s="20">
        <v>2.3000000000000001E-4</v>
      </c>
      <c r="P4" s="20">
        <v>1E-3</v>
      </c>
      <c r="Q4" s="2"/>
      <c r="R4" s="2"/>
      <c r="S4" s="2"/>
      <c r="T4" s="2"/>
    </row>
    <row r="5" spans="1:20" ht="17.25" x14ac:dyDescent="0.2">
      <c r="A5" s="13" t="s">
        <v>3580</v>
      </c>
      <c r="B5" s="2" t="str">
        <f>VLOOKUP(A5,CODE!A:B,2,0)</f>
        <v>欧菲科技</v>
      </c>
      <c r="C5" s="53">
        <f t="shared" ref="C5:C19" ca="1" si="5">IF(E5&gt;0,L5/J5,)</f>
        <v>0</v>
      </c>
      <c r="D5" s="53">
        <f t="shared" ref="D5:D19" ca="1" si="6">IF(E5&gt;0,M5/K5,)</f>
        <v>0</v>
      </c>
      <c r="E5" s="52">
        <f t="shared" ref="E5:E19" ca="1" si="7">IF(MIN(J5:K5)&lt;&gt;0,MIN(J5:K5),)</f>
        <v>0</v>
      </c>
      <c r="F5" s="53">
        <f t="shared" ref="F5:F19" ca="1" si="8">IF(J5&gt;K5,L5/J5,)</f>
        <v>0</v>
      </c>
      <c r="G5" s="53">
        <f t="shared" ref="G5:G19" ca="1" si="9">IF(J5&lt;K5,M5/K5,)</f>
        <v>0</v>
      </c>
      <c r="H5" s="52">
        <f t="shared" ref="H5:H19" ca="1" si="10">J5-K5</f>
        <v>0</v>
      </c>
      <c r="I5" s="2"/>
      <c r="J5" s="52">
        <f t="shared" ca="1" si="1"/>
        <v>0</v>
      </c>
      <c r="K5" s="52">
        <f t="shared" ca="1" si="2"/>
        <v>0</v>
      </c>
      <c r="L5" s="52">
        <f t="shared" ref="L5:L19" ca="1" si="11">SUMIFS(INDIRECT($K$2),INDIRECT($I$2),"="&amp;$A5,INDIRECT($L$2),"="&amp;$M$2)*(1+O5)</f>
        <v>0</v>
      </c>
      <c r="M5" s="52">
        <f t="shared" ref="M5:M19" ca="1" si="12">SUMIFS(INDIRECT($K$2),INDIRECT($I$2),"="&amp;$A5,INDIRECT($L$2),"="&amp;$N$2)*(1-O5-P5)</f>
        <v>0</v>
      </c>
      <c r="N5" s="2"/>
      <c r="O5" s="20">
        <v>2.3000000000000001E-4</v>
      </c>
      <c r="P5" s="20">
        <v>1E-3</v>
      </c>
      <c r="Q5" s="2"/>
      <c r="R5" s="2"/>
      <c r="S5" s="2"/>
      <c r="T5" s="2"/>
    </row>
    <row r="6" spans="1:20" ht="17.25" x14ac:dyDescent="0.2">
      <c r="A6" s="13" t="s">
        <v>3759</v>
      </c>
      <c r="B6" s="2" t="str">
        <f>VLOOKUP(A6,CODE!A:B,2,0)</f>
        <v>三七互娱</v>
      </c>
      <c r="C6" s="53">
        <f t="shared" ca="1" si="5"/>
        <v>0</v>
      </c>
      <c r="D6" s="53">
        <f t="shared" ca="1" si="6"/>
        <v>0</v>
      </c>
      <c r="E6" s="52">
        <f t="shared" ca="1" si="7"/>
        <v>0</v>
      </c>
      <c r="F6" s="53">
        <f t="shared" ca="1" si="8"/>
        <v>0</v>
      </c>
      <c r="G6" s="53">
        <f t="shared" ca="1" si="9"/>
        <v>0</v>
      </c>
      <c r="H6" s="52">
        <f t="shared" ca="1" si="10"/>
        <v>0</v>
      </c>
      <c r="I6" s="2"/>
      <c r="J6" s="52">
        <f t="shared" ca="1" si="1"/>
        <v>0</v>
      </c>
      <c r="K6" s="52">
        <f t="shared" ca="1" si="2"/>
        <v>0</v>
      </c>
      <c r="L6" s="52">
        <f t="shared" ca="1" si="11"/>
        <v>0</v>
      </c>
      <c r="M6" s="52">
        <f t="shared" ca="1" si="12"/>
        <v>0</v>
      </c>
      <c r="N6" s="2"/>
      <c r="O6" s="20">
        <v>2.3000000000000001E-4</v>
      </c>
      <c r="P6" s="20">
        <v>1E-3</v>
      </c>
      <c r="Q6" s="2"/>
      <c r="R6" s="2"/>
      <c r="S6" s="2"/>
      <c r="T6" s="2"/>
    </row>
    <row r="7" spans="1:20" ht="17.25" x14ac:dyDescent="0.2">
      <c r="A7" s="13" t="s">
        <v>3838</v>
      </c>
      <c r="B7" s="2" t="str">
        <f>VLOOKUP(A7,CODE!A:B,2,0)</f>
        <v>金禾实业</v>
      </c>
      <c r="C7" s="53">
        <f t="shared" ca="1" si="5"/>
        <v>0</v>
      </c>
      <c r="D7" s="53">
        <f t="shared" ca="1" si="6"/>
        <v>0</v>
      </c>
      <c r="E7" s="52">
        <f t="shared" ca="1" si="7"/>
        <v>0</v>
      </c>
      <c r="F7" s="53">
        <f t="shared" ca="1" si="8"/>
        <v>0</v>
      </c>
      <c r="G7" s="53">
        <f t="shared" ca="1" si="9"/>
        <v>0</v>
      </c>
      <c r="H7" s="52">
        <f t="shared" ca="1" si="10"/>
        <v>0</v>
      </c>
      <c r="I7" s="2"/>
      <c r="J7" s="52">
        <f t="shared" ca="1" si="1"/>
        <v>0</v>
      </c>
      <c r="K7" s="52">
        <f t="shared" ca="1" si="2"/>
        <v>0</v>
      </c>
      <c r="L7" s="52">
        <f t="shared" ca="1" si="11"/>
        <v>0</v>
      </c>
      <c r="M7" s="52">
        <f t="shared" ca="1" si="12"/>
        <v>0</v>
      </c>
      <c r="N7" s="2"/>
      <c r="O7" s="20">
        <v>2.3000000000000001E-4</v>
      </c>
      <c r="P7" s="20">
        <v>1E-3</v>
      </c>
      <c r="Q7" s="2"/>
      <c r="R7" s="2"/>
      <c r="S7" s="2"/>
      <c r="T7" s="2"/>
    </row>
    <row r="8" spans="1:20" ht="17.25" x14ac:dyDescent="0.2">
      <c r="A8" s="13" t="s">
        <v>41</v>
      </c>
      <c r="B8" s="2" t="str">
        <f>VLOOKUP(A8,CODE!A:B,2,0)</f>
        <v>中国石化</v>
      </c>
      <c r="C8" s="53">
        <f t="shared" ca="1" si="5"/>
        <v>0</v>
      </c>
      <c r="D8" s="53">
        <f t="shared" ca="1" si="6"/>
        <v>0</v>
      </c>
      <c r="E8" s="52">
        <f t="shared" ca="1" si="7"/>
        <v>0</v>
      </c>
      <c r="F8" s="53">
        <f t="shared" ca="1" si="8"/>
        <v>0</v>
      </c>
      <c r="G8" s="53">
        <f t="shared" ca="1" si="9"/>
        <v>0</v>
      </c>
      <c r="H8" s="52">
        <f t="shared" ca="1" si="10"/>
        <v>0</v>
      </c>
      <c r="I8" s="2"/>
      <c r="J8" s="52">
        <f t="shared" ca="1" si="1"/>
        <v>0</v>
      </c>
      <c r="K8" s="52">
        <f t="shared" ca="1" si="2"/>
        <v>0</v>
      </c>
      <c r="L8" s="52">
        <f t="shared" ca="1" si="11"/>
        <v>0</v>
      </c>
      <c r="M8" s="52">
        <f t="shared" ca="1" si="12"/>
        <v>0</v>
      </c>
      <c r="N8" s="2"/>
      <c r="O8" s="20">
        <v>2.3000000000000001E-4</v>
      </c>
      <c r="P8" s="20">
        <v>1E-3</v>
      </c>
      <c r="Q8" s="2"/>
      <c r="R8" s="2"/>
      <c r="S8" s="2"/>
      <c r="T8" s="2"/>
    </row>
    <row r="9" spans="1:20" ht="17.25" x14ac:dyDescent="0.2">
      <c r="A9" s="13" t="s">
        <v>43</v>
      </c>
      <c r="B9" s="2" t="str">
        <f>VLOOKUP(A9,CODE!A:B,2,0)</f>
        <v>南方航空</v>
      </c>
      <c r="C9" s="53">
        <f t="shared" ca="1" si="5"/>
        <v>0</v>
      </c>
      <c r="D9" s="53">
        <f t="shared" ca="1" si="6"/>
        <v>0</v>
      </c>
      <c r="E9" s="52">
        <f t="shared" ca="1" si="7"/>
        <v>0</v>
      </c>
      <c r="F9" s="53">
        <f t="shared" ca="1" si="8"/>
        <v>0</v>
      </c>
      <c r="G9" s="53">
        <f t="shared" ca="1" si="9"/>
        <v>0</v>
      </c>
      <c r="H9" s="52">
        <f t="shared" ca="1" si="10"/>
        <v>0</v>
      </c>
      <c r="I9" s="2"/>
      <c r="J9" s="52">
        <f t="shared" ca="1" si="1"/>
        <v>0</v>
      </c>
      <c r="K9" s="52">
        <f t="shared" ca="1" si="2"/>
        <v>0</v>
      </c>
      <c r="L9" s="52">
        <f t="shared" ca="1" si="11"/>
        <v>0</v>
      </c>
      <c r="M9" s="52">
        <f t="shared" ca="1" si="12"/>
        <v>0</v>
      </c>
      <c r="N9" s="2"/>
      <c r="O9" s="20">
        <v>2.3000000000000001E-4</v>
      </c>
      <c r="P9" s="20">
        <v>1E-3</v>
      </c>
      <c r="Q9" s="2"/>
      <c r="R9" s="2"/>
      <c r="S9" s="2"/>
      <c r="T9" s="2"/>
    </row>
    <row r="10" spans="1:20" ht="17.25" x14ac:dyDescent="0.2">
      <c r="A10" s="13" t="s">
        <v>576</v>
      </c>
      <c r="B10" s="2" t="str">
        <f>VLOOKUP(A10,CODE!A:B,2,0)</f>
        <v>宁沪高速</v>
      </c>
      <c r="C10" s="53">
        <f t="shared" ca="1" si="5"/>
        <v>0</v>
      </c>
      <c r="D10" s="53">
        <f t="shared" ca="1" si="6"/>
        <v>0</v>
      </c>
      <c r="E10" s="52">
        <f t="shared" ca="1" si="7"/>
        <v>0</v>
      </c>
      <c r="F10" s="53">
        <f t="shared" ca="1" si="8"/>
        <v>0</v>
      </c>
      <c r="G10" s="53">
        <f t="shared" ca="1" si="9"/>
        <v>0</v>
      </c>
      <c r="H10" s="52">
        <f t="shared" ca="1" si="10"/>
        <v>0</v>
      </c>
      <c r="I10" s="2"/>
      <c r="J10" s="52">
        <f t="shared" ca="1" si="1"/>
        <v>0</v>
      </c>
      <c r="K10" s="52">
        <f t="shared" ca="1" si="2"/>
        <v>0</v>
      </c>
      <c r="L10" s="52">
        <f t="shared" ca="1" si="11"/>
        <v>0</v>
      </c>
      <c r="M10" s="52">
        <f t="shared" ca="1" si="12"/>
        <v>0</v>
      </c>
      <c r="N10" s="2"/>
      <c r="O10" s="20">
        <v>2.3000000000000001E-4</v>
      </c>
      <c r="P10" s="20">
        <v>1E-3</v>
      </c>
      <c r="Q10" s="2"/>
      <c r="R10" s="2"/>
      <c r="S10" s="2"/>
      <c r="T10" s="2"/>
    </row>
    <row r="11" spans="1:20" ht="17.25" x14ac:dyDescent="0.2">
      <c r="A11" s="13" t="s">
        <v>867</v>
      </c>
      <c r="B11" s="2" t="str">
        <f>VLOOKUP(A11,CODE!A:B,2,0)</f>
        <v>海螺水泥</v>
      </c>
      <c r="C11" s="53">
        <f t="shared" ca="1" si="5"/>
        <v>0</v>
      </c>
      <c r="D11" s="53">
        <f t="shared" ca="1" si="6"/>
        <v>0</v>
      </c>
      <c r="E11" s="52">
        <f t="shared" ca="1" si="7"/>
        <v>0</v>
      </c>
      <c r="F11" s="53">
        <f t="shared" ca="1" si="8"/>
        <v>0</v>
      </c>
      <c r="G11" s="53">
        <f t="shared" ca="1" si="9"/>
        <v>0</v>
      </c>
      <c r="H11" s="52">
        <f t="shared" ca="1" si="10"/>
        <v>0</v>
      </c>
      <c r="I11" s="2"/>
      <c r="J11" s="52">
        <f t="shared" ca="1" si="1"/>
        <v>0</v>
      </c>
      <c r="K11" s="52">
        <f t="shared" ca="1" si="2"/>
        <v>0</v>
      </c>
      <c r="L11" s="52">
        <f t="shared" ca="1" si="11"/>
        <v>0</v>
      </c>
      <c r="M11" s="52">
        <f t="shared" ca="1" si="12"/>
        <v>0</v>
      </c>
      <c r="N11" s="2"/>
      <c r="O11" s="20">
        <v>2.3000000000000001E-4</v>
      </c>
      <c r="P11" s="20">
        <v>1E-3</v>
      </c>
      <c r="Q11" s="2"/>
      <c r="R11" s="2"/>
      <c r="S11" s="2"/>
      <c r="T11" s="2"/>
    </row>
    <row r="12" spans="1:20" ht="17.25" x14ac:dyDescent="0.2">
      <c r="A12" s="13" t="s">
        <v>1044</v>
      </c>
      <c r="B12" s="2" t="str">
        <f>VLOOKUP(A12,CODE!A:B,2,0)</f>
        <v>均胜电子</v>
      </c>
      <c r="C12" s="53">
        <f t="shared" ca="1" si="5"/>
        <v>0</v>
      </c>
      <c r="D12" s="53">
        <f t="shared" ca="1" si="6"/>
        <v>0</v>
      </c>
      <c r="E12" s="52">
        <f t="shared" ca="1" si="7"/>
        <v>0</v>
      </c>
      <c r="F12" s="53">
        <f t="shared" ca="1" si="8"/>
        <v>0</v>
      </c>
      <c r="G12" s="53">
        <f t="shared" ca="1" si="9"/>
        <v>0</v>
      </c>
      <c r="H12" s="52">
        <f t="shared" ca="1" si="10"/>
        <v>0</v>
      </c>
      <c r="I12" s="2"/>
      <c r="J12" s="52">
        <f t="shared" ca="1" si="1"/>
        <v>0</v>
      </c>
      <c r="K12" s="52">
        <f t="shared" ca="1" si="2"/>
        <v>0</v>
      </c>
      <c r="L12" s="52">
        <f t="shared" ca="1" si="11"/>
        <v>0</v>
      </c>
      <c r="M12" s="52">
        <f t="shared" ca="1" si="12"/>
        <v>0</v>
      </c>
      <c r="N12" s="2"/>
      <c r="O12" s="20">
        <v>2.3000000000000001E-4</v>
      </c>
      <c r="P12" s="20">
        <v>1E-3</v>
      </c>
      <c r="Q12" s="2"/>
      <c r="R12" s="2"/>
      <c r="S12" s="2"/>
      <c r="T12" s="2"/>
    </row>
    <row r="13" spans="1:20" ht="17.25" x14ac:dyDescent="0.2">
      <c r="A13" s="13" t="s">
        <v>1235</v>
      </c>
      <c r="B13" s="2" t="str">
        <f>VLOOKUP(A13,CODE!A:B,2,0)</f>
        <v>安信信托</v>
      </c>
      <c r="C13" s="53">
        <f t="shared" ca="1" si="5"/>
        <v>0</v>
      </c>
      <c r="D13" s="53">
        <f t="shared" ca="1" si="6"/>
        <v>0</v>
      </c>
      <c r="E13" s="52">
        <f t="shared" ca="1" si="7"/>
        <v>0</v>
      </c>
      <c r="F13" s="53">
        <f t="shared" ca="1" si="8"/>
        <v>0</v>
      </c>
      <c r="G13" s="53">
        <f t="shared" ca="1" si="9"/>
        <v>0</v>
      </c>
      <c r="H13" s="52">
        <f t="shared" ca="1" si="10"/>
        <v>0</v>
      </c>
      <c r="I13" s="2"/>
      <c r="J13" s="52">
        <f t="shared" ca="1" si="1"/>
        <v>0</v>
      </c>
      <c r="K13" s="52">
        <f t="shared" ca="1" si="2"/>
        <v>0</v>
      </c>
      <c r="L13" s="52">
        <f t="shared" ca="1" si="11"/>
        <v>0</v>
      </c>
      <c r="M13" s="52">
        <f t="shared" ca="1" si="12"/>
        <v>0</v>
      </c>
      <c r="N13" s="2"/>
      <c r="O13" s="20">
        <v>2.3000000000000001E-4</v>
      </c>
      <c r="P13" s="20">
        <v>1E-3</v>
      </c>
      <c r="Q13" s="2"/>
      <c r="R13" s="2"/>
      <c r="S13" s="2"/>
      <c r="T13" s="2"/>
    </row>
    <row r="14" spans="1:20" ht="17.25" x14ac:dyDescent="0.2">
      <c r="A14" s="13" t="s">
        <v>1326</v>
      </c>
      <c r="B14" s="2" t="str">
        <f>VLOOKUP(A14,CODE!A:B,2,0)</f>
        <v>梅花生物</v>
      </c>
      <c r="C14" s="53">
        <f t="shared" ca="1" si="5"/>
        <v>0</v>
      </c>
      <c r="D14" s="53">
        <f t="shared" ca="1" si="6"/>
        <v>0</v>
      </c>
      <c r="E14" s="52">
        <f t="shared" ca="1" si="7"/>
        <v>0</v>
      </c>
      <c r="F14" s="53">
        <f t="shared" ca="1" si="8"/>
        <v>0</v>
      </c>
      <c r="G14" s="53">
        <f t="shared" ca="1" si="9"/>
        <v>0</v>
      </c>
      <c r="H14" s="52">
        <f t="shared" ca="1" si="10"/>
        <v>0</v>
      </c>
      <c r="I14" s="2"/>
      <c r="J14" s="52">
        <f t="shared" ca="1" si="1"/>
        <v>0</v>
      </c>
      <c r="K14" s="52">
        <f t="shared" ca="1" si="2"/>
        <v>0</v>
      </c>
      <c r="L14" s="52">
        <f t="shared" ca="1" si="11"/>
        <v>0</v>
      </c>
      <c r="M14" s="52">
        <f t="shared" ca="1" si="12"/>
        <v>0</v>
      </c>
      <c r="N14" s="2"/>
      <c r="O14" s="20">
        <v>2.3000000000000001E-4</v>
      </c>
      <c r="P14" s="20">
        <v>1E-3</v>
      </c>
      <c r="Q14" s="2"/>
      <c r="R14" s="2"/>
      <c r="S14" s="2"/>
      <c r="T14" s="2"/>
    </row>
    <row r="15" spans="1:20" ht="17.25" x14ac:dyDescent="0.2">
      <c r="A15" s="15" t="s">
        <v>1424</v>
      </c>
      <c r="B15" s="2" t="str">
        <f>VLOOKUP(A15,CODE!A:B,2,0)</f>
        <v>文山电力</v>
      </c>
      <c r="C15" s="53">
        <f t="shared" ca="1" si="5"/>
        <v>0</v>
      </c>
      <c r="D15" s="53">
        <f t="shared" ca="1" si="6"/>
        <v>0</v>
      </c>
      <c r="E15" s="52">
        <f t="shared" ca="1" si="7"/>
        <v>0</v>
      </c>
      <c r="F15" s="53">
        <f t="shared" ca="1" si="8"/>
        <v>0</v>
      </c>
      <c r="G15" s="53">
        <f t="shared" ca="1" si="9"/>
        <v>0</v>
      </c>
      <c r="H15" s="52">
        <f t="shared" ca="1" si="10"/>
        <v>0</v>
      </c>
      <c r="I15" s="2"/>
      <c r="J15" s="52">
        <f t="shared" ca="1" si="1"/>
        <v>0</v>
      </c>
      <c r="K15" s="52">
        <f t="shared" ca="1" si="2"/>
        <v>0</v>
      </c>
      <c r="L15" s="52">
        <f t="shared" ca="1" si="11"/>
        <v>0</v>
      </c>
      <c r="M15" s="52">
        <f t="shared" ca="1" si="12"/>
        <v>0</v>
      </c>
      <c r="N15" s="2"/>
      <c r="O15" s="20">
        <v>2.3000000000000001E-4</v>
      </c>
      <c r="P15" s="20">
        <v>1E-3</v>
      </c>
      <c r="Q15" s="2"/>
      <c r="R15" s="2"/>
      <c r="S15" s="2"/>
      <c r="T15" s="2"/>
    </row>
    <row r="16" spans="1:20" ht="17.25" x14ac:dyDescent="0.2">
      <c r="A16" s="13" t="s">
        <v>1440</v>
      </c>
      <c r="B16" s="2" t="str">
        <f>VLOOKUP(A16,CODE!A:B,2,0)</f>
        <v>大秦铁路</v>
      </c>
      <c r="C16" s="53">
        <f t="shared" ca="1" si="5"/>
        <v>0</v>
      </c>
      <c r="D16" s="53">
        <f t="shared" ca="1" si="6"/>
        <v>0</v>
      </c>
      <c r="E16" s="52">
        <f t="shared" ca="1" si="7"/>
        <v>0</v>
      </c>
      <c r="F16" s="53">
        <f t="shared" ca="1" si="8"/>
        <v>0</v>
      </c>
      <c r="G16" s="53">
        <f t="shared" ca="1" si="9"/>
        <v>0</v>
      </c>
      <c r="H16" s="52">
        <f t="shared" ca="1" si="10"/>
        <v>0</v>
      </c>
      <c r="I16" s="2"/>
      <c r="J16" s="52">
        <f t="shared" ca="1" si="1"/>
        <v>0</v>
      </c>
      <c r="K16" s="52">
        <f t="shared" ca="1" si="2"/>
        <v>0</v>
      </c>
      <c r="L16" s="52">
        <f t="shared" ca="1" si="11"/>
        <v>0</v>
      </c>
      <c r="M16" s="52">
        <f t="shared" ca="1" si="12"/>
        <v>0</v>
      </c>
      <c r="N16" s="2"/>
      <c r="O16" s="20">
        <v>2.3000000000000001E-4</v>
      </c>
      <c r="P16" s="20">
        <v>1E-3</v>
      </c>
      <c r="Q16" s="2"/>
      <c r="R16" s="2"/>
      <c r="S16" s="2"/>
      <c r="T16" s="2"/>
    </row>
    <row r="17" spans="1:20" ht="17.25" x14ac:dyDescent="0.2">
      <c r="A17" s="13" t="s">
        <v>1559</v>
      </c>
      <c r="B17" s="2" t="str">
        <f>VLOOKUP(A17,CODE!A:B,2,0)</f>
        <v>中国中铁</v>
      </c>
      <c r="C17" s="53">
        <f t="shared" ca="1" si="5"/>
        <v>0</v>
      </c>
      <c r="D17" s="53">
        <f t="shared" ca="1" si="6"/>
        <v>0</v>
      </c>
      <c r="E17" s="52">
        <f t="shared" ca="1" si="7"/>
        <v>0</v>
      </c>
      <c r="F17" s="53">
        <f t="shared" ca="1" si="8"/>
        <v>0</v>
      </c>
      <c r="G17" s="53">
        <f t="shared" ca="1" si="9"/>
        <v>0</v>
      </c>
      <c r="H17" s="52">
        <f t="shared" ca="1" si="10"/>
        <v>0</v>
      </c>
      <c r="I17" s="2"/>
      <c r="J17" s="52">
        <f t="shared" ca="1" si="1"/>
        <v>0</v>
      </c>
      <c r="K17" s="52">
        <f t="shared" ca="1" si="2"/>
        <v>0</v>
      </c>
      <c r="L17" s="52">
        <f t="shared" ca="1" si="11"/>
        <v>0</v>
      </c>
      <c r="M17" s="52">
        <f t="shared" ca="1" si="12"/>
        <v>0</v>
      </c>
      <c r="N17" s="2"/>
      <c r="O17" s="20">
        <v>2.3000000000000001E-4</v>
      </c>
      <c r="P17" s="20">
        <v>1E-3</v>
      </c>
      <c r="Q17" s="2"/>
      <c r="R17" s="2"/>
      <c r="S17" s="2"/>
      <c r="T17" s="2"/>
    </row>
    <row r="18" spans="1:20" ht="17.25" x14ac:dyDescent="0.2">
      <c r="A18" s="13" t="s">
        <v>1597</v>
      </c>
      <c r="B18" s="2" t="str">
        <f>VLOOKUP(A18,CODE!A:B,2,0)</f>
        <v>中国建筑</v>
      </c>
      <c r="C18" s="53">
        <f t="shared" ca="1" si="5"/>
        <v>0</v>
      </c>
      <c r="D18" s="53">
        <f t="shared" ca="1" si="6"/>
        <v>0</v>
      </c>
      <c r="E18" s="52">
        <f t="shared" ca="1" si="7"/>
        <v>0</v>
      </c>
      <c r="F18" s="53">
        <f t="shared" ca="1" si="8"/>
        <v>0</v>
      </c>
      <c r="G18" s="53">
        <f t="shared" ca="1" si="9"/>
        <v>0</v>
      </c>
      <c r="H18" s="52">
        <f t="shared" ca="1" si="10"/>
        <v>0</v>
      </c>
      <c r="I18" s="2"/>
      <c r="J18" s="52">
        <f t="shared" ca="1" si="1"/>
        <v>0</v>
      </c>
      <c r="K18" s="52">
        <f t="shared" ca="1" si="2"/>
        <v>0</v>
      </c>
      <c r="L18" s="52">
        <f t="shared" ca="1" si="11"/>
        <v>0</v>
      </c>
      <c r="M18" s="52">
        <f t="shared" ca="1" si="12"/>
        <v>0</v>
      </c>
      <c r="N18" s="2"/>
      <c r="O18" s="20">
        <v>2.3000000000000001E-4</v>
      </c>
      <c r="P18" s="20">
        <v>1E-3</v>
      </c>
      <c r="Q18" s="2"/>
      <c r="R18" s="2"/>
      <c r="S18" s="2"/>
      <c r="T18" s="2"/>
    </row>
    <row r="19" spans="1:20" ht="17.25" x14ac:dyDescent="0.2">
      <c r="A19" s="13" t="s">
        <v>1669</v>
      </c>
      <c r="B19" s="2" t="str">
        <f>VLOOKUP(A19,CODE!A:B,2,0)</f>
        <v>建设银行</v>
      </c>
      <c r="C19" s="53">
        <f t="shared" ca="1" si="5"/>
        <v>0</v>
      </c>
      <c r="D19" s="53">
        <f t="shared" ca="1" si="6"/>
        <v>0</v>
      </c>
      <c r="E19" s="52">
        <f t="shared" ca="1" si="7"/>
        <v>0</v>
      </c>
      <c r="F19" s="53">
        <f t="shared" ca="1" si="8"/>
        <v>0</v>
      </c>
      <c r="G19" s="53">
        <f t="shared" ca="1" si="9"/>
        <v>0</v>
      </c>
      <c r="H19" s="52">
        <f t="shared" ca="1" si="10"/>
        <v>0</v>
      </c>
      <c r="I19" s="2"/>
      <c r="J19" s="52">
        <f t="shared" ca="1" si="1"/>
        <v>0</v>
      </c>
      <c r="K19" s="52">
        <f t="shared" ca="1" si="2"/>
        <v>0</v>
      </c>
      <c r="L19" s="52">
        <f t="shared" ca="1" si="11"/>
        <v>0</v>
      </c>
      <c r="M19" s="52">
        <f t="shared" ca="1" si="12"/>
        <v>0</v>
      </c>
      <c r="N19" s="2"/>
      <c r="O19" s="20">
        <v>2.3000000000000001E-4</v>
      </c>
      <c r="P19" s="20">
        <v>1E-3</v>
      </c>
      <c r="Q19" s="2"/>
      <c r="R19" s="2"/>
      <c r="S19" s="2"/>
      <c r="T19" s="2"/>
    </row>
    <row r="20" spans="1:20" ht="17.25" x14ac:dyDescent="0.2">
      <c r="A20" s="13" t="s">
        <v>1679</v>
      </c>
      <c r="B20" s="2" t="str">
        <f>VLOOKUP(A20,CODE!A:B,2,0)</f>
        <v>中国核电</v>
      </c>
      <c r="C20" s="53">
        <f t="shared" ref="C20:C24" ca="1" si="13">IF(E20&gt;0,L20/J20,)</f>
        <v>0</v>
      </c>
      <c r="D20" s="53">
        <f t="shared" ref="D20:D24" ca="1" si="14">IF(E20&gt;0,M20/K20,)</f>
        <v>0</v>
      </c>
      <c r="E20" s="52">
        <f t="shared" ref="E20:E24" ca="1" si="15">IF(MIN(J20:K20)&lt;&gt;0,MIN(J20:K20),)</f>
        <v>0</v>
      </c>
      <c r="F20" s="53">
        <f t="shared" ref="F20:F24" ca="1" si="16">IF(J20&gt;K20,L20/J20,)</f>
        <v>0</v>
      </c>
      <c r="G20" s="53">
        <f t="shared" ref="G20:G24" ca="1" si="17">IF(J20&lt;K20,M20/K20,)</f>
        <v>0</v>
      </c>
      <c r="H20" s="52">
        <f t="shared" ref="H20:H24" ca="1" si="18">J20-K20</f>
        <v>0</v>
      </c>
      <c r="I20" s="2"/>
      <c r="J20" s="52">
        <f t="shared" ca="1" si="1"/>
        <v>0</v>
      </c>
      <c r="K20" s="52">
        <f t="shared" ca="1" si="2"/>
        <v>0</v>
      </c>
      <c r="L20" s="52">
        <f t="shared" ref="L20:L24" ca="1" si="19">SUMIFS(INDIRECT($K$2),INDIRECT($I$2),"="&amp;$A20,INDIRECT($L$2),"="&amp;$M$2)*(1+O20)</f>
        <v>0</v>
      </c>
      <c r="M20" s="52">
        <f t="shared" ref="M20:M24" ca="1" si="20">SUMIFS(INDIRECT($K$2),INDIRECT($I$2),"="&amp;$A20,INDIRECT($L$2),"="&amp;$N$2)*(1-O20-P20)</f>
        <v>0</v>
      </c>
      <c r="N20" s="2"/>
      <c r="O20" s="20">
        <v>2.3000000000000001E-4</v>
      </c>
      <c r="P20" s="20">
        <v>1E-3</v>
      </c>
      <c r="Q20" s="2"/>
      <c r="R20" s="2"/>
      <c r="S20" s="2"/>
      <c r="T20" s="2"/>
    </row>
    <row r="21" spans="1:20" ht="17.25" x14ac:dyDescent="0.2">
      <c r="A21" s="13" t="s">
        <v>1869</v>
      </c>
      <c r="B21" s="2" t="str">
        <f>VLOOKUP(A21,CODE!A:B,2,0)</f>
        <v>宁波高发</v>
      </c>
      <c r="C21" s="53">
        <f t="shared" ca="1" si="13"/>
        <v>0</v>
      </c>
      <c r="D21" s="53">
        <f t="shared" ca="1" si="14"/>
        <v>0</v>
      </c>
      <c r="E21" s="52">
        <f t="shared" ca="1" si="15"/>
        <v>0</v>
      </c>
      <c r="F21" s="53">
        <f t="shared" ca="1" si="16"/>
        <v>0</v>
      </c>
      <c r="G21" s="53">
        <f t="shared" ca="1" si="17"/>
        <v>0</v>
      </c>
      <c r="H21" s="52">
        <f t="shared" ca="1" si="18"/>
        <v>0</v>
      </c>
      <c r="I21" s="2"/>
      <c r="J21" s="52">
        <f t="shared" ca="1" si="1"/>
        <v>0</v>
      </c>
      <c r="K21" s="52">
        <f t="shared" ca="1" si="2"/>
        <v>0</v>
      </c>
      <c r="L21" s="52">
        <f t="shared" ca="1" si="19"/>
        <v>0</v>
      </c>
      <c r="M21" s="52">
        <f t="shared" ca="1" si="20"/>
        <v>0</v>
      </c>
      <c r="N21" s="2"/>
      <c r="O21" s="20">
        <v>2.3000000000000001E-4</v>
      </c>
      <c r="P21" s="20">
        <v>1E-3</v>
      </c>
      <c r="Q21" s="2"/>
      <c r="R21" s="2"/>
      <c r="S21" s="2"/>
      <c r="T21" s="2"/>
    </row>
    <row r="22" spans="1:20" ht="17.25" x14ac:dyDescent="0.2">
      <c r="A22" s="49" t="s">
        <v>5190</v>
      </c>
      <c r="B22" s="2" t="str">
        <f>VLOOKUP(A22,CODE!A:B,2,0)</f>
        <v>500ETF</v>
      </c>
      <c r="C22" s="53">
        <f t="shared" ca="1" si="13"/>
        <v>0</v>
      </c>
      <c r="D22" s="53">
        <f t="shared" ca="1" si="14"/>
        <v>0</v>
      </c>
      <c r="E22" s="52">
        <f t="shared" ca="1" si="15"/>
        <v>0</v>
      </c>
      <c r="F22" s="53">
        <f t="shared" ca="1" si="16"/>
        <v>6.7565536499999999</v>
      </c>
      <c r="G22" s="53">
        <f t="shared" ca="1" si="17"/>
        <v>0</v>
      </c>
      <c r="H22" s="52">
        <f t="shared" ca="1" si="18"/>
        <v>1000</v>
      </c>
      <c r="I22" s="2"/>
      <c r="J22" s="52">
        <f t="shared" ca="1" si="1"/>
        <v>1000</v>
      </c>
      <c r="K22" s="52">
        <f t="shared" ca="1" si="2"/>
        <v>0</v>
      </c>
      <c r="L22" s="52">
        <f t="shared" ca="1" si="19"/>
        <v>6756.5536499999998</v>
      </c>
      <c r="M22" s="52">
        <f t="shared" ca="1" si="20"/>
        <v>0</v>
      </c>
      <c r="N22" s="2"/>
      <c r="O22" s="20">
        <v>2.3000000000000001E-4</v>
      </c>
      <c r="P22" s="20">
        <v>1E-3</v>
      </c>
    </row>
    <row r="23" spans="1:20" ht="17.25" x14ac:dyDescent="0.2">
      <c r="A23" s="49" t="s">
        <v>8208</v>
      </c>
      <c r="B23" s="2" t="str">
        <f>VLOOKUP(A23,CODE!A:B,2,0)</f>
        <v>东方航空</v>
      </c>
      <c r="C23" s="53">
        <f t="shared" ca="1" si="13"/>
        <v>0</v>
      </c>
      <c r="D23" s="53">
        <f t="shared" ca="1" si="14"/>
        <v>0</v>
      </c>
      <c r="E23" s="52">
        <f t="shared" ca="1" si="15"/>
        <v>0</v>
      </c>
      <c r="F23" s="53">
        <f t="shared" ca="1" si="16"/>
        <v>0</v>
      </c>
      <c r="G23" s="53">
        <f t="shared" ca="1" si="17"/>
        <v>0</v>
      </c>
      <c r="H23" s="52">
        <f t="shared" ca="1" si="18"/>
        <v>0</v>
      </c>
      <c r="I23" s="2"/>
      <c r="J23" s="52">
        <f t="shared" ca="1" si="1"/>
        <v>0</v>
      </c>
      <c r="K23" s="52">
        <f t="shared" ca="1" si="2"/>
        <v>0</v>
      </c>
      <c r="L23" s="52">
        <f t="shared" ca="1" si="19"/>
        <v>0</v>
      </c>
      <c r="M23" s="52">
        <f t="shared" ca="1" si="20"/>
        <v>0</v>
      </c>
      <c r="N23" s="2"/>
      <c r="O23" s="20">
        <v>2.3000000000000001E-4</v>
      </c>
      <c r="P23" s="20">
        <v>1E-3</v>
      </c>
    </row>
    <row r="24" spans="1:20" ht="17.25" x14ac:dyDescent="0.2">
      <c r="A24" s="49" t="s">
        <v>8211</v>
      </c>
      <c r="B24" s="2" t="str">
        <f>VLOOKUP(A24,CODE!A:B,2,0)</f>
        <v>华东医药</v>
      </c>
      <c r="C24" s="53">
        <f t="shared" ca="1" si="13"/>
        <v>0</v>
      </c>
      <c r="D24" s="53">
        <f t="shared" ca="1" si="14"/>
        <v>0</v>
      </c>
      <c r="E24" s="52">
        <f t="shared" ca="1" si="15"/>
        <v>0</v>
      </c>
      <c r="F24" s="53">
        <f t="shared" ca="1" si="16"/>
        <v>0</v>
      </c>
      <c r="G24" s="53">
        <f t="shared" ca="1" si="17"/>
        <v>0</v>
      </c>
      <c r="H24" s="52">
        <f t="shared" ca="1" si="18"/>
        <v>0</v>
      </c>
      <c r="I24" s="2"/>
      <c r="J24" s="52">
        <f t="shared" ca="1" si="1"/>
        <v>0</v>
      </c>
      <c r="K24" s="52">
        <f t="shared" ca="1" si="2"/>
        <v>0</v>
      </c>
      <c r="L24" s="52">
        <f t="shared" ca="1" si="19"/>
        <v>0</v>
      </c>
      <c r="M24" s="52">
        <f t="shared" ca="1" si="20"/>
        <v>0</v>
      </c>
      <c r="N24" s="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4" workbookViewId="0">
      <selection activeCell="L4" sqref="L4:M5"/>
    </sheetView>
  </sheetViews>
  <sheetFormatPr defaultColWidth="10" defaultRowHeight="18.75" customHeight="1" x14ac:dyDescent="0.3"/>
  <cols>
    <col min="1" max="1" width="10" style="41" customWidth="1"/>
    <col min="2" max="3" width="10" style="26"/>
    <col min="4" max="8" width="10" style="26" customWidth="1"/>
    <col min="9" max="12" width="10" style="26"/>
    <col min="13" max="19" width="10" style="26" customWidth="1"/>
    <col min="20" max="16384" width="10" style="26"/>
  </cols>
  <sheetData>
    <row r="1" spans="1:20" ht="18.75" customHeight="1" x14ac:dyDescent="0.3">
      <c r="A1" s="57" t="s">
        <v>5059</v>
      </c>
      <c r="B1" s="59" t="s">
        <v>5055</v>
      </c>
      <c r="C1" s="59" t="s">
        <v>5076</v>
      </c>
      <c r="D1" s="59" t="s">
        <v>5077</v>
      </c>
      <c r="E1" s="59"/>
      <c r="F1" s="59" t="s">
        <v>5078</v>
      </c>
      <c r="G1" s="59" t="s">
        <v>5060</v>
      </c>
      <c r="H1" s="60" t="s">
        <v>5061</v>
      </c>
      <c r="I1" s="2"/>
      <c r="J1" s="2"/>
      <c r="P1" s="2"/>
      <c r="Q1" s="2"/>
      <c r="S1" s="2"/>
      <c r="T1" s="2"/>
    </row>
    <row r="2" spans="1:20" ht="18.75" customHeight="1" thickBot="1" x14ac:dyDescent="0.35">
      <c r="A2" s="45">
        <f ca="1">TODAY()</f>
        <v>43118</v>
      </c>
      <c r="B2" s="42" t="s">
        <v>5082</v>
      </c>
      <c r="C2" s="43" t="s">
        <v>5083</v>
      </c>
      <c r="D2" s="46" t="str">
        <f ca="1">SUBSTITUTE(_xlfn.WEBSERVICE("http://api.money.126.net/data/feed/"&amp;"0"&amp;"000001"&amp;",money.api")&amp; T(NOW()),"} });","")</f>
        <v>_ntes_quote_callback({"0000001":{"code": "0000001", "percent": 0.0, "askvol1": 0, "askvol3": 0, "askvol2": 0, "askvol5": 0, "askvol4": 0, "price": 3444.67, "open": 0.0, "bid5": 0, "bid4": 0, "bid3": 0, "bid2": 0, "bid1": 0, "high": 0.0, "low": 0.0, "updown": 0.0, "type": "SH", "bidvol1": 0, "status": null, "bidvol3": 0, "bidvol2": 0, "symbol": "000001", "update": "2018/01/18 09:04:03", "bidvol5": 0, "bidvol4": 0, "volume": 0, "ask5": 0, "ask4": 0, "ask1": 0, "name": "\u4e0a\u8bc1\u6307\u6570", "ask3": 0, "ask2": 0, "arrow": "\u3000", "time": "2018/01/18 09:04:01", "yestclose": 3444.67, "turnover": 0</v>
      </c>
      <c r="E2" s="43"/>
      <c r="F2" s="43">
        <f t="shared" ref="F2:F7" ca="1" si="0">--TRIM(LEFT(SUBSTITUTE(MID(D2,FIND("yestclose",D2)+LEN("yestclose")+3,50),",",REPT(" ",50)),50))</f>
        <v>3444.67</v>
      </c>
      <c r="G2" s="43">
        <f t="shared" ref="G2:G7" ca="1" si="1">--TRIM(LEFT(SUBSTITUTE(MID(D2,FIND("price",D2)+LEN("price")+3,50),",",REPT(" ",50)),50))</f>
        <v>3444.67</v>
      </c>
      <c r="H2" s="47">
        <f t="shared" ref="H2:H7" ca="1" si="2">--TRIM(LEFT(SUBSTITUTE(MID(D2,FIND("percent",D2)+LEN("percent")+3,50),",",REPT(" ",50)),50))</f>
        <v>0</v>
      </c>
      <c r="I2" s="2"/>
      <c r="J2" s="2"/>
      <c r="P2" s="2"/>
      <c r="Q2" s="2"/>
      <c r="S2" s="2"/>
      <c r="T2" s="2"/>
    </row>
    <row r="3" spans="1:20" ht="18.75" customHeight="1" x14ac:dyDescent="0.3">
      <c r="A3" s="45">
        <f t="shared" ref="A3:A8" ca="1" si="3">TODAY()</f>
        <v>43118</v>
      </c>
      <c r="B3" s="42" t="s">
        <v>5084</v>
      </c>
      <c r="C3" s="43" t="s">
        <v>5085</v>
      </c>
      <c r="D3" s="46" t="str">
        <f ca="1">SUBSTITUTE(_xlfn.WEBSERVICE("http://api.money.126.net/data/feed/"&amp;"1"&amp;"399001"&amp;",money.api")&amp; T(NOW()),"} });","")</f>
        <v>_ntes_quote_callback({"1399001":{"code": "1399001", "percent": 0.0, "high": 0.0, "askvol3": 0, "askvol2": 0, "askvol5": 0, "askvol4": 0, "price": 11303.967, "open": 0.0, "bid5": 0.0, "bid4": 0.0, "bid3": 0.0, "bid2": 0.0, "bid1": 0.0, "low": 0.0, "updown": 0, "type": "SZ", "bidvol1": 0, "status": null, "bidvol3": 0, "bidvol2": 0, "symbol": "399001", "update": "2018/01/18 09:03:57", "bidvol5": 0, "bidvol4": 0, "volume": 0, "askvol1": 0, "ask5": 0.0, "ask4": 0.0, "ask1": 0.0, "name": "\u6df1\u8bc1\u6210\u6307", "ask3": 0.0, "ask2": 0.0, "arrow": "\u3000", "time": "2018/01/18 09:03:54", "yestclose": 11303.967, "turnover": 0.0</v>
      </c>
      <c r="E3" s="43"/>
      <c r="F3" s="43">
        <f t="shared" ca="1" si="0"/>
        <v>11303.967000000001</v>
      </c>
      <c r="G3" s="43">
        <f t="shared" ca="1" si="1"/>
        <v>11303.967000000001</v>
      </c>
      <c r="H3" s="47">
        <f t="shared" ca="1" si="2"/>
        <v>0</v>
      </c>
      <c r="I3" s="2"/>
      <c r="J3" s="89" t="s">
        <v>5079</v>
      </c>
      <c r="K3" s="77"/>
      <c r="L3" s="77" t="s">
        <v>5080</v>
      </c>
      <c r="M3" s="77"/>
      <c r="N3" s="77" t="s">
        <v>5081</v>
      </c>
      <c r="O3" s="78"/>
      <c r="Q3" s="2" t="s">
        <v>5119</v>
      </c>
      <c r="S3" s="2"/>
      <c r="T3" s="2"/>
    </row>
    <row r="4" spans="1:20" ht="18.75" customHeight="1" x14ac:dyDescent="0.3">
      <c r="A4" s="45">
        <f t="shared" ca="1" si="3"/>
        <v>43118</v>
      </c>
      <c r="B4" s="42" t="s">
        <v>5086</v>
      </c>
      <c r="C4" s="43" t="s">
        <v>5087</v>
      </c>
      <c r="D4" s="46" t="str">
        <f ca="1">SUBSTITUTE(_xlfn.WEBSERVICE("http://api.money.126.net/data/feed/"&amp;"1"&amp;"399006"&amp;",money.api")&amp; T(NOW()),"} });","")</f>
        <v>_ntes_quote_callback({"1399006":{"code": "1399006", "percent": 0.0, "high": 0.0, "askvol3": 0, "askvol2": 0, "askvol5": 0, "askvol4": 0, "price": 1742.034, "open": 0.0, "bid5": 0.0, "bid4": 0.0, "bid3": 0.0, "bid2": 0.0, "bid1": 0.0, "low": 0.0, "updown": 0, "type": "SZ", "bidvol1": 0, "status": null, "bidvol3": 0, "bidvol2": 0, "symbol": "399006", "update": "2018/01/18 09:03:57", "bidvol5": 0, "bidvol4": 0, "volume": 0, "askvol1": 0, "ask5": 0.0, "ask4": 0.0, "ask1": 0.0, "name": "\u521b\u4e1a\u677f\u6307", "ask3": 0.0, "ask2": 0.0, "arrow": "\u3000", "time": "2018/01/18 09:03:54", "yestclose": 1742.034, "turnover": 0.0</v>
      </c>
      <c r="E4" s="43"/>
      <c r="F4" s="43">
        <f t="shared" ca="1" si="0"/>
        <v>1742.0340000000001</v>
      </c>
      <c r="G4" s="43">
        <f t="shared" ca="1" si="1"/>
        <v>1742.0340000000001</v>
      </c>
      <c r="H4" s="47">
        <f t="shared" ca="1" si="2"/>
        <v>0</v>
      </c>
      <c r="I4" s="2"/>
      <c r="J4" s="79" t="str">
        <f ca="1">TEXT(--SUBSTITUTE(TRIM(LEFT(SUBSTITUTE(MID(D2,FIND("update",D2)+LEN("update")+3,50),",",REPT(" ",50)),50)),"""",""),"hh:mm:ss")</f>
        <v>09:04:03</v>
      </c>
      <c r="K4" s="80"/>
      <c r="L4" s="83">
        <f ca="1">S9</f>
        <v>0</v>
      </c>
      <c r="M4" s="83"/>
      <c r="N4" s="85">
        <f ca="1">L4/当前资产</f>
        <v>0</v>
      </c>
      <c r="O4" s="86"/>
      <c r="Q4" s="2" t="s">
        <v>5120</v>
      </c>
    </row>
    <row r="5" spans="1:20" ht="18.75" customHeight="1" thickBot="1" x14ac:dyDescent="0.35">
      <c r="A5" s="45">
        <f t="shared" ca="1" si="3"/>
        <v>43118</v>
      </c>
      <c r="B5" s="42" t="s">
        <v>5116</v>
      </c>
      <c r="C5" s="43" t="s">
        <v>5114</v>
      </c>
      <c r="D5" s="46" t="str">
        <f ca="1">SUBSTITUTE(_xlfn.WEBSERVICE("http://api.money.126.net/data/feed/"&amp;"0"&amp;"000050"&amp;",money.api")&amp; T(NOW()),"} });","")</f>
        <v>_ntes_quote_callback({"0000050":{"code": "0000050", "percent": 0.0, "askvol1": 0, "askvol3": 0, "askvol2": 0, "askvol5": 0, "askvol4": 0, "price": 2687.87, "open": 0.0, "bid5": 0, "bid4": 0, "bid3": 0, "bid2": 0, "bid1": 0, "high": 0.0, "low": 0.0, "updown": 0.0, "type": "SH", "bidvol1": 0, "status": null, "bidvol3": 0, "bidvol2": 0, "symbol": "000050", "update": "2018/01/18 09:04:08", "bidvol5": 0, "bidvol4": 0, "volume": 0, "ask5": 0, "ask4": 0, "ask1": 0, "name": "50\u7b49\u6743", "ask3": 0, "ask2": 0, "arrow": "\u3000", "time": "2018/01/18 09:04:07", "yestclose": 2687.87, "turnover": 0</v>
      </c>
      <c r="E5" s="43"/>
      <c r="F5" s="43">
        <f t="shared" ca="1" si="0"/>
        <v>2687.87</v>
      </c>
      <c r="G5" s="43">
        <f t="shared" ca="1" si="1"/>
        <v>2687.87</v>
      </c>
      <c r="H5" s="47">
        <f t="shared" ca="1" si="2"/>
        <v>0</v>
      </c>
      <c r="I5" s="2"/>
      <c r="J5" s="81"/>
      <c r="K5" s="82"/>
      <c r="L5" s="84"/>
      <c r="M5" s="84"/>
      <c r="N5" s="87"/>
      <c r="O5" s="88"/>
      <c r="Q5" s="48" t="s">
        <v>5117</v>
      </c>
    </row>
    <row r="6" spans="1:20" ht="18.75" customHeight="1" x14ac:dyDescent="0.3">
      <c r="A6" s="45">
        <f t="shared" ca="1" si="3"/>
        <v>43118</v>
      </c>
      <c r="B6" s="42" t="s">
        <v>5115</v>
      </c>
      <c r="C6" s="43" t="s">
        <v>5111</v>
      </c>
      <c r="D6" s="46" t="str">
        <f ca="1">SUBSTITUTE(_xlfn.WEBSERVICE("http://api.money.126.net/data/feed/"&amp;"0"&amp;"000300"&amp;",money.api")&amp; T(NOW()),"} });","")</f>
        <v>_ntes_quote_callback({"0000300":{"code": "0000300", "percent": 0.0, "askvol1": 0, "askvol3": 0, "askvol2": 0, "askvol5": 0, "askvol4": 0, "price": 4248.12, "open": 0.0, "bid5": 0, "bid4": 0, "bid3": 0, "bid2": 0, "bid1": 0, "high": 0.0, "low": 0.0, "updown": 0.0, "type": "SH", "bidvol1": 0, "status": null, "bidvol3": 0, "bidvol2": 0, "symbol": "000300", "update": "2018/01/18 09:04:08", "bidvol5": 0, "bidvol4": 0, "volume": 0, "ask5": 0, "ask4": 0, "ask1": 0, "name": "\u6caa\u6df1300", "ask3": 0, "ask2": 0, "arrow": "\u3000", "time": "2018/01/18 09:04:07", "yestclose": 4248.12, "turnover": 0</v>
      </c>
      <c r="E6" s="43"/>
      <c r="F6" s="43">
        <f t="shared" ca="1" si="0"/>
        <v>4248.12</v>
      </c>
      <c r="G6" s="43">
        <f t="shared" ca="1" si="1"/>
        <v>4248.12</v>
      </c>
      <c r="H6" s="47">
        <f t="shared" ca="1" si="2"/>
        <v>0</v>
      </c>
      <c r="I6" s="2"/>
    </row>
    <row r="7" spans="1:20" ht="18.75" customHeight="1" x14ac:dyDescent="0.3">
      <c r="A7" s="45">
        <f t="shared" ca="1" si="3"/>
        <v>43118</v>
      </c>
      <c r="B7" s="42" t="s">
        <v>5088</v>
      </c>
      <c r="C7" s="43" t="s">
        <v>5112</v>
      </c>
      <c r="D7" s="46" t="str">
        <f ca="1">SUBSTITUTE(_xlfn.WEBSERVICE("http://api.money.126.net/data/feed/"&amp;"0"&amp;"000905"&amp;",money.api")&amp; T(NOW()),"} });","")</f>
        <v>_ntes_quote_callback({"0000905":{"code": "0000905", "percent": 0.0, "askvol1": 0, "askvol3": 0, "askvol2": 0, "askvol5": 0, "askvol4": 0, "price": 6267.46, "open": 0.0, "bid5": 0, "bid4": 0, "bid3": 0, "bid2": 0, "bid1": 0, "high": 0.0, "low": 0.0, "updown": 0.0, "type": "SH", "bidvol1": 0, "status": null, "bidvol3": 0, "bidvol2": 0, "symbol": "000905", "update": "2018/01/18 09:04:03", "bidvol5": 0, "bidvol4": 0, "volume": 0, "ask5": 0, "ask4": 0, "ask1": 0, "name": "\u4e2d\u8bc1500", "ask3": 0, "ask2": 0, "arrow": "\u3000", "time": "2018/01/18 09:04:01", "yestclose": 6267.46, "turnover": 0</v>
      </c>
      <c r="E7" s="43"/>
      <c r="F7" s="43">
        <f t="shared" ca="1" si="0"/>
        <v>6267.46</v>
      </c>
      <c r="G7" s="43">
        <f t="shared" ca="1" si="1"/>
        <v>6267.46</v>
      </c>
      <c r="H7" s="47">
        <f t="shared" ca="1" si="2"/>
        <v>0</v>
      </c>
      <c r="I7" s="2"/>
      <c r="T7" s="2"/>
    </row>
    <row r="8" spans="1:20" ht="18.75" customHeight="1" x14ac:dyDescent="0.3">
      <c r="A8" s="45">
        <f t="shared" ca="1" si="3"/>
        <v>43118</v>
      </c>
      <c r="B8" s="42"/>
      <c r="C8" s="43" t="s">
        <v>5089</v>
      </c>
      <c r="D8" s="46"/>
      <c r="E8" s="43"/>
      <c r="F8" s="43">
        <f ca="1">当前资产</f>
        <v>298326.11327999999</v>
      </c>
      <c r="G8" s="43">
        <f ca="1">F8+S9</f>
        <v>298326.11327999999</v>
      </c>
      <c r="H8" s="47">
        <f ca="1">(G8-F8)/F8</f>
        <v>0</v>
      </c>
      <c r="I8" s="2"/>
      <c r="J8" s="2"/>
      <c r="K8" s="2"/>
      <c r="L8" s="2"/>
      <c r="M8" s="2"/>
      <c r="N8" s="2"/>
      <c r="O8" s="2"/>
      <c r="P8" s="8" t="s">
        <v>5121</v>
      </c>
      <c r="Q8" s="8" t="s">
        <v>5047</v>
      </c>
      <c r="R8" s="8" t="s">
        <v>5046</v>
      </c>
      <c r="S8" s="8" t="s">
        <v>5049</v>
      </c>
      <c r="T8" s="2"/>
    </row>
    <row r="9" spans="1:20" ht="18.75" customHeight="1" x14ac:dyDescent="0.3">
      <c r="A9" s="40"/>
      <c r="B9" s="18"/>
      <c r="C9" s="18"/>
      <c r="D9" s="21"/>
      <c r="E9" s="18"/>
      <c r="I9" s="18"/>
      <c r="J9" s="21"/>
      <c r="K9" s="18"/>
      <c r="L9" s="2"/>
      <c r="M9" s="2"/>
      <c r="N9" s="2"/>
      <c r="O9" s="2"/>
      <c r="P9" s="52">
        <f>SUM(P11:P31)</f>
        <v>0</v>
      </c>
      <c r="Q9" s="52">
        <f>SUM(Q11:Q31)</f>
        <v>0</v>
      </c>
      <c r="R9" s="52">
        <f ca="1">SUM(R11:R31)</f>
        <v>0</v>
      </c>
      <c r="S9" s="52">
        <f ca="1">SUM(P9:R9)</f>
        <v>0</v>
      </c>
      <c r="T9" s="2"/>
    </row>
    <row r="10" spans="1:20" ht="18.75" customHeight="1" x14ac:dyDescent="0.3">
      <c r="A10" s="57" t="s">
        <v>5059</v>
      </c>
      <c r="B10" s="58" t="s">
        <v>5055</v>
      </c>
      <c r="C10" s="59" t="s">
        <v>5076</v>
      </c>
      <c r="D10" s="58" t="s">
        <v>5090</v>
      </c>
      <c r="E10" s="59" t="s">
        <v>5091</v>
      </c>
      <c r="F10" s="58" t="s">
        <v>5092</v>
      </c>
      <c r="G10" s="58" t="s">
        <v>5058</v>
      </c>
      <c r="H10" s="58" t="s">
        <v>5093</v>
      </c>
      <c r="I10" s="58" t="s">
        <v>5094</v>
      </c>
      <c r="J10" s="58" t="s">
        <v>5095</v>
      </c>
      <c r="K10" s="58" t="s">
        <v>5096</v>
      </c>
      <c r="L10" s="59" t="s">
        <v>5057</v>
      </c>
      <c r="M10" s="59" t="s">
        <v>5097</v>
      </c>
      <c r="N10" s="59" t="s">
        <v>5060</v>
      </c>
      <c r="O10" s="60" t="s">
        <v>5061</v>
      </c>
      <c r="P10" s="61" t="s">
        <v>5121</v>
      </c>
      <c r="Q10" s="61" t="s">
        <v>5122</v>
      </c>
      <c r="R10" s="61" t="s">
        <v>5046</v>
      </c>
      <c r="S10" s="61" t="s">
        <v>5049</v>
      </c>
      <c r="T10" s="2"/>
    </row>
    <row r="11" spans="1:20" ht="18.75" customHeight="1" x14ac:dyDescent="0.3">
      <c r="A11" s="40">
        <f ca="1">TODAY()</f>
        <v>43118</v>
      </c>
      <c r="B11" s="2" t="s">
        <v>3525</v>
      </c>
      <c r="C11" s="2" t="str">
        <f>VLOOKUP(B11,CODE!A:B,2,0)</f>
        <v>尤夫股份</v>
      </c>
      <c r="D11" s="2">
        <v>500</v>
      </c>
      <c r="E11" s="52">
        <f t="shared" ref="E11:E30" si="4">D11+K11</f>
        <v>500</v>
      </c>
      <c r="F11" s="53"/>
      <c r="G11" s="53"/>
      <c r="H11" s="52"/>
      <c r="I11" s="53"/>
      <c r="J11" s="53"/>
      <c r="K11" s="52"/>
      <c r="L11" s="44" t="str">
        <f ca="1">SUBSTITUTE(_xlfn.WEBSERVICE("http://api.money.126.net/data/feed/"&amp;VLOOKUP(B11,CODE!A:C,3,0)&amp;B11&amp;",money.api")&amp; T(NOW()),"} });","")</f>
        <v>_ntes_quote_callback({"1002427":{"code": "1002427", "percent": 0.0, "high": 0.0, "askvol3": 0, "askvol2": 0, "askvol5": 0, "askvol4": 0, "price": 27.99, "open": 0.0, "bid5": 0.0, "bid4": 0.0, "bid3": 0.0, "bid2": 0.0, "bid1": 0.0, "low": 0.0, "updown": 0, "type": "SZ", "bidvol1": 0, "status": null, "bidvol3": 0, "bidvol2": 0, "symbol": "002427", "update": "2018/01/18 09:03:57", "bidvol5": 0, "bidvol4": 0, "volume": 0, "askvol1": 0, "ask5": 0.0, "ask4": 0.0, "ask1": 0.0, "name": "\u5c24\u592b\u80a1\u4efd", "ask3": 0.0, "ask2": 0.0, "arrow": "\u3000", "time": "2018/01/18 09:03:54", "yestclose": 27.99, "turnover": 0.0</v>
      </c>
      <c r="M11" s="2">
        <f t="shared" ref="M11:M30" ca="1" si="5">--TRIM(LEFT(SUBSTITUTE(MID(L11,FIND("yestclose",L11)+LEN("yestclose")+3,50),",",REPT(" ",50)),50))</f>
        <v>27.99</v>
      </c>
      <c r="N11" s="2">
        <f t="shared" ref="N11:N30" ca="1" si="6">--TRIM(LEFT(SUBSTITUTE(MID(L11,FIND("price",L11)+LEN("price")+3,50),",",REPT(" ",50)),50))</f>
        <v>27.99</v>
      </c>
      <c r="O11" s="10">
        <f t="shared" ref="O11:O30" ca="1" si="7">--TRIM(LEFT(SUBSTITUTE(MID(L11,FIND("percent",L11)+LEN("percent")+3,50),",",REPT(" ",50)),50))</f>
        <v>0</v>
      </c>
      <c r="P11" s="52">
        <f t="shared" ref="P11:P30" si="8">(G11-F11)*H11</f>
        <v>0</v>
      </c>
      <c r="Q11" s="52">
        <f t="shared" ref="Q11:Q30" si="9">IF(K11&lt;&gt;0,IF(K11&gt;0,N11-I11,N11-J11)*K11,0)</f>
        <v>0</v>
      </c>
      <c r="R11" s="52">
        <f t="shared" ref="R11:R30" ca="1" si="10">(N11-M11)*D11</f>
        <v>0</v>
      </c>
      <c r="S11" s="14">
        <f ca="1">SUM(P11:R11)</f>
        <v>0</v>
      </c>
      <c r="T11" s="2"/>
    </row>
    <row r="12" spans="1:20" ht="18.75" customHeight="1" x14ac:dyDescent="0.3">
      <c r="A12" s="40">
        <f t="shared" ref="A12:A31" ca="1" si="11">TODAY()</f>
        <v>43118</v>
      </c>
      <c r="B12" s="2" t="s">
        <v>3580</v>
      </c>
      <c r="C12" s="2" t="str">
        <f>VLOOKUP(B12,CODE!A:B,2,0)</f>
        <v>欧菲科技</v>
      </c>
      <c r="D12" s="2">
        <v>600</v>
      </c>
      <c r="E12" s="52">
        <f t="shared" si="4"/>
        <v>600</v>
      </c>
      <c r="F12" s="53"/>
      <c r="G12" s="53"/>
      <c r="H12" s="52"/>
      <c r="I12" s="53"/>
      <c r="J12" s="53"/>
      <c r="K12" s="52"/>
      <c r="L12" s="44" t="str">
        <f ca="1">SUBSTITUTE(_xlfn.WEBSERVICE("http://api.money.126.net/data/feed/"&amp;VLOOKUP(B12,CODE!A:C,3,0)&amp;B12&amp;",money.api")&amp; T(NOW()),"} });","")</f>
        <v>_ntes_quote_callback({"1002456":{"code": "1002456", "percent": 0.0, "high": 0.0, "askvol3": 0, "askvol2": 0, "askvol5": 0, "askvol4": 0, "price": 18.83, "open": 0.0, "bid5": 0.0, "bid4": 0.0, "bid3": 0.0, "bid2": 0.0, "bid1": 0.0, "low": 0.0, "updown": 0, "type": "SZ", "bidvol1": 0, "status": null, "bidvol3": 0, "bidvol2": 0, "symbol": "002456", "update": "2018/01/18 09:03:57", "bidvol5": 0, "bidvol4": 0, "volume": 0, "askvol1": 0, "ask5": 0.0, "ask4": 0.0, "ask1": 0.0, "name": "\u6b27\u83f2\u79d1\u6280", "ask3": 0.0, "ask2": 0.0, "arrow": "\u3000", "time": "2018/01/18 09:03:54", "yestclose": 18.83, "turnover": 0.0</v>
      </c>
      <c r="M12" s="2">
        <f t="shared" ca="1" si="5"/>
        <v>18.829999999999998</v>
      </c>
      <c r="N12" s="2">
        <f t="shared" ca="1" si="6"/>
        <v>18.829999999999998</v>
      </c>
      <c r="O12" s="10">
        <f t="shared" ca="1" si="7"/>
        <v>0</v>
      </c>
      <c r="P12" s="52">
        <f t="shared" si="8"/>
        <v>0</v>
      </c>
      <c r="Q12" s="52">
        <f t="shared" si="9"/>
        <v>0</v>
      </c>
      <c r="R12" s="52">
        <f t="shared" ca="1" si="10"/>
        <v>0</v>
      </c>
      <c r="S12" s="14">
        <f t="shared" ref="S12:S30" ca="1" si="12">SUM(P12:R12)</f>
        <v>0</v>
      </c>
      <c r="T12" s="2"/>
    </row>
    <row r="13" spans="1:20" ht="18.75" customHeight="1" x14ac:dyDescent="0.3">
      <c r="A13" s="40">
        <f t="shared" ca="1" si="11"/>
        <v>43118</v>
      </c>
      <c r="B13" s="2" t="s">
        <v>3759</v>
      </c>
      <c r="C13" s="2" t="str">
        <f>VLOOKUP(B13,CODE!A:B,2,0)</f>
        <v>三七互娱</v>
      </c>
      <c r="D13" s="2">
        <v>300</v>
      </c>
      <c r="E13" s="52">
        <f>D13+K13</f>
        <v>300</v>
      </c>
      <c r="F13" s="53"/>
      <c r="G13" s="53"/>
      <c r="H13" s="52"/>
      <c r="I13" s="53"/>
      <c r="J13" s="53"/>
      <c r="K13" s="52"/>
      <c r="L13" s="44" t="str">
        <f ca="1">SUBSTITUTE(_xlfn.WEBSERVICE("http://api.money.126.net/data/feed/"&amp;VLOOKUP(B13,CODE!A:C,3,0)&amp;B13&amp;",money.api")&amp; T(NOW()),"} });","")</f>
        <v>_ntes_quote_callback({"1002555":{"code": "1002555", "percent": 0.0, "high": 0.0, "askvol3": 0, "askvol2": 0, "askvol5": 0, "askvol4": 0, "price": 19.15, "open": 0.0, "bid5": 0.0, "bid4": 0.0, "bid3": 0.0, "bid2": 0.0, "bid1": 0.0, "low": 0.0, "updown": 0, "type": "SZ", "bidvol1": 0, "status": null, "bidvol3": 0, "bidvol2": 0, "symbol": "002555", "update": "2018/01/18 09:03:57", "bidvol5": 0, "bidvol4": 0, "volume": 0, "askvol1": 0, "ask5": 0.0, "ask4": 0.0, "ask1": 0.0, "name": "\u4e09\u4e03\u4e92\u5a31", "ask3": 0.0, "ask2": 0.0, "arrow": "\u3000", "time": "2018/01/18 09:03:54", "yestclose": 19.15, "turnover": 0.0</v>
      </c>
      <c r="M13" s="2">
        <f t="shared" ca="1" si="5"/>
        <v>19.149999999999999</v>
      </c>
      <c r="N13" s="2">
        <f t="shared" ca="1" si="6"/>
        <v>19.149999999999999</v>
      </c>
      <c r="O13" s="10">
        <f t="shared" ca="1" si="7"/>
        <v>0</v>
      </c>
      <c r="P13" s="52">
        <f t="shared" si="8"/>
        <v>0</v>
      </c>
      <c r="Q13" s="52">
        <f>IF(K13&lt;&gt;0,IF(K13&gt;0,N13-I13,N13-J13)*K13,0)</f>
        <v>0</v>
      </c>
      <c r="R13" s="52">
        <f t="shared" ca="1" si="10"/>
        <v>0</v>
      </c>
      <c r="S13" s="14">
        <f t="shared" ca="1" si="12"/>
        <v>0</v>
      </c>
      <c r="T13" s="2"/>
    </row>
    <row r="14" spans="1:20" ht="18.75" customHeight="1" x14ac:dyDescent="0.3">
      <c r="A14" s="40">
        <f t="shared" ca="1" si="11"/>
        <v>43118</v>
      </c>
      <c r="B14" s="2" t="s">
        <v>3838</v>
      </c>
      <c r="C14" s="2" t="str">
        <f>VLOOKUP(B14,CODE!A:B,2,0)</f>
        <v>金禾实业</v>
      </c>
      <c r="D14" s="2">
        <v>600</v>
      </c>
      <c r="E14" s="52">
        <f t="shared" si="4"/>
        <v>600</v>
      </c>
      <c r="F14" s="53"/>
      <c r="G14" s="53"/>
      <c r="H14" s="52"/>
      <c r="I14" s="53"/>
      <c r="J14" s="53"/>
      <c r="K14" s="52"/>
      <c r="L14" s="44" t="str">
        <f ca="1">SUBSTITUTE(_xlfn.WEBSERVICE("http://api.money.126.net/data/feed/"&amp;VLOOKUP(B14,CODE!A:C,3,0)&amp;B14&amp;",money.api")&amp; T(NOW()),"} });","")</f>
        <v>_ntes_quote_callback({"1002597":{"code": "1002597", "percent": 0.0, "high": 0.0, "askvol3": 0, "askvol2": 0, "askvol5": 0, "askvol4": 0, "price": 26.26, "open": 0.0, "bid5": 0.0, "bid4": 0.0, "bid3": 0.0, "bid2": 0.0, "bid1": 0.0, "low": 0.0, "updown": 0, "type": "SZ", "bidvol1": 0, "status": null, "bidvol3": 0, "bidvol2": 0, "symbol": "002597", "update": "2018/01/18 09:03:57", "bidvol5": 0, "bidvol4": 0, "volume": 0, "askvol1": 0, "ask5": 0.0, "ask4": 0.0, "ask1": 0.0, "name": "\u91d1\u79be\u5b9e\u4e1a", "ask3": 0.0, "ask2": 0.0, "arrow": "\u3000", "time": "2018/01/18 09:03:54", "yestclose": 26.26, "turnover": 0.0</v>
      </c>
      <c r="M14" s="2">
        <f t="shared" ca="1" si="5"/>
        <v>26.26</v>
      </c>
      <c r="N14" s="2">
        <f t="shared" ca="1" si="6"/>
        <v>26.26</v>
      </c>
      <c r="O14" s="10">
        <f t="shared" ca="1" si="7"/>
        <v>0</v>
      </c>
      <c r="P14" s="52">
        <f t="shared" si="8"/>
        <v>0</v>
      </c>
      <c r="Q14" s="52">
        <f t="shared" si="9"/>
        <v>0</v>
      </c>
      <c r="R14" s="52">
        <f t="shared" ca="1" si="10"/>
        <v>0</v>
      </c>
      <c r="S14" s="14">
        <f t="shared" ca="1" si="12"/>
        <v>0</v>
      </c>
      <c r="T14" s="2"/>
    </row>
    <row r="15" spans="1:20" ht="18.75" customHeight="1" x14ac:dyDescent="0.3">
      <c r="A15" s="40">
        <f t="shared" ca="1" si="11"/>
        <v>43118</v>
      </c>
      <c r="B15" s="51" t="s">
        <v>8212</v>
      </c>
      <c r="C15" s="2" t="str">
        <f>VLOOKUP(B15,CODE!A:B,2,0)</f>
        <v>华东医药</v>
      </c>
      <c r="D15" s="2">
        <v>200</v>
      </c>
      <c r="E15" s="52">
        <f t="shared" ref="E15" si="13">D15+K15</f>
        <v>200</v>
      </c>
      <c r="F15" s="53"/>
      <c r="G15" s="53"/>
      <c r="H15" s="52"/>
      <c r="I15" s="53"/>
      <c r="J15" s="53"/>
      <c r="K15" s="52"/>
      <c r="L15" s="44" t="str">
        <f ca="1">SUBSTITUTE(_xlfn.WEBSERVICE("http://api.money.126.net/data/feed/"&amp;VLOOKUP(B15,CODE!A:C,3,0)&amp;B15&amp;",money.api")&amp; T(NOW()),"} });","")</f>
        <v>_ntes_quote_callback({"1000963":{"code": "1000963", "percent": 0.0, "high": 0.0, "askvol3": 0, "askvol2": 0, "askvol5": 0, "askvol4": 0, "price": 54.53, "open": 0.0, "bid5": 0.0, "bid4": 0.0, "bid3": 0.0, "bid2": 0.0, "bid1": 0.0, "low": 0.0, "updown": 0, "type": "SZ", "bidvol1": 0, "status": null, "bidvol3": 0, "bidvol2": 0, "symbol": "000963", "update": "2018/01/18 09:03:57", "bidvol5": 0, "bidvol4": 0, "volume": 0, "askvol1": 0, "ask5": 0.0, "ask4": 0.0, "ask1": 0.0, "name": "\u534e\u4e1c\u533b\u836f", "ask3": 0.0, "ask2": 0.0, "arrow": "\u3000", "time": "2018/01/18 09:03:54", "yestclose": 54.53, "turnover": 0.0</v>
      </c>
      <c r="M15" s="2">
        <f t="shared" ref="M15" ca="1" si="14">--TRIM(LEFT(SUBSTITUTE(MID(L15,FIND("yestclose",L15)+LEN("yestclose")+3,50),",",REPT(" ",50)),50))</f>
        <v>54.53</v>
      </c>
      <c r="N15" s="2">
        <f t="shared" ref="N15" ca="1" si="15">--TRIM(LEFT(SUBSTITUTE(MID(L15,FIND("price",L15)+LEN("price")+3,50),",",REPT(" ",50)),50))</f>
        <v>54.53</v>
      </c>
      <c r="O15" s="10">
        <f t="shared" ref="O15" ca="1" si="16">--TRIM(LEFT(SUBSTITUTE(MID(L15,FIND("percent",L15)+LEN("percent")+3,50),",",REPT(" ",50)),50))</f>
        <v>0</v>
      </c>
      <c r="P15" s="52">
        <f t="shared" ref="P15" si="17">(G15-F15)*H15</f>
        <v>0</v>
      </c>
      <c r="Q15" s="52">
        <f t="shared" ref="Q15" si="18">IF(K15&lt;&gt;0,IF(K15&gt;0,N15-I15,N15-J15)*K15,0)</f>
        <v>0</v>
      </c>
      <c r="R15" s="52">
        <f t="shared" ref="R15" ca="1" si="19">(N15-M15)*D15</f>
        <v>0</v>
      </c>
      <c r="S15" s="14">
        <f t="shared" ca="1" si="12"/>
        <v>0</v>
      </c>
      <c r="T15" s="2"/>
    </row>
    <row r="16" spans="1:20" ht="18.75" customHeight="1" x14ac:dyDescent="0.3">
      <c r="A16" s="40">
        <f t="shared" ca="1" si="11"/>
        <v>43118</v>
      </c>
      <c r="B16" s="51" t="s">
        <v>5191</v>
      </c>
      <c r="C16" s="2" t="str">
        <f>VLOOKUP(B16,CODE!A:B,2,0)</f>
        <v>500ETF</v>
      </c>
      <c r="D16" s="2">
        <v>2500</v>
      </c>
      <c r="E16" s="52">
        <f t="shared" ref="E16" si="20">D16+K16</f>
        <v>2500</v>
      </c>
      <c r="F16" s="53"/>
      <c r="G16" s="53"/>
      <c r="H16" s="52"/>
      <c r="I16" s="53"/>
      <c r="J16" s="53"/>
      <c r="K16" s="52"/>
      <c r="L16" s="44" t="str">
        <f ca="1">SUBSTITUTE(_xlfn.WEBSERVICE("http://api.money.126.net/data/feed/"&amp;VLOOKUP(B16,CODE!A:C,3,0)&amp;B16&amp;",money.api")&amp; T(NOW()),"} });","")</f>
        <v>_ntes_quote_callback({"0510500":{"code": "0510500", "precloseiopv": 6.604, "percent": 0.0, "high": 0.0, "askvol3": 0, "askvol2": 0, "askvol5": 0, "askvol4": 0, "iopv": 0.0, "price": 6.584, "open": 0.0, "bid5": 0.0, "bid4": 0.0, "bid3": 0.0, "bid2": 0.0, "bid1": 0.0, "low": 0.0, "updown": 0, "type": "SH", "symbol": "510500", "status": null, "ask4": 0.0, "bidvol3": 0, "bidvol2": 0, "bidvol1": 0, "update": "2018/01/18 09:04:03", "bidvol5": 0, "bidvol4": 0, "yestclose": 6.584, "askvol1": 0, "ask5": 0.0, "volume": 0, "ask1": 0.0, "name": "500ETF", "ask3": 0.0, "ask2": 0.0, "arrow": "\u3000", "time": "2018/01/18 09:04:01", "turnover": 0</v>
      </c>
      <c r="M16" s="2">
        <f t="shared" ref="M16" ca="1" si="21">--TRIM(LEFT(SUBSTITUTE(MID(L16,FIND("yestclose",L16)+LEN("yestclose")+3,50),",",REPT(" ",50)),50))</f>
        <v>6.5839999999999996</v>
      </c>
      <c r="N16" s="2">
        <f t="shared" ref="N16" ca="1" si="22">--TRIM(LEFT(SUBSTITUTE(MID(L16,FIND("price",L16)+LEN("price")+3,50),",",REPT(" ",50)),50))</f>
        <v>6.5839999999999996</v>
      </c>
      <c r="O16" s="10">
        <f t="shared" ref="O16" ca="1" si="23">--TRIM(LEFT(SUBSTITUTE(MID(L16,FIND("percent",L16)+LEN("percent")+3,50),",",REPT(" ",50)),50))</f>
        <v>0</v>
      </c>
      <c r="P16" s="52">
        <f t="shared" ref="P16" si="24">(G16-F16)*H16</f>
        <v>0</v>
      </c>
      <c r="Q16" s="52">
        <f t="shared" ref="Q16" si="25">IF(K16&lt;&gt;0,IF(K16&gt;0,N16-I16,N16-J16)*K16,0)</f>
        <v>0</v>
      </c>
      <c r="R16" s="52">
        <f t="shared" ref="R16" ca="1" si="26">(N16-M16)*D16</f>
        <v>0</v>
      </c>
      <c r="S16" s="14">
        <f t="shared" ca="1" si="12"/>
        <v>0</v>
      </c>
      <c r="T16" s="2"/>
    </row>
    <row r="17" spans="1:20" ht="18.75" customHeight="1" x14ac:dyDescent="0.3">
      <c r="A17" s="40">
        <f t="shared" ca="1" si="11"/>
        <v>43118</v>
      </c>
      <c r="B17" s="2" t="s">
        <v>41</v>
      </c>
      <c r="C17" s="2" t="str">
        <f>VLOOKUP(B17,CODE!A:B,2,0)</f>
        <v>中国石化</v>
      </c>
      <c r="D17" s="2">
        <v>2400</v>
      </c>
      <c r="E17" s="52">
        <f t="shared" si="4"/>
        <v>2400</v>
      </c>
      <c r="F17" s="53"/>
      <c r="G17" s="53"/>
      <c r="H17" s="52"/>
      <c r="I17" s="53"/>
      <c r="J17" s="53"/>
      <c r="K17" s="52"/>
      <c r="L17" s="44" t="str">
        <f ca="1">SUBSTITUTE(_xlfn.WEBSERVICE("http://api.money.126.net/data/feed/"&amp;VLOOKUP(B17,CODE!A:C,3,0)&amp;B17&amp;",money.api")&amp; T(NOW()),"} });","")</f>
        <v>_ntes_quote_callback({"0600028":{"code": "0600028", "percent": 0.0, "share": "1", "high": 0.0, "askvol3": 0, "askvol2": 0, "askvol5": 0, "askvol4": 0, "price": 7.03, "open": 0.0, "bid5": 0.0, "bid4": 0.0, "bid3": 0.0, "bid2": 0.0, "bid1": 0.0, "low": 0.0, "updown": 0, "type": "SH", "symbol": "600028", "status": null, "ask4": 0.0, "bidvol3": 0, "bidvol2": 0, "bidvol1": 0, "update": "2018/01/18 09:04:03", "bidvol5": 0, "bidvol4": 0, "yestclose": 7.03, "askvol1": 0, "ask5": 0.0, "volume": 0, "ask1": 0.0, "name": "\u4e2d\u56fd\u77f3\u5316", "ask3": 0.0, "ask2": 0.0, "arrow": "\u3000", "time": "2018/01/18 09:04:01", "turnover": 0</v>
      </c>
      <c r="M17" s="2">
        <f t="shared" ca="1" si="5"/>
        <v>7.03</v>
      </c>
      <c r="N17" s="2">
        <f t="shared" ca="1" si="6"/>
        <v>7.03</v>
      </c>
      <c r="O17" s="10">
        <f t="shared" ca="1" si="7"/>
        <v>0</v>
      </c>
      <c r="P17" s="52">
        <f t="shared" si="8"/>
        <v>0</v>
      </c>
      <c r="Q17" s="52">
        <f t="shared" si="9"/>
        <v>0</v>
      </c>
      <c r="R17" s="52">
        <f t="shared" ca="1" si="10"/>
        <v>0</v>
      </c>
      <c r="S17" s="14">
        <f t="shared" ca="1" si="12"/>
        <v>0</v>
      </c>
      <c r="T17" s="2"/>
    </row>
    <row r="18" spans="1:20" ht="18.75" customHeight="1" x14ac:dyDescent="0.3">
      <c r="A18" s="40">
        <f t="shared" ca="1" si="11"/>
        <v>43118</v>
      </c>
      <c r="B18" s="51" t="s">
        <v>8209</v>
      </c>
      <c r="C18" s="2" t="str">
        <f>VLOOKUP(B18,CODE!A:B,2,0)</f>
        <v>东方航空</v>
      </c>
      <c r="D18" s="2">
        <v>1900</v>
      </c>
      <c r="E18" s="52">
        <f t="shared" ref="E18" si="27">D18+K18</f>
        <v>1900</v>
      </c>
      <c r="F18" s="53"/>
      <c r="G18" s="53"/>
      <c r="H18" s="52"/>
      <c r="I18" s="53"/>
      <c r="J18" s="53"/>
      <c r="K18" s="52"/>
      <c r="L18" s="44" t="str">
        <f ca="1">SUBSTITUTE(_xlfn.WEBSERVICE("http://api.money.126.net/data/feed/"&amp;VLOOKUP(B18,CODE!A:C,3,0)&amp;B18&amp;",money.api")&amp; T(NOW()),"} });","")</f>
        <v>_ntes_quote_callback({"0600115":{"code": "0600115", "percent": 0.0, "share": "1", "high": 0.0, "askvol3": 0, "askvol2": 0, "askvol5": 0, "askvol4": 0, "price": 7.84, "open": 0.0, "bid5": 0.0, "bid4": 0.0, "bid3": 0.0, "bid2": 0.0, "bid1": 0.0, "low": 0.0, "updown": 0, "type": "SH", "symbol": "600115", "status": null, "ask4": 0.0, "bidvol3": 0, "bidvol2": 0, "bidvol1": 0, "update": "2018/01/18 09:04:03", "bidvol5": 0, "bidvol4": 0, "yestclose": 7.84, "askvol1": 0, "ask5": 0.0, "volume": 0, "ask1": 0.0, "name": "\u4e1c\u65b9\u822a\u7a7a", "ask3": 0.0, "ask2": 0.0, "arrow": "\u3000", "time": "2018/01/18 09:04:01", "turnover": 0</v>
      </c>
      <c r="M18" s="2">
        <f t="shared" ref="M18" ca="1" si="28">--TRIM(LEFT(SUBSTITUTE(MID(L18,FIND("yestclose",L18)+LEN("yestclose")+3,50),",",REPT(" ",50)),50))</f>
        <v>7.84</v>
      </c>
      <c r="N18" s="2">
        <f t="shared" ref="N18" ca="1" si="29">--TRIM(LEFT(SUBSTITUTE(MID(L18,FIND("price",L18)+LEN("price")+3,50),",",REPT(" ",50)),50))</f>
        <v>7.84</v>
      </c>
      <c r="O18" s="10">
        <f t="shared" ref="O18" ca="1" si="30">--TRIM(LEFT(SUBSTITUTE(MID(L18,FIND("percent",L18)+LEN("percent")+3,50),",",REPT(" ",50)),50))</f>
        <v>0</v>
      </c>
      <c r="P18" s="52">
        <f t="shared" ref="P18" si="31">(G18-F18)*H18</f>
        <v>0</v>
      </c>
      <c r="Q18" s="52">
        <f t="shared" ref="Q18" si="32">IF(K18&lt;&gt;0,IF(K18&gt;0,N18-I18,N18-J18)*K18,0)</f>
        <v>0</v>
      </c>
      <c r="R18" s="52">
        <f t="shared" ref="R18" ca="1" si="33">(N18-M18)*D18</f>
        <v>0</v>
      </c>
      <c r="S18" s="14">
        <f t="shared" ca="1" si="12"/>
        <v>0</v>
      </c>
      <c r="T18" s="2"/>
    </row>
    <row r="19" spans="1:20" ht="18.75" customHeight="1" x14ac:dyDescent="0.3">
      <c r="A19" s="40">
        <f t="shared" ca="1" si="11"/>
        <v>43118</v>
      </c>
      <c r="B19" s="2" t="s">
        <v>576</v>
      </c>
      <c r="C19" s="2" t="str">
        <f>VLOOKUP(B19,CODE!A:B,2,0)</f>
        <v>宁沪高速</v>
      </c>
      <c r="D19" s="2">
        <v>1500</v>
      </c>
      <c r="E19" s="52">
        <f t="shared" si="4"/>
        <v>1500</v>
      </c>
      <c r="F19" s="53"/>
      <c r="G19" s="53"/>
      <c r="H19" s="52"/>
      <c r="I19" s="53"/>
      <c r="J19" s="53"/>
      <c r="K19" s="52"/>
      <c r="L19" s="44" t="str">
        <f ca="1">SUBSTITUTE(_xlfn.WEBSERVICE("http://api.money.126.net/data/feed/"&amp;VLOOKUP(B19,CODE!A:C,3,0)&amp;B19&amp;",money.api")&amp; T(NOW()),"} });","")</f>
        <v>_ntes_quote_callback({"0600377":{"code": "0600377", "percent": 0.0, "share": "1", "high": 0.0, "askvol3": 0, "askvol2": 0, "askvol5": 0, "askvol4": 0, "price": 9.98, "open": 0.0, "bid5": 0.0, "bid4": 0.0, "bid3": 0.0, "bid2": 0.0, "bid1": 0.0, "low": 0.0, "updown": 0, "type": "SH", "symbol": "600377", "status": null, "ask4": 0.0, "bidvol3": 0, "bidvol2": 0, "bidvol1": 0, "update": "2018/01/18 09:04:03", "bidvol5": 0, "bidvol4": 0, "yestclose": 9.98, "askvol1": 0, "ask5": 0.0, "volume": 0, "ask1": 0.0, "name": "\u5b81\u6caa\u9ad8\u901f", "ask3": 0.0, "ask2": 0.0, "arrow": "\u3000", "time": "2018/01/18 09:04:01", "turnover": 0</v>
      </c>
      <c r="M19" s="2">
        <f t="shared" ca="1" si="5"/>
        <v>9.98</v>
      </c>
      <c r="N19" s="2">
        <f t="shared" ca="1" si="6"/>
        <v>9.98</v>
      </c>
      <c r="O19" s="10">
        <f t="shared" ca="1" si="7"/>
        <v>0</v>
      </c>
      <c r="P19" s="52">
        <f t="shared" si="8"/>
        <v>0</v>
      </c>
      <c r="Q19" s="52">
        <f t="shared" si="9"/>
        <v>0</v>
      </c>
      <c r="R19" s="52">
        <f t="shared" ca="1" si="10"/>
        <v>0</v>
      </c>
      <c r="S19" s="14">
        <f t="shared" ca="1" si="12"/>
        <v>0</v>
      </c>
      <c r="T19" s="2"/>
    </row>
    <row r="20" spans="1:20" ht="18.75" customHeight="1" x14ac:dyDescent="0.3">
      <c r="A20" s="40">
        <f t="shared" ca="1" si="11"/>
        <v>43118</v>
      </c>
      <c r="B20" s="2" t="s">
        <v>867</v>
      </c>
      <c r="C20" s="2" t="str">
        <f>VLOOKUP(B20,CODE!A:B,2,0)</f>
        <v>海螺水泥</v>
      </c>
      <c r="D20" s="2">
        <v>600</v>
      </c>
      <c r="E20" s="52">
        <f t="shared" si="4"/>
        <v>600</v>
      </c>
      <c r="F20" s="53"/>
      <c r="G20" s="53"/>
      <c r="H20" s="52"/>
      <c r="I20" s="53"/>
      <c r="J20" s="53"/>
      <c r="K20" s="52"/>
      <c r="L20" s="44" t="str">
        <f ca="1">SUBSTITUTE(_xlfn.WEBSERVICE("http://api.money.126.net/data/feed/"&amp;VLOOKUP(B20,CODE!A:C,3,0)&amp;B20&amp;",money.api")&amp; T(NOW()),"} });","")</f>
        <v>_ntes_quote_callback({"0600585":{"code": "0600585", "percent": 0.0, "share": "1", "high": 0.0, "askvol3": 0, "askvol2": 0, "askvol5": 0, "askvol4": 0, "price": 31.49, "open": 0.0, "bid5": 0.0, "bid4": 0.0, "bid3": 0.0, "bid2": 0.0, "bid1": 0.0, "low": 0.0, "updown": 0, "type": "SH", "symbol": "600585", "status": null, "ask4": 0.0, "bidvol3": 0, "bidvol2": 0, "bidvol1": 0, "update": "2018/01/18 09:04:03", "bidvol5": 0, "bidvol4": 0, "yestclose": 31.49, "askvol1": 0, "ask5": 0.0, "volume": 0, "ask1": 0.0, "name": "\u6d77\u87ba\u6c34\u6ce5", "ask3": 0.0, "ask2": 0.0, "arrow": "\u3000", "time": "2018/01/18 09:04:01", "turnover": 0</v>
      </c>
      <c r="M20" s="2">
        <f t="shared" ca="1" si="5"/>
        <v>31.49</v>
      </c>
      <c r="N20" s="2">
        <f t="shared" ca="1" si="6"/>
        <v>31.49</v>
      </c>
      <c r="O20" s="10">
        <f t="shared" ca="1" si="7"/>
        <v>0</v>
      </c>
      <c r="P20" s="52">
        <f t="shared" si="8"/>
        <v>0</v>
      </c>
      <c r="Q20" s="52">
        <f t="shared" si="9"/>
        <v>0</v>
      </c>
      <c r="R20" s="52">
        <f t="shared" ca="1" si="10"/>
        <v>0</v>
      </c>
      <c r="S20" s="14">
        <f t="shared" ca="1" si="12"/>
        <v>0</v>
      </c>
      <c r="T20" s="2"/>
    </row>
    <row r="21" spans="1:20" ht="18.75" customHeight="1" x14ac:dyDescent="0.3">
      <c r="A21" s="40">
        <f t="shared" ca="1" si="11"/>
        <v>43118</v>
      </c>
      <c r="B21" s="2" t="s">
        <v>1044</v>
      </c>
      <c r="C21" s="2" t="str">
        <f>VLOOKUP(B21,CODE!A:B,2,0)</f>
        <v>均胜电子</v>
      </c>
      <c r="D21" s="2">
        <v>400</v>
      </c>
      <c r="E21" s="52">
        <f t="shared" si="4"/>
        <v>400</v>
      </c>
      <c r="F21" s="53"/>
      <c r="G21" s="53"/>
      <c r="H21" s="52"/>
      <c r="I21" s="53"/>
      <c r="J21" s="53"/>
      <c r="K21" s="52"/>
      <c r="L21" s="44" t="str">
        <f ca="1">SUBSTITUTE(_xlfn.WEBSERVICE("http://api.money.126.net/data/feed/"&amp;VLOOKUP(B21,CODE!A:C,3,0)&amp;B21&amp;",money.api")&amp; T(NOW()),"} });","")</f>
        <v>_ntes_quote_callback({"0600699":{"code": "0600699", "percent": 0.0, "high": 0.0, "askvol3": 0, "askvol2": 0, "askvol5": 0, "askvol4": 0, "price": 31.36, "open": 0.0, "bid5": 0.0, "bid4": 0.0, "bid3": 0.0, "bid2": 0.0, "bid1": 0.0, "low": 0.0, "updown": 0, "type": "SH", "symbol": "600699", "status": null, "ask4": 0.0, "bidvol3": 0, "bidvol2": 0, "bidvol1": 0, "update": "2018/01/18 09:04:03", "bidvol5": 0, "bidvol4": 0, "yestclose": 31.36, "askvol1": 0, "ask5": 0.0, "volume": 0, "ask1": 0.0, "name": "\u5747\u80dc\u7535\u5b50", "ask3": 0.0, "ask2": 0.0, "arrow": "\u3000", "time": "2018/01/18 09:04:01", "turnover": 0</v>
      </c>
      <c r="M21" s="2">
        <f t="shared" ca="1" si="5"/>
        <v>31.36</v>
      </c>
      <c r="N21" s="2">
        <f t="shared" ca="1" si="6"/>
        <v>31.36</v>
      </c>
      <c r="O21" s="10">
        <f t="shared" ca="1" si="7"/>
        <v>0</v>
      </c>
      <c r="P21" s="52">
        <f t="shared" si="8"/>
        <v>0</v>
      </c>
      <c r="Q21" s="52">
        <f t="shared" si="9"/>
        <v>0</v>
      </c>
      <c r="R21" s="52">
        <f t="shared" ca="1" si="10"/>
        <v>0</v>
      </c>
      <c r="S21" s="14">
        <f t="shared" ca="1" si="12"/>
        <v>0</v>
      </c>
      <c r="T21" s="2"/>
    </row>
    <row r="22" spans="1:20" ht="18.75" customHeight="1" x14ac:dyDescent="0.3">
      <c r="A22" s="40">
        <f t="shared" ca="1" si="11"/>
        <v>43118</v>
      </c>
      <c r="B22" s="2" t="s">
        <v>1235</v>
      </c>
      <c r="C22" s="2" t="str">
        <f>VLOOKUP(B22,CODE!A:B,2,0)</f>
        <v>安信信托</v>
      </c>
      <c r="D22" s="2">
        <v>1000</v>
      </c>
      <c r="E22" s="52">
        <f t="shared" si="4"/>
        <v>1000</v>
      </c>
      <c r="F22" s="53"/>
      <c r="G22" s="53"/>
      <c r="H22" s="52"/>
      <c r="I22" s="53"/>
      <c r="J22" s="53"/>
      <c r="K22" s="52"/>
      <c r="L22" s="44" t="str">
        <f ca="1">SUBSTITUTE(_xlfn.WEBSERVICE("http://api.money.126.net/data/feed/"&amp;VLOOKUP(B22,CODE!A:C,3,0)&amp;B22&amp;",money.api")&amp; T(NOW()),"} });","")</f>
        <v>_ntes_quote_callback({"0600816":{"code": "0600816", "percent": 0.0, "share": "1", "high": 0.0, "askvol3": 0, "askvol2": 0, "askvol5": 0, "askvol4": 0, "price": 13.28, "open": 0.0, "bid5": 0.0, "bid4": 0.0, "bid3": 0.0, "bid2": 0.0, "bid1": 0.0, "low": 0.0, "updown": 0, "type": "SH", "symbol": "600816", "status": null, "ask4": 0.0, "bidvol3": 0, "bidvol2": 0, "bidvol1": 0, "update": "2018/01/18 09:04:03", "bidvol5": 0, "bidvol4": 0, "yestclose": 13.28, "askvol1": 0, "ask5": 0.0, "volume": 0, "ask1": 0.0, "name": "\u5b89\u4fe1\u4fe1\u6258", "ask3": 0.0, "ask2": 0.0, "arrow": "\u3000", "time": "2018/01/18 09:04:01", "turnover": 0</v>
      </c>
      <c r="M22" s="2">
        <f t="shared" ca="1" si="5"/>
        <v>13.28</v>
      </c>
      <c r="N22" s="2">
        <f t="shared" ca="1" si="6"/>
        <v>13.28</v>
      </c>
      <c r="O22" s="10">
        <f t="shared" ca="1" si="7"/>
        <v>0</v>
      </c>
      <c r="P22" s="52">
        <f t="shared" si="8"/>
        <v>0</v>
      </c>
      <c r="Q22" s="52">
        <f t="shared" si="9"/>
        <v>0</v>
      </c>
      <c r="R22" s="52">
        <f t="shared" ca="1" si="10"/>
        <v>0</v>
      </c>
      <c r="S22" s="14">
        <f t="shared" ca="1" si="12"/>
        <v>0</v>
      </c>
      <c r="T22" s="2"/>
    </row>
    <row r="23" spans="1:20" ht="18.75" customHeight="1" x14ac:dyDescent="0.3">
      <c r="A23" s="40">
        <f t="shared" ca="1" si="11"/>
        <v>43118</v>
      </c>
      <c r="B23" s="2" t="s">
        <v>1326</v>
      </c>
      <c r="C23" s="2" t="str">
        <f>VLOOKUP(B23,CODE!A:B,2,0)</f>
        <v>梅花生物</v>
      </c>
      <c r="D23" s="2">
        <v>2600</v>
      </c>
      <c r="E23" s="52">
        <f t="shared" si="4"/>
        <v>2600</v>
      </c>
      <c r="F23" s="53"/>
      <c r="G23" s="53"/>
      <c r="H23" s="52"/>
      <c r="I23" s="53"/>
      <c r="J23" s="53"/>
      <c r="K23" s="52"/>
      <c r="L23" s="44" t="str">
        <f ca="1">SUBSTITUTE(_xlfn.WEBSERVICE("http://api.money.126.net/data/feed/"&amp;VLOOKUP(B23,CODE!A:C,3,0)&amp;B23&amp;",money.api")&amp; T(NOW()),"} });","")</f>
        <v>_ntes_quote_callback({"0600873":{"code": "0600873", "percent": 0.0, "share": "1", "high": 0.0, "askvol3": 0, "askvol2": 0, "askvol5": 0, "askvol4": 0, "price": 5.25, "open": 0.0, "bid5": 0.0, "bid4": 0.0, "bid3": 0.0, "bid2": 0.0, "bid1": 0.0, "low": 0.0, "updown": 0, "type": "SH", "symbol": "600873", "status": null, "ask4": 0.0, "bidvol3": 0, "bidvol2": 0, "bidvol1": 0, "update": "2018/01/18 09:04:08", "bidvol5": 0, "bidvol4": 0, "yestclose": 5.25, "askvol1": 0, "ask5": 0.0, "volume": 0, "ask1": 0.0, "name": "\u6885\u82b1\u751f\u7269", "ask3": 0.0, "ask2": 0.0, "arrow": "\u3000", "time": "2018/01/18 09:04:07", "turnover": 0</v>
      </c>
      <c r="M23" s="2">
        <f t="shared" ca="1" si="5"/>
        <v>5.25</v>
      </c>
      <c r="N23" s="2">
        <f t="shared" ca="1" si="6"/>
        <v>5.25</v>
      </c>
      <c r="O23" s="10">
        <f t="shared" ca="1" si="7"/>
        <v>0</v>
      </c>
      <c r="P23" s="52">
        <f t="shared" si="8"/>
        <v>0</v>
      </c>
      <c r="Q23" s="52">
        <f t="shared" si="9"/>
        <v>0</v>
      </c>
      <c r="R23" s="52">
        <f t="shared" ca="1" si="10"/>
        <v>0</v>
      </c>
      <c r="S23" s="14">
        <f t="shared" ca="1" si="12"/>
        <v>0</v>
      </c>
      <c r="T23" s="2"/>
    </row>
    <row r="24" spans="1:20" ht="18.75" customHeight="1" x14ac:dyDescent="0.3">
      <c r="A24" s="40">
        <f t="shared" ca="1" si="11"/>
        <v>43118</v>
      </c>
      <c r="B24" s="32" t="s">
        <v>1424</v>
      </c>
      <c r="C24" s="2" t="str">
        <f>VLOOKUP(B24,CODE!A:B,2,0)</f>
        <v>文山电力</v>
      </c>
      <c r="D24" s="2">
        <v>1500</v>
      </c>
      <c r="E24" s="52">
        <f t="shared" si="4"/>
        <v>1500</v>
      </c>
      <c r="F24" s="53"/>
      <c r="G24" s="53"/>
      <c r="H24" s="52"/>
      <c r="I24" s="53"/>
      <c r="J24" s="53"/>
      <c r="K24" s="52"/>
      <c r="L24" s="44" t="str">
        <f ca="1">SUBSTITUTE(_xlfn.WEBSERVICE("http://api.money.126.net/data/feed/"&amp;VLOOKUP(B24,CODE!A:C,3,0)&amp;B24&amp;",money.api")&amp; T(NOW()),"} });","")</f>
        <v>_ntes_quote_callback({"0600995":{"code": "0600995", "percent": 0.0, "share": "1", "high": 0.0, "askvol3": 0, "askvol2": 0, "askvol5": 0, "askvol4": 0, "price": 9.0, "open": 0.0, "bid5": 0.0, "bid4": 0.0, "bid3": 0.0, "bid2": 0.0, "bid1": 0.0, "low": 0.0, "updown": 0, "type": "SH", "symbol": "600995", "status": null, "ask4": 0.0, "bidvol3": 0, "bidvol2": 0, "bidvol1": 0, "update": "2018/01/18 09:04:03", "bidvol5": 0, "bidvol4": 0, "yestclose": 9.0, "askvol1": 0, "ask5": 0.0, "volume": 0, "ask1": 0.0, "name": "\u6587\u5c71\u7535\u529b", "ask3": 0.0, "ask2": 0.0, "arrow": "\u3000", "time": "2018/01/18 09:04:01", "turnover": 0</v>
      </c>
      <c r="M24" s="2">
        <f t="shared" ca="1" si="5"/>
        <v>9</v>
      </c>
      <c r="N24" s="2">
        <f t="shared" ca="1" si="6"/>
        <v>9</v>
      </c>
      <c r="O24" s="10">
        <f t="shared" ca="1" si="7"/>
        <v>0</v>
      </c>
      <c r="P24" s="52">
        <f t="shared" si="8"/>
        <v>0</v>
      </c>
      <c r="Q24" s="52">
        <f t="shared" si="9"/>
        <v>0</v>
      </c>
      <c r="R24" s="52">
        <f t="shared" ca="1" si="10"/>
        <v>0</v>
      </c>
      <c r="S24" s="14">
        <f t="shared" ca="1" si="12"/>
        <v>0</v>
      </c>
      <c r="T24" s="2"/>
    </row>
    <row r="25" spans="1:20" ht="18.75" customHeight="1" x14ac:dyDescent="0.3">
      <c r="A25" s="40">
        <f t="shared" ca="1" si="11"/>
        <v>43118</v>
      </c>
      <c r="B25" s="2" t="s">
        <v>1440</v>
      </c>
      <c r="C25" s="2" t="str">
        <f>VLOOKUP(B25,CODE!A:B,2,0)</f>
        <v>大秦铁路</v>
      </c>
      <c r="D25" s="2">
        <v>1700</v>
      </c>
      <c r="E25" s="52">
        <f t="shared" si="4"/>
        <v>1700</v>
      </c>
      <c r="F25" s="53"/>
      <c r="G25" s="53"/>
      <c r="H25" s="52"/>
      <c r="I25" s="53"/>
      <c r="J25" s="53"/>
      <c r="K25" s="52"/>
      <c r="L25" s="44" t="str">
        <f ca="1">SUBSTITUTE(_xlfn.WEBSERVICE("http://api.money.126.net/data/feed/"&amp;VLOOKUP(B25,CODE!A:C,3,0)&amp;B25&amp;",money.api")&amp; T(NOW()),"} });","")</f>
        <v>_ntes_quote_callback({"0601006":{"code": "0601006", "percent": 0.0, "share": "1", "high": 0.0, "askvol3": 0, "askvol2": 0, "askvol5": 0, "askvol4": 0, "price": 9.67, "open": 0.0, "bid5": 0.0, "bid4": 0.0, "bid3": 0.0, "bid2": 0.0, "bid1": 0.0, "low": 0.0, "updown": 0, "type": "SH", "symbol": "601006", "status": null, "ask4": 0.0, "bidvol3": 0, "bidvol2": 0, "bidvol1": 0, "update": "2018/01/18 09:04:03", "bidvol5": 0, "bidvol4": 0, "yestclose": 9.67, "askvol1": 0, "ask5": 0.0, "volume": 0, "ask1": 0.0, "name": "\u5927\u79e6\u94c1\u8def", "ask3": 0.0, "ask2": 0.0, "arrow": "\u3000", "time": "2018/01/18 09:04:01", "turnover": 0</v>
      </c>
      <c r="M25" s="2">
        <f t="shared" ca="1" si="5"/>
        <v>9.67</v>
      </c>
      <c r="N25" s="2">
        <f t="shared" ca="1" si="6"/>
        <v>9.67</v>
      </c>
      <c r="O25" s="10">
        <f t="shared" ca="1" si="7"/>
        <v>0</v>
      </c>
      <c r="P25" s="52">
        <f t="shared" si="8"/>
        <v>0</v>
      </c>
      <c r="Q25" s="52">
        <f t="shared" si="9"/>
        <v>0</v>
      </c>
      <c r="R25" s="52">
        <f t="shared" ca="1" si="10"/>
        <v>0</v>
      </c>
      <c r="S25" s="14">
        <f t="shared" ca="1" si="12"/>
        <v>0</v>
      </c>
      <c r="T25" s="2"/>
    </row>
    <row r="26" spans="1:20" ht="18.75" customHeight="1" x14ac:dyDescent="0.3">
      <c r="A26" s="40">
        <f t="shared" ca="1" si="11"/>
        <v>43118</v>
      </c>
      <c r="B26" s="2" t="s">
        <v>1559</v>
      </c>
      <c r="C26" s="2" t="str">
        <f>VLOOKUP(B26,CODE!A:B,2,0)</f>
        <v>中国中铁</v>
      </c>
      <c r="D26" s="2">
        <v>1600</v>
      </c>
      <c r="E26" s="52">
        <f t="shared" si="4"/>
        <v>1600</v>
      </c>
      <c r="F26" s="53"/>
      <c r="G26" s="53"/>
      <c r="H26" s="52"/>
      <c r="I26" s="53"/>
      <c r="J26" s="53"/>
      <c r="K26" s="52"/>
      <c r="L26" s="44" t="str">
        <f ca="1">SUBSTITUTE(_xlfn.WEBSERVICE("http://api.money.126.net/data/feed/"&amp;VLOOKUP(B26,CODE!A:C,3,0)&amp;B26&amp;",money.api")&amp; T(NOW()),"} });","")</f>
        <v>_ntes_quote_callback({"0601390":{"code": "0601390", "percent": 0.0, "share": "1", "high": 0.0, "askvol3": 0, "askvol2": 0, "askvol5": 0, "askvol4": 0, "price": 8.53, "open": 0.0, "bid5": 0.0, "bid4": 0.0, "bid3": 0.0, "bid2": 0.0, "bid1": 0.0, "low": 0.0, "updown": 0, "type": "SH", "symbol": "601390", "status": null, "ask4": 0.0, "bidvol3": 0, "bidvol2": 0, "bidvol1": 0, "update": "2018/01/18 09:04:03", "bidvol5": 0, "bidvol4": 0, "yestclose": 8.53, "askvol1": 0, "ask5": 0.0, "volume": 0, "ask1": 0.0, "name": "\u4e2d\u56fd\u4e2d\u94c1", "ask3": 0.0, "ask2": 0.0, "arrow": "\u3000", "time": "2018/01/18 09:04:01", "turnover": 0</v>
      </c>
      <c r="M26" s="2">
        <f t="shared" ca="1" si="5"/>
        <v>8.5299999999999994</v>
      </c>
      <c r="N26" s="2">
        <f t="shared" ca="1" si="6"/>
        <v>8.5299999999999994</v>
      </c>
      <c r="O26" s="10">
        <f t="shared" ca="1" si="7"/>
        <v>0</v>
      </c>
      <c r="P26" s="52">
        <f t="shared" si="8"/>
        <v>0</v>
      </c>
      <c r="Q26" s="52">
        <f t="shared" si="9"/>
        <v>0</v>
      </c>
      <c r="R26" s="52">
        <f t="shared" ca="1" si="10"/>
        <v>0</v>
      </c>
      <c r="S26" s="14">
        <f t="shared" ca="1" si="12"/>
        <v>0</v>
      </c>
      <c r="T26" s="2"/>
    </row>
    <row r="27" spans="1:20" ht="18.75" customHeight="1" x14ac:dyDescent="0.3">
      <c r="A27" s="40">
        <f t="shared" ca="1" si="11"/>
        <v>43118</v>
      </c>
      <c r="B27" s="2" t="s">
        <v>1597</v>
      </c>
      <c r="C27" s="2" t="str">
        <f>VLOOKUP(B27,CODE!A:B,2,0)</f>
        <v>中国建筑</v>
      </c>
      <c r="D27" s="2">
        <v>1600</v>
      </c>
      <c r="E27" s="52">
        <f t="shared" si="4"/>
        <v>1600</v>
      </c>
      <c r="F27" s="53"/>
      <c r="G27" s="53"/>
      <c r="H27" s="52"/>
      <c r="I27" s="53"/>
      <c r="J27" s="53"/>
      <c r="K27" s="52"/>
      <c r="L27" s="44" t="str">
        <f ca="1">SUBSTITUTE(_xlfn.WEBSERVICE("http://api.money.126.net/data/feed/"&amp;VLOOKUP(B27,CODE!A:C,3,0)&amp;B27&amp;",money.api")&amp; T(NOW()),"} });","")</f>
        <v>_ntes_quote_callback({"0601668":{"code": "0601668", "percent": 0.0, "share": "1", "high": 0.0, "askvol3": 0, "askvol2": 0, "askvol5": 0, "askvol4": 0, "price": 9.73, "open": 0.0, "bid5": 0.0, "bid4": 0.0, "bid3": 0.0, "bid2": 0.0, "bid1": 0.0, "low": 0.0, "updown": 0, "type": "SH", "symbol": "601668", "status": null, "ask4": 0.0, "bidvol3": 0, "bidvol2": 0, "bidvol1": 0, "update": "2018/01/18 09:04:08", "bidvol5": 0, "bidvol4": 0, "yestclose": 9.73, "askvol1": 0, "ask5": 0.0, "volume": 0, "ask1": 0.0, "name": "\u4e2d\u56fd\u5efa\u7b51", "ask3": 0.0, "ask2": 0.0, "arrow": "\u3000", "time": "2018/01/18 09:04:07", "turnover": 0</v>
      </c>
      <c r="M27" s="2">
        <f t="shared" ca="1" si="5"/>
        <v>9.73</v>
      </c>
      <c r="N27" s="2">
        <f t="shared" ca="1" si="6"/>
        <v>9.73</v>
      </c>
      <c r="O27" s="10">
        <f t="shared" ca="1" si="7"/>
        <v>0</v>
      </c>
      <c r="P27" s="52">
        <f t="shared" si="8"/>
        <v>0</v>
      </c>
      <c r="Q27" s="52">
        <f t="shared" si="9"/>
        <v>0</v>
      </c>
      <c r="R27" s="52">
        <f t="shared" ca="1" si="10"/>
        <v>0</v>
      </c>
      <c r="S27" s="14">
        <f t="shared" ca="1" si="12"/>
        <v>0</v>
      </c>
      <c r="T27" s="2"/>
    </row>
    <row r="28" spans="1:20" ht="18.75" customHeight="1" x14ac:dyDescent="0.3">
      <c r="A28" s="40">
        <f t="shared" ca="1" si="11"/>
        <v>43118</v>
      </c>
      <c r="B28" s="2" t="s">
        <v>1669</v>
      </c>
      <c r="C28" s="2" t="str">
        <f>VLOOKUP(B28,CODE!A:B,2,0)</f>
        <v>建设银行</v>
      </c>
      <c r="D28" s="2">
        <v>2100</v>
      </c>
      <c r="E28" s="52">
        <f t="shared" si="4"/>
        <v>2100</v>
      </c>
      <c r="F28" s="53"/>
      <c r="G28" s="53"/>
      <c r="H28" s="52"/>
      <c r="I28" s="53"/>
      <c r="J28" s="53"/>
      <c r="K28" s="52"/>
      <c r="L28" s="44" t="str">
        <f ca="1">SUBSTITUTE(_xlfn.WEBSERVICE("http://api.money.126.net/data/feed/"&amp;VLOOKUP(B28,CODE!A:C,3,0)&amp;B28&amp;",money.api")&amp; T(NOW()),"} });","")</f>
        <v>_ntes_quote_callback({"0601939":{"code": "0601939", "percent": 0.0, "share": "1", "high": 0.0, "askvol3": 0, "askvol2": 0, "askvol5": 0, "askvol4": 0, "price": 8.39, "open": 0.0, "bid5": 0.0, "bid4": 0.0, "bid3": 0.0, "bid2": 0.0, "bid1": 0.0, "low": 0.0, "updown": 0, "type": "SH", "symbol": "601939", "status": null, "ask4": 0.0, "bidvol3": 0, "bidvol2": 0, "bidvol1": 0, "update": "2018/01/18 09:04:08", "bidvol5": 0, "bidvol4": 0, "yestclose": 8.39, "askvol1": 0, "ask5": 0.0, "volume": 0, "ask1": 0.0, "name": "\u5efa\u8bbe\u94f6\u884c", "ask3": 0.0, "ask2": 0.0, "arrow": "\u3000", "time": "2018/01/18 09:04:07", "turnover": 0</v>
      </c>
      <c r="M28" s="2">
        <f t="shared" ca="1" si="5"/>
        <v>8.39</v>
      </c>
      <c r="N28" s="2">
        <f t="shared" ca="1" si="6"/>
        <v>8.39</v>
      </c>
      <c r="O28" s="10">
        <f t="shared" ca="1" si="7"/>
        <v>0</v>
      </c>
      <c r="P28" s="52">
        <f t="shared" si="8"/>
        <v>0</v>
      </c>
      <c r="Q28" s="52">
        <f t="shared" si="9"/>
        <v>0</v>
      </c>
      <c r="R28" s="52">
        <f t="shared" ca="1" si="10"/>
        <v>0</v>
      </c>
      <c r="S28" s="14">
        <f t="shared" ca="1" si="12"/>
        <v>0</v>
      </c>
      <c r="T28" s="2"/>
    </row>
    <row r="29" spans="1:20" ht="18.75" customHeight="1" x14ac:dyDescent="0.3">
      <c r="A29" s="40">
        <f t="shared" ca="1" si="11"/>
        <v>43118</v>
      </c>
      <c r="B29" s="2" t="s">
        <v>1679</v>
      </c>
      <c r="C29" s="2" t="str">
        <f>VLOOKUP(B29,CODE!A:B,2,0)</f>
        <v>中国核电</v>
      </c>
      <c r="D29" s="2">
        <v>1900</v>
      </c>
      <c r="E29" s="52">
        <f t="shared" si="4"/>
        <v>1900</v>
      </c>
      <c r="F29" s="53"/>
      <c r="G29" s="53"/>
      <c r="H29" s="52"/>
      <c r="I29" s="53"/>
      <c r="J29" s="53"/>
      <c r="K29" s="52"/>
      <c r="L29" s="44" t="str">
        <f ca="1">SUBSTITUTE(_xlfn.WEBSERVICE("http://api.money.126.net/data/feed/"&amp;VLOOKUP(B29,CODE!A:C,3,0)&amp;B29&amp;",money.api")&amp; T(NOW()),"} });","")</f>
        <v>_ntes_quote_callback({"0601985":{"code": "0601985", "percent": 0.0, "high": 0.0, "askvol3": 0, "askvol2": 0, "askvol5": 0, "askvol4": 0, "price": 7.43, "open": 0.0, "bid5": 0.0, "bid4": 0.0, "bid3": 0.0, "bid2": 0.0, "bid1": 0.0, "low": 0.0, "updown": 0, "type": "SH", "symbol": "601985", "status": null, "ask4": 0.0, "bidvol3": 0, "bidvol2": 0, "bidvol1": 0, "update": "2018/01/18 09:04:03", "bidvol5": 0, "bidvol4": 0, "yestclose": 7.43, "askvol1": 0, "ask5": 0.0, "volume": 0, "ask1": 0.0, "name": "\u4e2d\u56fd\u6838\u7535", "ask3": 0.0, "ask2": 0.0, "arrow": "\u3000", "time": "2018/01/18 09:04:01", "turnover": 0</v>
      </c>
      <c r="M29" s="2">
        <f t="shared" ca="1" si="5"/>
        <v>7.43</v>
      </c>
      <c r="N29" s="2">
        <f t="shared" ca="1" si="6"/>
        <v>7.43</v>
      </c>
      <c r="O29" s="10">
        <f t="shared" ca="1" si="7"/>
        <v>0</v>
      </c>
      <c r="P29" s="52">
        <f t="shared" si="8"/>
        <v>0</v>
      </c>
      <c r="Q29" s="52">
        <f t="shared" si="9"/>
        <v>0</v>
      </c>
      <c r="R29" s="52">
        <f t="shared" ca="1" si="10"/>
        <v>0</v>
      </c>
      <c r="S29" s="14">
        <f t="shared" ca="1" si="12"/>
        <v>0</v>
      </c>
      <c r="T29" s="2"/>
    </row>
    <row r="30" spans="1:20" ht="18.75" customHeight="1" x14ac:dyDescent="0.3">
      <c r="A30" s="40">
        <f t="shared" ca="1" si="11"/>
        <v>43118</v>
      </c>
      <c r="B30" s="2" t="s">
        <v>1869</v>
      </c>
      <c r="C30" s="2" t="str">
        <f>VLOOKUP(B30,CODE!A:B,2,0)</f>
        <v>宁波高发</v>
      </c>
      <c r="D30" s="2">
        <v>400</v>
      </c>
      <c r="E30" s="52">
        <f t="shared" si="4"/>
        <v>400</v>
      </c>
      <c r="F30" s="53"/>
      <c r="G30" s="53"/>
      <c r="H30" s="52"/>
      <c r="I30" s="53"/>
      <c r="J30" s="53"/>
      <c r="K30" s="52"/>
      <c r="L30" s="44" t="str">
        <f ca="1">SUBSTITUTE(_xlfn.WEBSERVICE("http://api.money.126.net/data/feed/"&amp;VLOOKUP(B30,CODE!A:C,3,0)&amp;B30&amp;",money.api")&amp; T(NOW()),"} });","")</f>
        <v>_ntes_quote_callback({"0603788":{"code": "0603788", "percent": 0.0, "high": 0.0, "askvol3": 0, "askvol2": 0, "askvol5": 0, "askvol4": 0, "price": 35.87, "open": 0.0, "bid5": 0.0, "bid4": 0.0, "bid3": 0.0, "bid2": 0.0, "bid1": 0.0, "low": 0.0, "updown": 0, "type": "SH", "symbol": "603788", "status": null, "ask4": 0.0, "bidvol3": 0, "bidvol2": 0, "bidvol1": 0, "update": "2018/01/18 09:04:08", "bidvol5": 0, "bidvol4": 0, "yestclose": 35.87, "askvol1": 0, "ask5": 0.0, "volume": 0, "ask1": 0.0, "name": "\u5b81\u6ce2\u9ad8\u53d1", "ask3": 0.0, "ask2": 0.0, "arrow": "\u3000", "time": "2018/01/18 09:04:07", "turnover": 0</v>
      </c>
      <c r="M30" s="2">
        <f t="shared" ca="1" si="5"/>
        <v>35.869999999999997</v>
      </c>
      <c r="N30" s="2">
        <f t="shared" ca="1" si="6"/>
        <v>35.869999999999997</v>
      </c>
      <c r="O30" s="10">
        <f t="shared" ca="1" si="7"/>
        <v>0</v>
      </c>
      <c r="P30" s="52">
        <f t="shared" si="8"/>
        <v>0</v>
      </c>
      <c r="Q30" s="52">
        <f t="shared" si="9"/>
        <v>0</v>
      </c>
      <c r="R30" s="52">
        <f t="shared" ca="1" si="10"/>
        <v>0</v>
      </c>
      <c r="S30" s="14">
        <f t="shared" ca="1" si="12"/>
        <v>0</v>
      </c>
      <c r="T30" s="2"/>
    </row>
    <row r="31" spans="1:20" ht="18.75" customHeight="1" x14ac:dyDescent="0.3">
      <c r="A31" s="40">
        <f t="shared" ca="1" si="11"/>
        <v>43118</v>
      </c>
      <c r="B31" s="51" t="s">
        <v>5151</v>
      </c>
      <c r="C31" s="2" t="str">
        <f>VLOOKUP(B31,CODE!A:B,2,0)</f>
        <v>计提误差</v>
      </c>
      <c r="D31" s="54"/>
      <c r="E31" s="54"/>
      <c r="F31" s="54"/>
      <c r="G31" s="54"/>
      <c r="H31" s="54"/>
      <c r="I31" s="54"/>
      <c r="J31" s="54"/>
      <c r="K31" s="54"/>
      <c r="L31" s="55"/>
      <c r="M31" s="54"/>
      <c r="N31" s="54"/>
      <c r="O31" s="54"/>
      <c r="P31" s="52">
        <v>0</v>
      </c>
      <c r="Q31" s="52">
        <v>0</v>
      </c>
      <c r="R31" s="52">
        <v>0</v>
      </c>
      <c r="S31" s="14">
        <f>SUM(P31:R31)</f>
        <v>0</v>
      </c>
      <c r="T31" s="2"/>
    </row>
    <row r="32" spans="1:20" ht="18.75" customHeight="1" x14ac:dyDescent="0.3">
      <c r="A32" s="40"/>
      <c r="B32" s="2"/>
      <c r="C32" s="2"/>
      <c r="D32" s="2"/>
      <c r="E32" s="2"/>
      <c r="F32" s="2"/>
      <c r="G32" s="2"/>
      <c r="H32" s="2"/>
      <c r="I32" s="2"/>
      <c r="J32" s="2"/>
      <c r="K32" s="2"/>
      <c r="L32" s="9"/>
      <c r="M32" s="2"/>
      <c r="N32" s="2"/>
      <c r="O32" s="2"/>
      <c r="P32" s="2"/>
      <c r="Q32" s="2"/>
      <c r="R32" s="2"/>
      <c r="S32" s="2"/>
      <c r="T32" s="2"/>
    </row>
    <row r="33" spans="1:20" ht="18.75" customHeight="1" x14ac:dyDescent="0.3">
      <c r="A33" s="40"/>
      <c r="B33" s="2"/>
      <c r="C33" s="2"/>
      <c r="D33" s="2"/>
      <c r="E33" s="2"/>
      <c r="F33" s="2"/>
      <c r="G33" s="2"/>
      <c r="H33" s="2"/>
      <c r="I33" s="2"/>
      <c r="J33" s="2"/>
      <c r="K33" s="2"/>
      <c r="L33" s="9"/>
      <c r="M33" s="2"/>
      <c r="N33" s="2"/>
      <c r="O33" s="2"/>
      <c r="P33" s="2"/>
      <c r="Q33" s="2"/>
      <c r="R33" s="2"/>
      <c r="S33" s="2"/>
      <c r="T33" s="2"/>
    </row>
    <row r="34" spans="1:20" ht="18.75" customHeight="1" x14ac:dyDescent="0.3">
      <c r="A34" s="40"/>
      <c r="B34" s="2"/>
      <c r="C34" s="2"/>
      <c r="D34" s="2"/>
      <c r="E34" s="2"/>
      <c r="F34" s="2"/>
      <c r="G34" s="2"/>
      <c r="H34" s="2"/>
      <c r="I34" s="2"/>
      <c r="J34" s="2"/>
      <c r="K34" s="2"/>
      <c r="L34" s="9"/>
      <c r="M34" s="2"/>
      <c r="N34" s="2"/>
      <c r="O34" s="2"/>
      <c r="P34" s="2"/>
      <c r="Q34" s="2"/>
      <c r="R34" s="2"/>
      <c r="S34" s="2"/>
      <c r="T34" s="2"/>
    </row>
    <row r="35" spans="1:20" ht="18.75" customHeight="1" x14ac:dyDescent="0.3">
      <c r="L35" s="23"/>
    </row>
    <row r="36" spans="1:20" ht="18.75" customHeight="1" x14ac:dyDescent="0.3">
      <c r="L36" s="23"/>
    </row>
    <row r="37" spans="1:20" ht="18.75" customHeight="1" x14ac:dyDescent="0.3">
      <c r="L37" s="23"/>
    </row>
  </sheetData>
  <mergeCells count="6">
    <mergeCell ref="N3:O3"/>
    <mergeCell ref="J4:K5"/>
    <mergeCell ref="L4:M5"/>
    <mergeCell ref="N4:O5"/>
    <mergeCell ref="J3:K3"/>
    <mergeCell ref="L3:M3"/>
  </mergeCells>
  <phoneticPr fontId="8" type="noConversion"/>
  <conditionalFormatting sqref="O1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4 E19:E51 E17">
    <cfRule type="cellIs" dxfId="6" priority="11" operator="notEqual">
      <formula>D11</formula>
    </cfRule>
  </conditionalFormatting>
  <conditionalFormatting sqref="S11:S3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ellIs" dxfId="5" priority="8" operator="notEqual">
      <formula>D16</formula>
    </cfRule>
  </conditionalFormatting>
  <conditionalFormatting sqref="E18">
    <cfRule type="cellIs" dxfId="4" priority="6" operator="notEqual">
      <formula>D18</formula>
    </cfRule>
  </conditionalFormatting>
  <conditionalFormatting sqref="E15">
    <cfRule type="cellIs" dxfId="3" priority="3" operator="notEqual">
      <formula>D15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pane ySplit="3" topLeftCell="A34" activePane="bottomLeft" state="frozen"/>
      <selection pane="bottomLeft" activeCell="D57" sqref="D57"/>
    </sheetView>
  </sheetViews>
  <sheetFormatPr defaultColWidth="14.75" defaultRowHeight="17.25" x14ac:dyDescent="0.3"/>
  <cols>
    <col min="1" max="1" width="14.75" style="23"/>
    <col min="2" max="2" width="14.75" style="28"/>
    <col min="3" max="9" width="14.75" style="25"/>
    <col min="10" max="16384" width="14.75" style="29"/>
  </cols>
  <sheetData>
    <row r="1" spans="1:9" ht="256.5" customHeight="1" x14ac:dyDescent="0.3"/>
    <row r="2" spans="1:9" x14ac:dyDescent="0.25">
      <c r="A2" s="58"/>
      <c r="B2" s="90" t="s">
        <v>5109</v>
      </c>
      <c r="C2" s="90"/>
      <c r="D2" s="90"/>
      <c r="E2" s="90"/>
      <c r="F2" s="91" t="s">
        <v>5164</v>
      </c>
      <c r="G2" s="91"/>
      <c r="H2" s="91"/>
      <c r="I2" s="91"/>
    </row>
    <row r="3" spans="1:9" x14ac:dyDescent="0.25">
      <c r="A3" s="58" t="s">
        <v>5168</v>
      </c>
      <c r="B3" s="62" t="s">
        <v>5165</v>
      </c>
      <c r="C3" s="62" t="s">
        <v>5113</v>
      </c>
      <c r="D3" s="62" t="s">
        <v>5166</v>
      </c>
      <c r="E3" s="62" t="s">
        <v>5167</v>
      </c>
      <c r="F3" s="58" t="s">
        <v>5163</v>
      </c>
      <c r="G3" s="58" t="s">
        <v>5047</v>
      </c>
      <c r="H3" s="58" t="s">
        <v>5161</v>
      </c>
      <c r="I3" s="58" t="s">
        <v>5162</v>
      </c>
    </row>
    <row r="4" spans="1:9" x14ac:dyDescent="0.3">
      <c r="A4" s="23">
        <v>43046</v>
      </c>
      <c r="B4" s="27">
        <v>1</v>
      </c>
      <c r="C4" s="24">
        <v>300000</v>
      </c>
      <c r="D4" s="24">
        <v>0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</row>
    <row r="5" spans="1:9" x14ac:dyDescent="0.3">
      <c r="A5" s="23">
        <v>43047</v>
      </c>
      <c r="B5" s="27">
        <f t="shared" ref="B5:B36" si="0">B4*C5/(C4+E4)</f>
        <v>0.99896333333333331</v>
      </c>
      <c r="C5" s="24">
        <f t="shared" ref="C5:C37" si="1">C4+E4+I5</f>
        <v>299689</v>
      </c>
      <c r="D5" s="24">
        <f t="shared" ref="D5:D37" si="2">D4+I5</f>
        <v>-311</v>
      </c>
      <c r="E5" s="24">
        <v>0</v>
      </c>
      <c r="F5" s="24">
        <v>0</v>
      </c>
      <c r="G5" s="24">
        <v>-311</v>
      </c>
      <c r="H5" s="24"/>
      <c r="I5" s="24">
        <v>-311</v>
      </c>
    </row>
    <row r="6" spans="1:9" x14ac:dyDescent="0.3">
      <c r="A6" s="23">
        <v>43048</v>
      </c>
      <c r="B6" s="27">
        <f t="shared" si="0"/>
        <v>1.0016566666666666</v>
      </c>
      <c r="C6" s="24">
        <f t="shared" si="1"/>
        <v>300497</v>
      </c>
      <c r="D6" s="24">
        <f t="shared" si="2"/>
        <v>497</v>
      </c>
      <c r="E6" s="24">
        <v>0</v>
      </c>
      <c r="F6" s="24">
        <v>0</v>
      </c>
      <c r="G6" s="24">
        <v>0</v>
      </c>
      <c r="H6" s="24">
        <v>808</v>
      </c>
      <c r="I6" s="24">
        <v>808</v>
      </c>
    </row>
    <row r="7" spans="1:9" x14ac:dyDescent="0.3">
      <c r="A7" s="23">
        <v>43049</v>
      </c>
      <c r="B7" s="27">
        <f t="shared" si="0"/>
        <v>0.99807666666666661</v>
      </c>
      <c r="C7" s="24">
        <f t="shared" si="1"/>
        <v>299423</v>
      </c>
      <c r="D7" s="24">
        <f t="shared" si="2"/>
        <v>-577</v>
      </c>
      <c r="E7" s="24">
        <v>0</v>
      </c>
      <c r="F7" s="24">
        <v>0</v>
      </c>
      <c r="G7" s="24">
        <v>0</v>
      </c>
      <c r="H7" s="24">
        <v>-1074</v>
      </c>
      <c r="I7" s="24">
        <v>-1074</v>
      </c>
    </row>
    <row r="8" spans="1:9" x14ac:dyDescent="0.3">
      <c r="A8" s="23">
        <v>43052</v>
      </c>
      <c r="B8" s="27">
        <f t="shared" si="0"/>
        <v>1.0028966666666665</v>
      </c>
      <c r="C8" s="24">
        <f t="shared" si="1"/>
        <v>300869</v>
      </c>
      <c r="D8" s="24">
        <f t="shared" si="2"/>
        <v>869</v>
      </c>
      <c r="E8" s="24">
        <v>0</v>
      </c>
      <c r="F8" s="24">
        <v>0</v>
      </c>
      <c r="G8" s="24">
        <v>0</v>
      </c>
      <c r="H8" s="24">
        <v>1446</v>
      </c>
      <c r="I8" s="24">
        <v>1446</v>
      </c>
    </row>
    <row r="9" spans="1:9" x14ac:dyDescent="0.3">
      <c r="A9" s="23">
        <v>43053</v>
      </c>
      <c r="B9" s="27">
        <f t="shared" si="0"/>
        <v>1.00413</v>
      </c>
      <c r="C9" s="24">
        <f t="shared" si="1"/>
        <v>301239</v>
      </c>
      <c r="D9" s="24">
        <f t="shared" si="2"/>
        <v>1239</v>
      </c>
      <c r="E9" s="24">
        <v>0</v>
      </c>
      <c r="F9" s="24">
        <v>0</v>
      </c>
      <c r="G9" s="24">
        <v>0</v>
      </c>
      <c r="H9" s="24">
        <v>370</v>
      </c>
      <c r="I9" s="24">
        <v>370</v>
      </c>
    </row>
    <row r="10" spans="1:9" x14ac:dyDescent="0.3">
      <c r="A10" s="23">
        <v>43054</v>
      </c>
      <c r="B10" s="27">
        <f t="shared" si="0"/>
        <v>0.99959666666666669</v>
      </c>
      <c r="C10" s="24">
        <f t="shared" si="1"/>
        <v>299879</v>
      </c>
      <c r="D10" s="24">
        <f t="shared" si="2"/>
        <v>-121</v>
      </c>
      <c r="E10" s="24">
        <v>0</v>
      </c>
      <c r="F10" s="24">
        <v>0</v>
      </c>
      <c r="G10" s="24">
        <v>0</v>
      </c>
      <c r="H10" s="24">
        <v>-1360</v>
      </c>
      <c r="I10" s="24">
        <v>-1360</v>
      </c>
    </row>
    <row r="11" spans="1:9" x14ac:dyDescent="0.3">
      <c r="A11" s="23">
        <v>43055</v>
      </c>
      <c r="B11" s="27">
        <f t="shared" si="0"/>
        <v>0.99753999999999998</v>
      </c>
      <c r="C11" s="24">
        <f t="shared" si="1"/>
        <v>299262</v>
      </c>
      <c r="D11" s="24">
        <f t="shared" si="2"/>
        <v>-738</v>
      </c>
      <c r="E11" s="24">
        <v>0</v>
      </c>
      <c r="F11" s="24">
        <v>0</v>
      </c>
      <c r="G11" s="24">
        <v>0</v>
      </c>
      <c r="H11" s="24">
        <v>-617</v>
      </c>
      <c r="I11" s="24">
        <v>-617</v>
      </c>
    </row>
    <row r="12" spans="1:9" x14ac:dyDescent="0.3">
      <c r="A12" s="23">
        <v>43056</v>
      </c>
      <c r="B12" s="27">
        <f t="shared" si="0"/>
        <v>1.0012666666666667</v>
      </c>
      <c r="C12" s="24">
        <f t="shared" si="1"/>
        <v>300380</v>
      </c>
      <c r="D12" s="24">
        <f t="shared" si="2"/>
        <v>380</v>
      </c>
      <c r="E12" s="24">
        <v>0</v>
      </c>
      <c r="F12" s="24">
        <v>0</v>
      </c>
      <c r="G12" s="24">
        <v>0</v>
      </c>
      <c r="H12" s="24">
        <v>1118</v>
      </c>
      <c r="I12" s="24">
        <v>1118</v>
      </c>
    </row>
    <row r="13" spans="1:9" x14ac:dyDescent="0.3">
      <c r="A13" s="23">
        <v>43059</v>
      </c>
      <c r="B13" s="27">
        <f t="shared" si="0"/>
        <v>1.0008900000000001</v>
      </c>
      <c r="C13" s="24">
        <f t="shared" si="1"/>
        <v>300267</v>
      </c>
      <c r="D13" s="24">
        <f t="shared" si="2"/>
        <v>267</v>
      </c>
      <c r="E13" s="24">
        <v>0</v>
      </c>
      <c r="F13" s="24">
        <v>0</v>
      </c>
      <c r="G13" s="24">
        <v>0</v>
      </c>
      <c r="H13" s="24">
        <v>-113</v>
      </c>
      <c r="I13" s="24">
        <v>-113</v>
      </c>
    </row>
    <row r="14" spans="1:9" x14ac:dyDescent="0.3">
      <c r="A14" s="23">
        <v>43060</v>
      </c>
      <c r="B14" s="27">
        <f t="shared" si="0"/>
        <v>1.00465</v>
      </c>
      <c r="C14" s="24">
        <f t="shared" si="1"/>
        <v>301395</v>
      </c>
      <c r="D14" s="24">
        <f t="shared" si="2"/>
        <v>1395</v>
      </c>
      <c r="E14" s="24">
        <v>0</v>
      </c>
      <c r="F14" s="24">
        <v>0</v>
      </c>
      <c r="G14" s="24">
        <v>0</v>
      </c>
      <c r="H14" s="24">
        <v>1128</v>
      </c>
      <c r="I14" s="24">
        <v>1128</v>
      </c>
    </row>
    <row r="15" spans="1:9" x14ac:dyDescent="0.3">
      <c r="A15" s="23">
        <v>43061</v>
      </c>
      <c r="B15" s="27">
        <f t="shared" si="0"/>
        <v>1.0131700000000001</v>
      </c>
      <c r="C15" s="24">
        <f t="shared" si="1"/>
        <v>303951</v>
      </c>
      <c r="D15" s="24">
        <f t="shared" si="2"/>
        <v>3951</v>
      </c>
      <c r="E15" s="24">
        <v>0</v>
      </c>
      <c r="F15" s="24">
        <v>0</v>
      </c>
      <c r="G15" s="24">
        <v>0</v>
      </c>
      <c r="H15" s="24">
        <v>2556</v>
      </c>
      <c r="I15" s="24">
        <v>2556</v>
      </c>
    </row>
    <row r="16" spans="1:9" x14ac:dyDescent="0.3">
      <c r="A16" s="23">
        <v>43062</v>
      </c>
      <c r="B16" s="27">
        <f t="shared" si="0"/>
        <v>0.99378000000000022</v>
      </c>
      <c r="C16" s="24">
        <f t="shared" si="1"/>
        <v>298134</v>
      </c>
      <c r="D16" s="24">
        <f t="shared" si="2"/>
        <v>-1866</v>
      </c>
      <c r="E16" s="24">
        <v>0</v>
      </c>
      <c r="F16" s="24">
        <v>0</v>
      </c>
      <c r="G16" s="24">
        <v>0</v>
      </c>
      <c r="H16" s="24">
        <v>-5817</v>
      </c>
      <c r="I16" s="24">
        <v>-5817</v>
      </c>
    </row>
    <row r="17" spans="1:9" x14ac:dyDescent="0.3">
      <c r="A17" s="23">
        <v>43063</v>
      </c>
      <c r="B17" s="27">
        <f t="shared" si="0"/>
        <v>0.99223666666666688</v>
      </c>
      <c r="C17" s="24">
        <f t="shared" si="1"/>
        <v>297671</v>
      </c>
      <c r="D17" s="24">
        <f t="shared" si="2"/>
        <v>-2329</v>
      </c>
      <c r="E17" s="24">
        <v>0</v>
      </c>
      <c r="F17" s="24">
        <v>0</v>
      </c>
      <c r="G17" s="24">
        <v>0</v>
      </c>
      <c r="H17" s="24">
        <v>-463</v>
      </c>
      <c r="I17" s="24">
        <v>-463</v>
      </c>
    </row>
    <row r="18" spans="1:9" x14ac:dyDescent="0.3">
      <c r="A18" s="23">
        <v>43066</v>
      </c>
      <c r="B18" s="27">
        <f t="shared" si="0"/>
        <v>0.98192666666666695</v>
      </c>
      <c r="C18" s="24">
        <f t="shared" si="1"/>
        <v>294578</v>
      </c>
      <c r="D18" s="24">
        <f t="shared" si="2"/>
        <v>-5422</v>
      </c>
      <c r="E18" s="24">
        <v>0</v>
      </c>
      <c r="F18" s="24">
        <v>0</v>
      </c>
      <c r="G18" s="24">
        <v>0</v>
      </c>
      <c r="H18" s="24">
        <v>-3093</v>
      </c>
      <c r="I18" s="24">
        <v>-3093</v>
      </c>
    </row>
    <row r="19" spans="1:9" x14ac:dyDescent="0.3">
      <c r="A19" s="23">
        <v>43067</v>
      </c>
      <c r="B19" s="27">
        <f t="shared" si="0"/>
        <v>0.99058000000000035</v>
      </c>
      <c r="C19" s="24">
        <f t="shared" si="1"/>
        <v>297174</v>
      </c>
      <c r="D19" s="24">
        <f t="shared" si="2"/>
        <v>-2826</v>
      </c>
      <c r="E19" s="24">
        <v>0</v>
      </c>
      <c r="F19" s="24">
        <v>0</v>
      </c>
      <c r="G19" s="24">
        <v>0</v>
      </c>
      <c r="H19" s="24">
        <v>2596</v>
      </c>
      <c r="I19" s="24">
        <v>2596</v>
      </c>
    </row>
    <row r="20" spans="1:9" x14ac:dyDescent="0.3">
      <c r="A20" s="23">
        <v>43068</v>
      </c>
      <c r="B20" s="27">
        <f t="shared" si="0"/>
        <v>0.99599000000000038</v>
      </c>
      <c r="C20" s="24">
        <f t="shared" si="1"/>
        <v>298797</v>
      </c>
      <c r="D20" s="24">
        <f t="shared" si="2"/>
        <v>-1203</v>
      </c>
      <c r="E20" s="24">
        <v>0</v>
      </c>
      <c r="F20" s="24">
        <v>0</v>
      </c>
      <c r="G20" s="24">
        <v>0</v>
      </c>
      <c r="H20" s="24">
        <v>1623</v>
      </c>
      <c r="I20" s="24">
        <v>1623</v>
      </c>
    </row>
    <row r="21" spans="1:9" x14ac:dyDescent="0.3">
      <c r="A21" s="23">
        <v>43069</v>
      </c>
      <c r="B21" s="27">
        <f t="shared" si="0"/>
        <v>0.98984666666666699</v>
      </c>
      <c r="C21" s="24">
        <f t="shared" si="1"/>
        <v>296954</v>
      </c>
      <c r="D21" s="24">
        <f t="shared" si="2"/>
        <v>-3046</v>
      </c>
      <c r="E21" s="24">
        <v>0</v>
      </c>
      <c r="F21" s="24">
        <v>0</v>
      </c>
      <c r="G21" s="24">
        <v>0</v>
      </c>
      <c r="H21" s="24">
        <v>-1843</v>
      </c>
      <c r="I21" s="24">
        <v>-1843</v>
      </c>
    </row>
    <row r="22" spans="1:9" x14ac:dyDescent="0.3">
      <c r="A22" s="23">
        <v>43070</v>
      </c>
      <c r="B22" s="27">
        <f t="shared" si="0"/>
        <v>0.98880333333333359</v>
      </c>
      <c r="C22" s="24">
        <f t="shared" si="1"/>
        <v>296641</v>
      </c>
      <c r="D22" s="24">
        <f t="shared" si="2"/>
        <v>-3359</v>
      </c>
      <c r="E22" s="24">
        <v>0</v>
      </c>
      <c r="F22" s="24">
        <v>0</v>
      </c>
      <c r="G22" s="24">
        <v>0</v>
      </c>
      <c r="H22" s="24">
        <v>-313</v>
      </c>
      <c r="I22" s="24">
        <v>-313</v>
      </c>
    </row>
    <row r="23" spans="1:9" x14ac:dyDescent="0.3">
      <c r="A23" s="23">
        <v>43073</v>
      </c>
      <c r="B23" s="27">
        <f t="shared" si="0"/>
        <v>0.99144666666666681</v>
      </c>
      <c r="C23" s="24">
        <f t="shared" si="1"/>
        <v>297434</v>
      </c>
      <c r="D23" s="24">
        <f t="shared" si="2"/>
        <v>-2566</v>
      </c>
      <c r="E23" s="24">
        <v>0</v>
      </c>
      <c r="F23" s="24">
        <v>0</v>
      </c>
      <c r="G23" s="24">
        <v>0</v>
      </c>
      <c r="H23" s="24">
        <v>793</v>
      </c>
      <c r="I23" s="24">
        <v>793</v>
      </c>
    </row>
    <row r="24" spans="1:9" x14ac:dyDescent="0.3">
      <c r="A24" s="23">
        <v>43074</v>
      </c>
      <c r="B24" s="27">
        <f t="shared" si="0"/>
        <v>0.98981333333333343</v>
      </c>
      <c r="C24" s="24">
        <f t="shared" si="1"/>
        <v>296944</v>
      </c>
      <c r="D24" s="24">
        <f t="shared" si="2"/>
        <v>-3056</v>
      </c>
      <c r="E24" s="24">
        <v>0</v>
      </c>
      <c r="F24" s="24">
        <v>0</v>
      </c>
      <c r="G24" s="24">
        <v>0</v>
      </c>
      <c r="H24" s="24">
        <v>-490</v>
      </c>
      <c r="I24" s="24">
        <v>-490</v>
      </c>
    </row>
    <row r="25" spans="1:9" x14ac:dyDescent="0.3">
      <c r="A25" s="23">
        <v>43075</v>
      </c>
      <c r="B25" s="27">
        <f t="shared" si="0"/>
        <v>0.98864666666666678</v>
      </c>
      <c r="C25" s="24">
        <f t="shared" si="1"/>
        <v>296594</v>
      </c>
      <c r="D25" s="24">
        <f t="shared" si="2"/>
        <v>-3405.9999999999973</v>
      </c>
      <c r="E25" s="24">
        <v>0</v>
      </c>
      <c r="F25" s="24">
        <v>0</v>
      </c>
      <c r="G25" s="24">
        <v>0</v>
      </c>
      <c r="H25" s="24">
        <v>-349.99999999999739</v>
      </c>
      <c r="I25" s="24">
        <v>-349.99999999999739</v>
      </c>
    </row>
    <row r="26" spans="1:9" x14ac:dyDescent="0.3">
      <c r="A26" s="23">
        <v>43076</v>
      </c>
      <c r="B26" s="27">
        <f t="shared" si="0"/>
        <v>0.98400333333333334</v>
      </c>
      <c r="C26" s="24">
        <f t="shared" si="1"/>
        <v>295201</v>
      </c>
      <c r="D26" s="24">
        <f t="shared" si="2"/>
        <v>-4798.9999999999945</v>
      </c>
      <c r="E26" s="24">
        <v>0</v>
      </c>
      <c r="F26" s="24">
        <v>0</v>
      </c>
      <c r="G26" s="24">
        <v>0</v>
      </c>
      <c r="H26" s="24">
        <v>-1392.999999999997</v>
      </c>
      <c r="I26" s="24">
        <v>-1392.999999999997</v>
      </c>
    </row>
    <row r="27" spans="1:9" x14ac:dyDescent="0.3">
      <c r="A27" s="23">
        <v>43077</v>
      </c>
      <c r="B27" s="27">
        <f t="shared" si="0"/>
        <v>0.98741000000000012</v>
      </c>
      <c r="C27" s="24">
        <f t="shared" si="1"/>
        <v>296223</v>
      </c>
      <c r="D27" s="24">
        <f t="shared" si="2"/>
        <v>-3776.9999999999986</v>
      </c>
      <c r="E27" s="24">
        <v>0</v>
      </c>
      <c r="F27" s="24">
        <v>0</v>
      </c>
      <c r="G27" s="24">
        <v>0</v>
      </c>
      <c r="H27" s="24">
        <v>1021.999999999996</v>
      </c>
      <c r="I27" s="24">
        <v>1021.999999999996</v>
      </c>
    </row>
    <row r="28" spans="1:9" x14ac:dyDescent="0.3">
      <c r="A28" s="23">
        <v>43080</v>
      </c>
      <c r="B28" s="27">
        <f t="shared" si="0"/>
        <v>0.99281333333333344</v>
      </c>
      <c r="C28" s="24">
        <f t="shared" si="1"/>
        <v>297844</v>
      </c>
      <c r="D28" s="24">
        <f t="shared" si="2"/>
        <v>-2155.9999999999995</v>
      </c>
      <c r="E28" s="24">
        <v>0</v>
      </c>
      <c r="F28" s="25">
        <v>0</v>
      </c>
      <c r="G28" s="25">
        <v>0</v>
      </c>
      <c r="H28" s="25">
        <v>1620.9999999999991</v>
      </c>
      <c r="I28" s="25">
        <v>1620.9999999999991</v>
      </c>
    </row>
    <row r="29" spans="1:9" x14ac:dyDescent="0.3">
      <c r="A29" s="23">
        <v>43081</v>
      </c>
      <c r="B29" s="27">
        <f t="shared" si="0"/>
        <v>0.9806666666666668</v>
      </c>
      <c r="C29" s="24">
        <f t="shared" si="1"/>
        <v>294200</v>
      </c>
      <c r="D29" s="24">
        <f t="shared" si="2"/>
        <v>-5800.0000000000027</v>
      </c>
      <c r="E29" s="25">
        <v>0</v>
      </c>
      <c r="F29" s="25">
        <v>0</v>
      </c>
      <c r="G29" s="25">
        <v>0</v>
      </c>
      <c r="H29" s="25">
        <v>-3644.0000000000032</v>
      </c>
      <c r="I29" s="25">
        <v>-3644.0000000000032</v>
      </c>
    </row>
    <row r="30" spans="1:9" x14ac:dyDescent="0.3">
      <c r="A30" s="23">
        <v>43082</v>
      </c>
      <c r="B30" s="27">
        <f t="shared" si="0"/>
        <v>0.98606000000000005</v>
      </c>
      <c r="C30" s="24">
        <f t="shared" si="1"/>
        <v>295818</v>
      </c>
      <c r="D30" s="24">
        <f t="shared" si="2"/>
        <v>-4182</v>
      </c>
      <c r="E30" s="25">
        <v>0</v>
      </c>
      <c r="F30" s="25">
        <v>0</v>
      </c>
      <c r="G30" s="25">
        <v>0</v>
      </c>
      <c r="H30" s="25">
        <v>1618.0000000000027</v>
      </c>
      <c r="I30" s="25">
        <v>1618.0000000000027</v>
      </c>
    </row>
    <row r="31" spans="1:9" x14ac:dyDescent="0.3">
      <c r="A31" s="23">
        <v>43083</v>
      </c>
      <c r="B31" s="27">
        <f t="shared" si="0"/>
        <v>0.98287000000000002</v>
      </c>
      <c r="C31" s="24">
        <f t="shared" si="1"/>
        <v>294861</v>
      </c>
      <c r="D31" s="24">
        <f t="shared" si="2"/>
        <v>-5139</v>
      </c>
      <c r="E31" s="25">
        <v>0</v>
      </c>
      <c r="F31" s="25">
        <v>0</v>
      </c>
      <c r="G31" s="25">
        <v>0</v>
      </c>
      <c r="H31" s="25">
        <v>-957.00000000000023</v>
      </c>
      <c r="I31" s="25">
        <v>-957.00000000000023</v>
      </c>
    </row>
    <row r="32" spans="1:9" x14ac:dyDescent="0.3">
      <c r="A32" s="23">
        <v>43084</v>
      </c>
      <c r="B32" s="27">
        <f t="shared" si="0"/>
        <v>0.97911000000000004</v>
      </c>
      <c r="C32" s="24">
        <f t="shared" si="1"/>
        <v>293733</v>
      </c>
      <c r="D32" s="24">
        <f t="shared" si="2"/>
        <v>-6267.0000000000064</v>
      </c>
      <c r="E32" s="25">
        <v>0</v>
      </c>
      <c r="F32" s="25">
        <v>0</v>
      </c>
      <c r="G32" s="25">
        <v>0</v>
      </c>
      <c r="H32" s="25">
        <v>-1128.0000000000064</v>
      </c>
      <c r="I32" s="25">
        <v>-1128.0000000000064</v>
      </c>
    </row>
    <row r="33" spans="1:9" x14ac:dyDescent="0.3">
      <c r="A33" s="23">
        <v>43087</v>
      </c>
      <c r="B33" s="27">
        <f t="shared" si="0"/>
        <v>0.98248999999999997</v>
      </c>
      <c r="C33" s="24">
        <f t="shared" si="1"/>
        <v>294747</v>
      </c>
      <c r="D33" s="24">
        <f t="shared" si="2"/>
        <v>-5253.0000000000027</v>
      </c>
      <c r="E33" s="25">
        <v>0</v>
      </c>
      <c r="F33" s="25">
        <v>0</v>
      </c>
      <c r="G33" s="25">
        <v>0</v>
      </c>
      <c r="H33" s="25">
        <v>1014.0000000000036</v>
      </c>
      <c r="I33" s="25">
        <v>1014.0000000000036</v>
      </c>
    </row>
    <row r="34" spans="1:9" x14ac:dyDescent="0.3">
      <c r="A34" s="23">
        <v>43088</v>
      </c>
      <c r="B34" s="27">
        <f t="shared" si="0"/>
        <v>0.99192666666666662</v>
      </c>
      <c r="C34" s="24">
        <f t="shared" si="1"/>
        <v>297578</v>
      </c>
      <c r="D34" s="24">
        <f t="shared" si="2"/>
        <v>-2421.9999999999964</v>
      </c>
      <c r="E34" s="25">
        <v>0</v>
      </c>
      <c r="F34" s="25">
        <v>0</v>
      </c>
      <c r="G34" s="25">
        <v>0</v>
      </c>
      <c r="H34" s="25">
        <v>2831.0000000000064</v>
      </c>
      <c r="I34" s="25">
        <v>2831.0000000000064</v>
      </c>
    </row>
    <row r="35" spans="1:9" x14ac:dyDescent="0.3">
      <c r="A35" s="23">
        <v>43089</v>
      </c>
      <c r="B35" s="27">
        <f t="shared" si="0"/>
        <v>0.98836666666666673</v>
      </c>
      <c r="C35" s="24">
        <f t="shared" si="1"/>
        <v>296510</v>
      </c>
      <c r="D35" s="24">
        <f t="shared" si="2"/>
        <v>-3490.0000000000045</v>
      </c>
      <c r="E35" s="25">
        <v>0</v>
      </c>
      <c r="F35" s="25">
        <v>0</v>
      </c>
      <c r="G35" s="25">
        <v>0</v>
      </c>
      <c r="H35" s="25">
        <v>-1068.0000000000082</v>
      </c>
      <c r="I35" s="25">
        <v>-1068.0000000000082</v>
      </c>
    </row>
    <row r="36" spans="1:9" x14ac:dyDescent="0.3">
      <c r="A36" s="23">
        <v>43090</v>
      </c>
      <c r="B36" s="27">
        <f t="shared" si="0"/>
        <v>0.99239333333333335</v>
      </c>
      <c r="C36" s="24">
        <f t="shared" si="1"/>
        <v>297718</v>
      </c>
      <c r="D36" s="24">
        <f t="shared" si="2"/>
        <v>-2282.0000000000018</v>
      </c>
      <c r="E36" s="25">
        <v>0</v>
      </c>
      <c r="F36" s="25">
        <v>0</v>
      </c>
      <c r="G36" s="25">
        <v>0</v>
      </c>
      <c r="H36" s="25">
        <v>1208.0000000000025</v>
      </c>
      <c r="I36" s="25">
        <v>1208.0000000000025</v>
      </c>
    </row>
    <row r="37" spans="1:9" x14ac:dyDescent="0.3">
      <c r="A37" s="23">
        <v>43091</v>
      </c>
      <c r="B37" s="27">
        <f t="shared" ref="B37" si="3">B36*C37/(C36+E36)</f>
        <v>0.98844693066666656</v>
      </c>
      <c r="C37" s="24">
        <f t="shared" si="1"/>
        <v>296534.07919999998</v>
      </c>
      <c r="D37" s="24">
        <f t="shared" si="2"/>
        <v>-3465.9207999999999</v>
      </c>
      <c r="E37" s="25">
        <v>0</v>
      </c>
      <c r="F37" s="25">
        <v>-10.92079999999811</v>
      </c>
      <c r="G37" s="25">
        <v>0</v>
      </c>
      <c r="H37" s="25">
        <v>-1173</v>
      </c>
      <c r="I37" s="25">
        <v>-1183.9207999999981</v>
      </c>
    </row>
    <row r="38" spans="1:9" x14ac:dyDescent="0.3">
      <c r="A38" s="23">
        <v>43094</v>
      </c>
      <c r="B38" s="27">
        <f t="shared" ref="B38" si="4">B37*C38/(C37+E37)</f>
        <v>0.9866135973333332</v>
      </c>
      <c r="C38" s="24">
        <f t="shared" ref="C38" si="5">C37+E37+I38</f>
        <v>295984.07919999998</v>
      </c>
      <c r="D38" s="24">
        <f t="shared" ref="D38" si="6">D37+I38</f>
        <v>-4015.9207999999981</v>
      </c>
      <c r="E38" s="25">
        <v>0</v>
      </c>
      <c r="F38" s="25">
        <v>0</v>
      </c>
      <c r="G38" s="25">
        <v>0</v>
      </c>
      <c r="H38" s="25">
        <v>-549.99999999999818</v>
      </c>
      <c r="I38" s="25">
        <v>-549.99999999999818</v>
      </c>
    </row>
    <row r="39" spans="1:9" x14ac:dyDescent="0.3">
      <c r="A39" s="23">
        <v>43095</v>
      </c>
      <c r="B39" s="27">
        <f t="shared" ref="B39" si="7">B38*C39/(C38+E38)</f>
        <v>0.99374026399999982</v>
      </c>
      <c r="C39" s="24">
        <f t="shared" ref="C39" si="8">C38+E38+I39</f>
        <v>298122.07919999998</v>
      </c>
      <c r="D39" s="24">
        <f t="shared" ref="D39" si="9">D38+I39</f>
        <v>-1877.9207999999949</v>
      </c>
      <c r="E39" s="25">
        <v>0</v>
      </c>
      <c r="F39" s="25">
        <v>0</v>
      </c>
      <c r="G39" s="25">
        <v>0</v>
      </c>
      <c r="H39" s="25">
        <v>2138.0000000000032</v>
      </c>
      <c r="I39" s="25">
        <v>2138.0000000000032</v>
      </c>
    </row>
    <row r="40" spans="1:9" x14ac:dyDescent="0.3">
      <c r="A40" s="23">
        <v>43096</v>
      </c>
      <c r="B40" s="27">
        <f t="shared" ref="B40" si="10">B39*C40/(C39+E39)</f>
        <v>0.98631026399999977</v>
      </c>
      <c r="C40" s="24">
        <f t="shared" ref="C40" si="11">C39+E39+I40</f>
        <v>295893.07919999998</v>
      </c>
      <c r="D40" s="24">
        <f t="shared" ref="D40" si="12">D39+I40</f>
        <v>-4106.9207999999953</v>
      </c>
      <c r="E40" s="25">
        <v>0</v>
      </c>
      <c r="F40" s="25">
        <v>0</v>
      </c>
      <c r="G40" s="25">
        <v>0</v>
      </c>
      <c r="H40" s="25">
        <v>-2229.0000000000005</v>
      </c>
      <c r="I40" s="25">
        <v>-2229.0000000000005</v>
      </c>
    </row>
    <row r="41" spans="1:9" x14ac:dyDescent="0.3">
      <c r="A41" s="23">
        <v>43097</v>
      </c>
      <c r="B41" s="27">
        <f t="shared" ref="B41" si="13">B40*C41/(C40+E40)</f>
        <v>0.98271517199999958</v>
      </c>
      <c r="C41" s="24">
        <f t="shared" ref="C41" si="14">C40+E40+I41</f>
        <v>294814.55159999995</v>
      </c>
      <c r="D41" s="24">
        <f t="shared" ref="D41" si="15">D40+I41</f>
        <v>-5185.4484000000039</v>
      </c>
      <c r="E41" s="25">
        <v>0</v>
      </c>
      <c r="F41" s="25">
        <v>0</v>
      </c>
      <c r="G41" s="25">
        <v>148.4724000000007</v>
      </c>
      <c r="H41" s="25">
        <v>-1227.0000000000091</v>
      </c>
      <c r="I41" s="25">
        <v>-1078.5276000000083</v>
      </c>
    </row>
    <row r="42" spans="1:9" x14ac:dyDescent="0.3">
      <c r="A42" s="23">
        <v>43098</v>
      </c>
      <c r="B42" s="27">
        <f t="shared" ref="B42" si="16">B41*C42/(C41+E41)</f>
        <v>0.98805592913333307</v>
      </c>
      <c r="C42" s="24">
        <f t="shared" ref="C42" si="17">C41+E41+I42</f>
        <v>296416.77873999998</v>
      </c>
      <c r="D42" s="24">
        <f t="shared" ref="D42" si="18">D41+I42</f>
        <v>-3583.2212599999984</v>
      </c>
      <c r="E42" s="25">
        <v>0</v>
      </c>
      <c r="F42" s="25">
        <v>0</v>
      </c>
      <c r="G42" s="25">
        <v>-0.77285999999787691</v>
      </c>
      <c r="H42" s="25">
        <v>1603.0000000000032</v>
      </c>
      <c r="I42" s="25">
        <v>1602.2271400000054</v>
      </c>
    </row>
    <row r="43" spans="1:9" x14ac:dyDescent="0.3">
      <c r="A43" s="23">
        <v>43102</v>
      </c>
      <c r="B43" s="27">
        <f t="shared" ref="B43" si="19">B42*C43/(C42+E42)</f>
        <v>1.0025759291333332</v>
      </c>
      <c r="C43" s="24">
        <f t="shared" ref="C43" si="20">C42+E42+I43</f>
        <v>300772.77873999998</v>
      </c>
      <c r="D43" s="24">
        <f t="shared" ref="D43" si="21">D42+I43</f>
        <v>772.77874000001157</v>
      </c>
      <c r="E43" s="25">
        <v>0</v>
      </c>
      <c r="F43" s="25">
        <v>0</v>
      </c>
      <c r="G43" s="25">
        <v>0</v>
      </c>
      <c r="H43" s="25">
        <v>4356.00000000001</v>
      </c>
      <c r="I43" s="25">
        <v>4356.00000000001</v>
      </c>
    </row>
    <row r="44" spans="1:9" x14ac:dyDescent="0.3">
      <c r="A44" s="23">
        <v>43103</v>
      </c>
      <c r="B44" s="27">
        <f t="shared" ref="B44" si="22">B43*C44/(C43+E43)</f>
        <v>1.0109975957999999</v>
      </c>
      <c r="C44" s="24">
        <f t="shared" ref="C44" si="23">C43+E43+I44</f>
        <v>303299.27873999998</v>
      </c>
      <c r="D44" s="24">
        <f t="shared" ref="D44" si="24">D43+I44</f>
        <v>3299.2787400000075</v>
      </c>
      <c r="E44" s="25">
        <v>0</v>
      </c>
      <c r="F44" s="25">
        <v>0</v>
      </c>
      <c r="G44" s="25">
        <v>0</v>
      </c>
      <c r="H44" s="25">
        <v>2526.4999999999959</v>
      </c>
      <c r="I44" s="25">
        <v>2526.4999999999959</v>
      </c>
    </row>
    <row r="45" spans="1:9" x14ac:dyDescent="0.3">
      <c r="A45" s="23">
        <v>43104</v>
      </c>
      <c r="B45" s="27">
        <f t="shared" ref="B45" si="25">B44*C45/(C44+E44)</f>
        <v>1.0122188897666666</v>
      </c>
      <c r="C45" s="24">
        <f t="shared" ref="C45" si="26">C44+E44+I45</f>
        <v>303665.66693000001</v>
      </c>
      <c r="D45" s="24">
        <f t="shared" ref="D45" si="27">D44+I45</f>
        <v>3665.666930000014</v>
      </c>
      <c r="E45" s="25">
        <v>0</v>
      </c>
      <c r="F45" s="25">
        <v>0</v>
      </c>
      <c r="G45" s="25">
        <v>19.388190000004535</v>
      </c>
      <c r="H45" s="25">
        <v>347.00000000000205</v>
      </c>
      <c r="I45" s="25">
        <v>366.3881900000066</v>
      </c>
    </row>
    <row r="46" spans="1:9" x14ac:dyDescent="0.3">
      <c r="A46" s="23">
        <v>43105</v>
      </c>
      <c r="B46" s="27">
        <f t="shared" ref="B46" si="28">B45*C46/(C45+E45)</f>
        <v>1.0162255564333333</v>
      </c>
      <c r="C46" s="24">
        <f t="shared" ref="C46" si="29">C45+E45+I46</f>
        <v>304867.66693000001</v>
      </c>
      <c r="D46" s="24">
        <f t="shared" ref="D46" si="30">D45+I46</f>
        <v>4867.6669300000103</v>
      </c>
      <c r="E46" s="25">
        <v>0</v>
      </c>
      <c r="F46" s="25">
        <v>0</v>
      </c>
      <c r="G46" s="25">
        <v>0</v>
      </c>
      <c r="H46" s="25">
        <v>1201.9999999999964</v>
      </c>
      <c r="I46" s="25">
        <v>1201.9999999999964</v>
      </c>
    </row>
    <row r="47" spans="1:9" x14ac:dyDescent="0.3">
      <c r="A47" s="23">
        <v>43108</v>
      </c>
      <c r="B47" s="27">
        <f t="shared" ref="B47" si="31">B46*C47/(C46+E46)</f>
        <v>1.0214105564333333</v>
      </c>
      <c r="C47" s="24">
        <f t="shared" ref="C47" si="32">C46+E46+I47</f>
        <v>306423.16693000001</v>
      </c>
      <c r="D47" s="24">
        <f t="shared" ref="D47" si="33">D46+I47</f>
        <v>6423.1669300000012</v>
      </c>
      <c r="E47" s="25">
        <v>0</v>
      </c>
      <c r="F47" s="25">
        <v>0</v>
      </c>
      <c r="G47" s="25">
        <v>0</v>
      </c>
      <c r="H47" s="25">
        <v>1555.4999999999909</v>
      </c>
      <c r="I47" s="25">
        <v>1555.4999999999909</v>
      </c>
    </row>
    <row r="48" spans="1:9" x14ac:dyDescent="0.3">
      <c r="A48" s="23">
        <v>43109</v>
      </c>
      <c r="B48" s="27">
        <f t="shared" ref="B48" si="34">B47*C48/(C47+E47)</f>
        <v>1.0193072231</v>
      </c>
      <c r="C48" s="24">
        <f t="shared" ref="C48" si="35">C47+E47+I48</f>
        <v>305792.16693000001</v>
      </c>
      <c r="D48" s="24">
        <f t="shared" ref="D48" si="36">D47+I48</f>
        <v>5792.1669300000049</v>
      </c>
      <c r="E48" s="25">
        <v>0</v>
      </c>
      <c r="F48" s="25">
        <v>0</v>
      </c>
      <c r="G48" s="25">
        <v>71.999999999999886</v>
      </c>
      <c r="H48" s="25">
        <v>-702.99999999999648</v>
      </c>
      <c r="I48" s="25">
        <v>-630.99999999999659</v>
      </c>
    </row>
    <row r="49" spans="1:9" x14ac:dyDescent="0.3">
      <c r="A49" s="23">
        <v>43110</v>
      </c>
      <c r="B49" s="27">
        <f t="shared" ref="B49" si="37">B48*C49/(C48+E48)</f>
        <v>1.0169538897666668</v>
      </c>
      <c r="C49" s="24">
        <f t="shared" ref="C49" si="38">C48+E48+I49</f>
        <v>305086.16693000001</v>
      </c>
      <c r="D49" s="24">
        <f t="shared" ref="D49" si="39">D48+I49</f>
        <v>5086.1669300000067</v>
      </c>
      <c r="E49" s="25">
        <v>0</v>
      </c>
      <c r="F49" s="25">
        <v>0</v>
      </c>
      <c r="G49" s="25">
        <v>0</v>
      </c>
      <c r="H49" s="25">
        <v>-705.99999999999795</v>
      </c>
      <c r="I49" s="25">
        <v>-705.99999999999795</v>
      </c>
    </row>
    <row r="50" spans="1:9" x14ac:dyDescent="0.3">
      <c r="A50" s="23">
        <v>43111</v>
      </c>
      <c r="B50" s="27">
        <f t="shared" ref="B50" si="40">B49*C50/(C49+E49)</f>
        <v>1.0109672231</v>
      </c>
      <c r="C50" s="24">
        <f t="shared" ref="C50" si="41">C49+E49+I50</f>
        <v>303290.16693000001</v>
      </c>
      <c r="D50" s="24">
        <f t="shared" ref="D50" si="42">D49+I50</f>
        <v>3290.166930000009</v>
      </c>
      <c r="E50" s="25">
        <v>0</v>
      </c>
      <c r="F50" s="25">
        <v>0</v>
      </c>
      <c r="G50" s="25">
        <v>0</v>
      </c>
      <c r="H50" s="25">
        <v>-1795.9999999999977</v>
      </c>
      <c r="I50" s="25">
        <v>-1795.9999999999977</v>
      </c>
    </row>
    <row r="51" spans="1:9" x14ac:dyDescent="0.3">
      <c r="A51" s="23">
        <v>43112</v>
      </c>
      <c r="B51" s="27">
        <f t="shared" ref="B51" si="43">B50*C51/(C50+E50)</f>
        <v>1.0068420442666666</v>
      </c>
      <c r="C51" s="24">
        <f t="shared" ref="C51" si="44">C50+E50+I51</f>
        <v>302052.61327999999</v>
      </c>
      <c r="D51" s="24">
        <f t="shared" ref="D51" si="45">D50+I51</f>
        <v>2052.6132800000105</v>
      </c>
      <c r="E51" s="25">
        <v>0</v>
      </c>
      <c r="F51" s="25">
        <v>0</v>
      </c>
      <c r="G51" s="25">
        <v>-25.553649999999983</v>
      </c>
      <c r="H51" s="25">
        <v>-1211.9999999999982</v>
      </c>
      <c r="I51" s="25">
        <v>-1237.5536499999982</v>
      </c>
    </row>
    <row r="52" spans="1:9" x14ac:dyDescent="0.3">
      <c r="A52" s="23">
        <v>43115</v>
      </c>
      <c r="B52" s="27">
        <f t="shared" ref="B52" si="46">B51*C52/(C51+E51)</f>
        <v>0.99794871093333315</v>
      </c>
      <c r="C52" s="24">
        <f t="shared" ref="C52" si="47">C51+E51+I52</f>
        <v>299384.61327999999</v>
      </c>
      <c r="D52" s="24">
        <f t="shared" ref="D52" si="48">D51+I52</f>
        <v>-615.38671999999087</v>
      </c>
      <c r="E52" s="25">
        <v>0</v>
      </c>
      <c r="F52" s="25">
        <v>0</v>
      </c>
      <c r="G52" s="25">
        <v>0</v>
      </c>
      <c r="H52" s="25">
        <v>-2668.0000000000014</v>
      </c>
      <c r="I52" s="25">
        <v>-2668.0000000000014</v>
      </c>
    </row>
    <row r="53" spans="1:9" x14ac:dyDescent="0.3">
      <c r="A53" s="23">
        <v>43116</v>
      </c>
      <c r="B53" s="27">
        <f t="shared" ref="B53" si="49">B52*C53/(C52+E52)</f>
        <v>0.99717371093333307</v>
      </c>
      <c r="C53" s="24">
        <f t="shared" ref="C53" si="50">C52+E52+I53</f>
        <v>299152.11327999999</v>
      </c>
      <c r="D53" s="24">
        <f t="shared" ref="D53" si="51">D52+I53</f>
        <v>-847.8867199999886</v>
      </c>
      <c r="E53" s="25">
        <v>0</v>
      </c>
      <c r="F53" s="25">
        <v>0</v>
      </c>
      <c r="G53" s="25">
        <v>0</v>
      </c>
      <c r="H53" s="25">
        <v>-232.49999999999773</v>
      </c>
      <c r="I53" s="25">
        <v>-232.49999999999773</v>
      </c>
    </row>
    <row r="54" spans="1:9" x14ac:dyDescent="0.3">
      <c r="A54" s="23">
        <v>43117</v>
      </c>
      <c r="B54" s="27">
        <f t="shared" ref="B54" si="52">B53*C54/(C53+E53)</f>
        <v>0.99442037759999968</v>
      </c>
      <c r="C54" s="24">
        <f t="shared" ref="C54" si="53">C53+E53+I54</f>
        <v>298326.11327999999</v>
      </c>
      <c r="D54" s="24">
        <f t="shared" ref="D54" si="54">D53+I54</f>
        <v>-1673.886719999995</v>
      </c>
      <c r="E54" s="25">
        <v>0</v>
      </c>
      <c r="F54" s="25">
        <v>0</v>
      </c>
      <c r="G54" s="25">
        <v>0</v>
      </c>
      <c r="H54" s="25">
        <v>-826.00000000000648</v>
      </c>
      <c r="I54" s="25">
        <v>-826.00000000000648</v>
      </c>
    </row>
    <row r="55" spans="1:9" x14ac:dyDescent="0.3">
      <c r="E55" s="25">
        <v>0</v>
      </c>
    </row>
    <row r="56" spans="1:9" x14ac:dyDescent="0.3">
      <c r="E56" s="25">
        <v>0</v>
      </c>
    </row>
    <row r="57" spans="1:9" x14ac:dyDescent="0.3">
      <c r="E57" s="25">
        <v>0</v>
      </c>
    </row>
    <row r="58" spans="1:9" x14ac:dyDescent="0.3">
      <c r="E58" s="25">
        <v>0</v>
      </c>
    </row>
  </sheetData>
  <mergeCells count="2">
    <mergeCell ref="B2:E2"/>
    <mergeCell ref="F2:I2"/>
  </mergeCells>
  <phoneticPr fontId="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5"/>
  <sheetViews>
    <sheetView workbookViewId="0">
      <pane ySplit="1" topLeftCell="A596" activePane="bottomLeft" state="frozen"/>
      <selection pane="bottomLeft" activeCell="L595" sqref="L595:L623"/>
    </sheetView>
  </sheetViews>
  <sheetFormatPr defaultColWidth="11.125" defaultRowHeight="15.75" customHeight="1" x14ac:dyDescent="0.3"/>
  <cols>
    <col min="1" max="1" width="14.125" style="23" customWidth="1"/>
    <col min="2" max="5" width="9.25" style="26" customWidth="1"/>
    <col min="6" max="7" width="9.25" style="53" customWidth="1"/>
    <col min="8" max="8" width="9.25" style="52" customWidth="1"/>
    <col min="9" max="10" width="9.25" style="53" customWidth="1"/>
    <col min="11" max="11" width="9.25" style="52" customWidth="1"/>
    <col min="12" max="19" width="9.25" style="26" customWidth="1"/>
    <col min="20" max="16384" width="11.125" style="26"/>
  </cols>
  <sheetData>
    <row r="1" spans="1:19" ht="15.75" customHeight="1" x14ac:dyDescent="0.3">
      <c r="A1" s="16" t="s">
        <v>5072</v>
      </c>
      <c r="B1" s="16" t="s">
        <v>0</v>
      </c>
      <c r="C1" s="16" t="s">
        <v>5062</v>
      </c>
      <c r="D1" s="16" t="s">
        <v>5063</v>
      </c>
      <c r="E1" s="16" t="s">
        <v>5064</v>
      </c>
      <c r="F1" s="53" t="s">
        <v>5065</v>
      </c>
      <c r="G1" s="53" t="s">
        <v>5066</v>
      </c>
      <c r="H1" s="52" t="s">
        <v>5067</v>
      </c>
      <c r="I1" s="53" t="s">
        <v>5068</v>
      </c>
      <c r="J1" s="53" t="s">
        <v>5069</v>
      </c>
      <c r="K1" s="52" t="s">
        <v>5070</v>
      </c>
      <c r="L1" s="16" t="s">
        <v>5071</v>
      </c>
      <c r="M1" s="16" t="s">
        <v>5073</v>
      </c>
      <c r="N1" s="16" t="s">
        <v>5074</v>
      </c>
      <c r="O1" s="16" t="s">
        <v>5075</v>
      </c>
      <c r="P1" s="16" t="s">
        <v>5042</v>
      </c>
      <c r="Q1" s="16" t="s">
        <v>5043</v>
      </c>
      <c r="R1" s="16" t="s">
        <v>5044</v>
      </c>
      <c r="S1" s="16" t="s">
        <v>5045</v>
      </c>
    </row>
    <row r="2" spans="1:19" s="35" customFormat="1" ht="15.75" customHeight="1" x14ac:dyDescent="0.3">
      <c r="A2" s="34">
        <v>43074</v>
      </c>
      <c r="B2" s="56" t="s">
        <v>5157</v>
      </c>
      <c r="C2" s="30" t="s">
        <v>5153</v>
      </c>
      <c r="D2" s="30"/>
      <c r="E2" s="30"/>
      <c r="F2" s="53">
        <v>0</v>
      </c>
      <c r="G2" s="53">
        <v>0</v>
      </c>
      <c r="H2" s="52">
        <v>0</v>
      </c>
      <c r="I2" s="53">
        <v>0</v>
      </c>
      <c r="J2" s="53">
        <v>0</v>
      </c>
      <c r="K2" s="52">
        <v>0</v>
      </c>
      <c r="L2" s="30"/>
      <c r="M2" s="30"/>
      <c r="N2" s="30"/>
      <c r="O2" s="31"/>
      <c r="P2" s="30"/>
      <c r="Q2" s="30"/>
      <c r="R2" s="30"/>
      <c r="S2" s="30">
        <v>-2566</v>
      </c>
    </row>
    <row r="3" spans="1:19" s="35" customFormat="1" ht="15.75" customHeight="1" x14ac:dyDescent="0.3">
      <c r="A3" s="34"/>
      <c r="B3" s="30"/>
      <c r="C3" s="30"/>
      <c r="D3" s="30"/>
      <c r="E3" s="30"/>
      <c r="F3" s="53">
        <v>0</v>
      </c>
      <c r="G3" s="53">
        <v>0</v>
      </c>
      <c r="H3" s="52">
        <v>0</v>
      </c>
      <c r="I3" s="53">
        <v>0</v>
      </c>
      <c r="J3" s="53">
        <v>0</v>
      </c>
      <c r="K3" s="52">
        <v>0</v>
      </c>
      <c r="L3" s="30"/>
      <c r="M3" s="30"/>
      <c r="N3" s="30"/>
      <c r="O3" s="31"/>
      <c r="P3" s="30"/>
      <c r="Q3" s="30"/>
      <c r="R3" s="30"/>
      <c r="S3" s="30"/>
    </row>
    <row r="4" spans="1:19" s="35" customFormat="1" ht="15.75" customHeight="1" x14ac:dyDescent="0.3">
      <c r="A4" s="34">
        <v>43074</v>
      </c>
      <c r="B4" s="30" t="s">
        <v>3525</v>
      </c>
      <c r="C4" s="30" t="s">
        <v>3526</v>
      </c>
      <c r="D4" s="30">
        <v>500</v>
      </c>
      <c r="E4" s="30">
        <v>500</v>
      </c>
      <c r="F4" s="53">
        <v>0</v>
      </c>
      <c r="G4" s="53">
        <v>0</v>
      </c>
      <c r="H4" s="52">
        <v>0</v>
      </c>
      <c r="I4" s="53">
        <v>28.24</v>
      </c>
      <c r="J4" s="53">
        <v>0</v>
      </c>
      <c r="K4" s="52">
        <v>500</v>
      </c>
      <c r="L4" s="30"/>
      <c r="M4" s="30">
        <v>28.97</v>
      </c>
      <c r="N4" s="30">
        <v>28.24</v>
      </c>
      <c r="O4" s="31">
        <v>-2.5198000000000002E-2</v>
      </c>
      <c r="P4" s="30">
        <v>-365.00000000000023</v>
      </c>
      <c r="Q4" s="30">
        <v>0</v>
      </c>
      <c r="R4" s="30">
        <v>0</v>
      </c>
      <c r="S4" s="30">
        <v>-365.00000000000023</v>
      </c>
    </row>
    <row r="5" spans="1:19" s="35" customFormat="1" ht="15.75" customHeight="1" x14ac:dyDescent="0.3">
      <c r="A5" s="34">
        <v>43074</v>
      </c>
      <c r="B5" s="30" t="s">
        <v>3580</v>
      </c>
      <c r="C5" s="30" t="s">
        <v>3581</v>
      </c>
      <c r="D5" s="30">
        <v>600</v>
      </c>
      <c r="E5" s="30">
        <v>600</v>
      </c>
      <c r="F5" s="53">
        <v>0</v>
      </c>
      <c r="G5" s="53">
        <v>0</v>
      </c>
      <c r="H5" s="52">
        <v>0</v>
      </c>
      <c r="I5" s="53">
        <v>22.24</v>
      </c>
      <c r="J5" s="53">
        <v>0</v>
      </c>
      <c r="K5" s="52">
        <v>600</v>
      </c>
      <c r="L5" s="30"/>
      <c r="M5" s="30">
        <v>22.75</v>
      </c>
      <c r="N5" s="30">
        <v>22.24</v>
      </c>
      <c r="O5" s="31">
        <v>-2.2418E-2</v>
      </c>
      <c r="P5" s="30">
        <v>-306.00000000000091</v>
      </c>
      <c r="Q5" s="30">
        <v>0</v>
      </c>
      <c r="R5" s="30">
        <v>0</v>
      </c>
      <c r="S5" s="30">
        <v>-306.00000000000091</v>
      </c>
    </row>
    <row r="6" spans="1:19" s="35" customFormat="1" ht="15.75" customHeight="1" x14ac:dyDescent="0.3">
      <c r="A6" s="34">
        <v>43074</v>
      </c>
      <c r="B6" s="30" t="s">
        <v>3759</v>
      </c>
      <c r="C6" s="30" t="s">
        <v>3760</v>
      </c>
      <c r="D6" s="30">
        <v>600</v>
      </c>
      <c r="E6" s="30">
        <v>600</v>
      </c>
      <c r="F6" s="53">
        <v>0</v>
      </c>
      <c r="G6" s="53">
        <v>0</v>
      </c>
      <c r="H6" s="52">
        <v>0</v>
      </c>
      <c r="I6" s="53">
        <v>19.5</v>
      </c>
      <c r="J6" s="53">
        <v>0</v>
      </c>
      <c r="K6" s="52">
        <v>600</v>
      </c>
      <c r="L6" s="30"/>
      <c r="M6" s="30">
        <v>20.14</v>
      </c>
      <c r="N6" s="30">
        <v>19.5</v>
      </c>
      <c r="O6" s="31">
        <v>-3.1778000000000001E-2</v>
      </c>
      <c r="P6" s="30">
        <v>-384.00000000000034</v>
      </c>
      <c r="Q6" s="30">
        <v>0</v>
      </c>
      <c r="R6" s="30">
        <v>0</v>
      </c>
      <c r="S6" s="30">
        <v>-384.00000000000034</v>
      </c>
    </row>
    <row r="7" spans="1:19" s="35" customFormat="1" ht="15.75" customHeight="1" x14ac:dyDescent="0.3">
      <c r="A7" s="34">
        <v>43074</v>
      </c>
      <c r="B7" s="30" t="s">
        <v>3838</v>
      </c>
      <c r="C7" s="30" t="s">
        <v>3839</v>
      </c>
      <c r="D7" s="30">
        <v>600</v>
      </c>
      <c r="E7" s="30">
        <v>600</v>
      </c>
      <c r="F7" s="53">
        <v>0</v>
      </c>
      <c r="G7" s="53">
        <v>0</v>
      </c>
      <c r="H7" s="52">
        <v>0</v>
      </c>
      <c r="I7" s="53">
        <v>23.7</v>
      </c>
      <c r="J7" s="53">
        <v>0</v>
      </c>
      <c r="K7" s="52">
        <v>600</v>
      </c>
      <c r="L7" s="30"/>
      <c r="M7" s="30">
        <v>25.24</v>
      </c>
      <c r="N7" s="30">
        <v>23.7</v>
      </c>
      <c r="O7" s="31">
        <v>-6.1013999999999999E-2</v>
      </c>
      <c r="P7" s="30">
        <v>-923.99999999999955</v>
      </c>
      <c r="Q7" s="30">
        <v>0</v>
      </c>
      <c r="R7" s="30">
        <v>0</v>
      </c>
      <c r="S7" s="30">
        <v>-923.99999999999955</v>
      </c>
    </row>
    <row r="8" spans="1:19" s="35" customFormat="1" ht="15.75" customHeight="1" x14ac:dyDescent="0.3">
      <c r="A8" s="34">
        <v>43074</v>
      </c>
      <c r="B8" s="30" t="s">
        <v>41</v>
      </c>
      <c r="C8" s="30" t="s">
        <v>42</v>
      </c>
      <c r="D8" s="30">
        <v>2400</v>
      </c>
      <c r="E8" s="30">
        <v>2400</v>
      </c>
      <c r="F8" s="53">
        <v>0</v>
      </c>
      <c r="G8" s="53">
        <v>0</v>
      </c>
      <c r="H8" s="52">
        <v>0</v>
      </c>
      <c r="I8" s="53">
        <v>6.13</v>
      </c>
      <c r="J8" s="53">
        <v>0</v>
      </c>
      <c r="K8" s="52">
        <v>2400</v>
      </c>
      <c r="L8" s="30"/>
      <c r="M8" s="30">
        <v>6.03</v>
      </c>
      <c r="N8" s="30">
        <v>6.13</v>
      </c>
      <c r="O8" s="31">
        <v>1.6584000000000002E-2</v>
      </c>
      <c r="P8" s="30">
        <v>239.99999999999915</v>
      </c>
      <c r="Q8" s="30">
        <v>0</v>
      </c>
      <c r="R8" s="30">
        <v>0</v>
      </c>
      <c r="S8" s="30">
        <v>239.99999999999915</v>
      </c>
    </row>
    <row r="9" spans="1:19" s="35" customFormat="1" ht="15.75" customHeight="1" x14ac:dyDescent="0.3">
      <c r="A9" s="34">
        <v>43074</v>
      </c>
      <c r="B9" s="30" t="s">
        <v>43</v>
      </c>
      <c r="C9" s="30" t="s">
        <v>44</v>
      </c>
      <c r="D9" s="30">
        <v>1700</v>
      </c>
      <c r="E9" s="30">
        <v>1700</v>
      </c>
      <c r="F9" s="53">
        <v>0</v>
      </c>
      <c r="G9" s="53">
        <v>0</v>
      </c>
      <c r="H9" s="52">
        <v>0</v>
      </c>
      <c r="I9" s="53">
        <v>11.57</v>
      </c>
      <c r="J9" s="53">
        <v>0</v>
      </c>
      <c r="K9" s="52">
        <v>1700</v>
      </c>
      <c r="L9" s="30"/>
      <c r="M9" s="30">
        <v>11.34</v>
      </c>
      <c r="N9" s="30">
        <v>11.57</v>
      </c>
      <c r="O9" s="31">
        <v>2.0282000000000001E-2</v>
      </c>
      <c r="P9" s="30">
        <v>391.00000000000074</v>
      </c>
      <c r="Q9" s="30">
        <v>0</v>
      </c>
      <c r="R9" s="30">
        <v>0</v>
      </c>
      <c r="S9" s="30">
        <v>391.00000000000074</v>
      </c>
    </row>
    <row r="10" spans="1:19" s="35" customFormat="1" ht="15.75" customHeight="1" x14ac:dyDescent="0.3">
      <c r="A10" s="34">
        <v>43074</v>
      </c>
      <c r="B10" s="30" t="s">
        <v>576</v>
      </c>
      <c r="C10" s="30" t="s">
        <v>577</v>
      </c>
      <c r="D10" s="30">
        <v>1500</v>
      </c>
      <c r="E10" s="30">
        <v>1500</v>
      </c>
      <c r="F10" s="53">
        <v>0</v>
      </c>
      <c r="G10" s="53">
        <v>0</v>
      </c>
      <c r="H10" s="52">
        <v>0</v>
      </c>
      <c r="I10" s="53">
        <v>9.64</v>
      </c>
      <c r="J10" s="53">
        <v>0</v>
      </c>
      <c r="K10" s="52">
        <v>1500</v>
      </c>
      <c r="L10" s="30"/>
      <c r="M10" s="30">
        <v>9.6</v>
      </c>
      <c r="N10" s="30">
        <v>9.64</v>
      </c>
      <c r="O10" s="31">
        <v>4.1669999999999997E-3</v>
      </c>
      <c r="P10" s="30">
        <v>60.000000000001386</v>
      </c>
      <c r="Q10" s="30">
        <v>0</v>
      </c>
      <c r="R10" s="30">
        <v>0</v>
      </c>
      <c r="S10" s="30">
        <v>60.000000000001386</v>
      </c>
    </row>
    <row r="11" spans="1:19" s="35" customFormat="1" ht="15.75" customHeight="1" x14ac:dyDescent="0.3">
      <c r="A11" s="34">
        <v>43074</v>
      </c>
      <c r="B11" s="30" t="s">
        <v>867</v>
      </c>
      <c r="C11" s="30" t="s">
        <v>868</v>
      </c>
      <c r="D11" s="30">
        <v>600</v>
      </c>
      <c r="E11" s="30">
        <v>600</v>
      </c>
      <c r="F11" s="53">
        <v>0</v>
      </c>
      <c r="G11" s="53">
        <v>0</v>
      </c>
      <c r="H11" s="52">
        <v>0</v>
      </c>
      <c r="I11" s="53">
        <v>31.44</v>
      </c>
      <c r="J11" s="53">
        <v>0</v>
      </c>
      <c r="K11" s="52">
        <v>600</v>
      </c>
      <c r="L11" s="30"/>
      <c r="M11" s="30">
        <v>31.16</v>
      </c>
      <c r="N11" s="30">
        <v>31.44</v>
      </c>
      <c r="O11" s="31">
        <v>8.9859999999999992E-3</v>
      </c>
      <c r="P11" s="30">
        <v>168.00000000000068</v>
      </c>
      <c r="Q11" s="30">
        <v>0</v>
      </c>
      <c r="R11" s="30">
        <v>0</v>
      </c>
      <c r="S11" s="30">
        <v>168.00000000000068</v>
      </c>
    </row>
    <row r="12" spans="1:19" s="35" customFormat="1" ht="15.75" customHeight="1" x14ac:dyDescent="0.3">
      <c r="A12" s="34">
        <v>43074</v>
      </c>
      <c r="B12" s="30" t="s">
        <v>1044</v>
      </c>
      <c r="C12" s="30" t="s">
        <v>1045</v>
      </c>
      <c r="D12" s="30">
        <v>400</v>
      </c>
      <c r="E12" s="30">
        <v>400</v>
      </c>
      <c r="F12" s="53">
        <v>0</v>
      </c>
      <c r="G12" s="53">
        <v>0</v>
      </c>
      <c r="H12" s="52">
        <v>0</v>
      </c>
      <c r="I12" s="53">
        <v>35.92</v>
      </c>
      <c r="J12" s="53">
        <v>0</v>
      </c>
      <c r="K12" s="52">
        <v>400</v>
      </c>
      <c r="L12" s="30"/>
      <c r="M12" s="30">
        <v>35.450000000000003</v>
      </c>
      <c r="N12" s="30">
        <v>35.92</v>
      </c>
      <c r="O12" s="31">
        <v>1.3258000000000001E-2</v>
      </c>
      <c r="P12" s="30">
        <v>187.99999999999955</v>
      </c>
      <c r="Q12" s="30">
        <v>0</v>
      </c>
      <c r="R12" s="30">
        <v>0</v>
      </c>
      <c r="S12" s="30">
        <v>187.99999999999955</v>
      </c>
    </row>
    <row r="13" spans="1:19" s="35" customFormat="1" ht="15.75" customHeight="1" x14ac:dyDescent="0.3">
      <c r="A13" s="34">
        <v>43074</v>
      </c>
      <c r="B13" s="30" t="s">
        <v>1235</v>
      </c>
      <c r="C13" s="30" t="s">
        <v>1236</v>
      </c>
      <c r="D13" s="30">
        <v>1000</v>
      </c>
      <c r="E13" s="30">
        <v>1000</v>
      </c>
      <c r="F13" s="53">
        <v>0</v>
      </c>
      <c r="G13" s="53">
        <v>0</v>
      </c>
      <c r="H13" s="52">
        <v>0</v>
      </c>
      <c r="I13" s="53">
        <v>14.02</v>
      </c>
      <c r="J13" s="53">
        <v>0</v>
      </c>
      <c r="K13" s="52">
        <v>1000</v>
      </c>
      <c r="L13" s="30"/>
      <c r="M13" s="30">
        <v>13.68</v>
      </c>
      <c r="N13" s="30">
        <v>14.02</v>
      </c>
      <c r="O13" s="31">
        <v>2.4854000000000001E-2</v>
      </c>
      <c r="P13" s="30">
        <v>339.99999999999989</v>
      </c>
      <c r="Q13" s="30">
        <v>0</v>
      </c>
      <c r="R13" s="30">
        <v>0</v>
      </c>
      <c r="S13" s="30">
        <v>339.99999999999989</v>
      </c>
    </row>
    <row r="14" spans="1:19" s="35" customFormat="1" ht="15.75" customHeight="1" x14ac:dyDescent="0.3">
      <c r="A14" s="34">
        <v>43074</v>
      </c>
      <c r="B14" s="30" t="s">
        <v>1326</v>
      </c>
      <c r="C14" s="30" t="s">
        <v>1327</v>
      </c>
      <c r="D14" s="30">
        <v>2600</v>
      </c>
      <c r="E14" s="30">
        <v>2600</v>
      </c>
      <c r="F14" s="53">
        <v>0</v>
      </c>
      <c r="G14" s="53">
        <v>0</v>
      </c>
      <c r="H14" s="52">
        <v>0</v>
      </c>
      <c r="I14" s="53">
        <v>5.36</v>
      </c>
      <c r="J14" s="53">
        <v>0</v>
      </c>
      <c r="K14" s="52">
        <v>2600</v>
      </c>
      <c r="L14" s="30"/>
      <c r="M14" s="30">
        <v>5.51</v>
      </c>
      <c r="N14" s="30">
        <v>5.36</v>
      </c>
      <c r="O14" s="31">
        <v>-2.7223000000000001E-2</v>
      </c>
      <c r="P14" s="30">
        <v>-389.99999999999864</v>
      </c>
      <c r="Q14" s="30">
        <v>0</v>
      </c>
      <c r="R14" s="30">
        <v>0</v>
      </c>
      <c r="S14" s="30">
        <v>-389.99999999999864</v>
      </c>
    </row>
    <row r="15" spans="1:19" s="35" customFormat="1" ht="15.75" customHeight="1" x14ac:dyDescent="0.3">
      <c r="A15" s="34">
        <v>43074</v>
      </c>
      <c r="B15" s="36" t="s">
        <v>1424</v>
      </c>
      <c r="C15" s="30" t="s">
        <v>1425</v>
      </c>
      <c r="D15" s="30">
        <v>1500</v>
      </c>
      <c r="E15" s="30">
        <v>1500</v>
      </c>
      <c r="F15" s="53">
        <v>0</v>
      </c>
      <c r="G15" s="53">
        <v>0</v>
      </c>
      <c r="H15" s="52">
        <v>0</v>
      </c>
      <c r="I15" s="53">
        <v>8.84</v>
      </c>
      <c r="J15" s="53">
        <v>0</v>
      </c>
      <c r="K15" s="52">
        <v>1500</v>
      </c>
      <c r="L15" s="30"/>
      <c r="M15" s="30">
        <v>9.17</v>
      </c>
      <c r="N15" s="30">
        <v>8.84</v>
      </c>
      <c r="O15" s="31">
        <v>-3.5986999999999998E-2</v>
      </c>
      <c r="P15" s="30">
        <v>-495.00000000000011</v>
      </c>
      <c r="Q15" s="30">
        <v>0</v>
      </c>
      <c r="R15" s="30">
        <v>0</v>
      </c>
      <c r="S15" s="30">
        <v>-495.00000000000011</v>
      </c>
    </row>
    <row r="16" spans="1:19" s="35" customFormat="1" ht="15.75" customHeight="1" x14ac:dyDescent="0.3">
      <c r="A16" s="34">
        <v>43074</v>
      </c>
      <c r="B16" s="36" t="s">
        <v>1440</v>
      </c>
      <c r="C16" s="30" t="s">
        <v>1441</v>
      </c>
      <c r="D16" s="30">
        <v>1700</v>
      </c>
      <c r="E16" s="30">
        <v>1700</v>
      </c>
      <c r="F16" s="53">
        <v>0</v>
      </c>
      <c r="G16" s="53">
        <v>0</v>
      </c>
      <c r="H16" s="52">
        <v>0</v>
      </c>
      <c r="I16" s="53">
        <v>9.07</v>
      </c>
      <c r="J16" s="53">
        <v>0</v>
      </c>
      <c r="K16" s="52">
        <v>1700</v>
      </c>
      <c r="L16" s="30"/>
      <c r="M16" s="30">
        <v>8.8699999999999992</v>
      </c>
      <c r="N16" s="30">
        <v>9.07</v>
      </c>
      <c r="O16" s="31">
        <v>2.2547999999999999E-2</v>
      </c>
      <c r="P16" s="30">
        <v>340.00000000000182</v>
      </c>
      <c r="Q16" s="30">
        <v>0</v>
      </c>
      <c r="R16" s="30">
        <v>0</v>
      </c>
      <c r="S16" s="30">
        <v>340.00000000000182</v>
      </c>
    </row>
    <row r="17" spans="1:19" s="35" customFormat="1" ht="15.75" customHeight="1" x14ac:dyDescent="0.3">
      <c r="A17" s="34">
        <v>43074</v>
      </c>
      <c r="B17" s="30" t="s">
        <v>1559</v>
      </c>
      <c r="C17" s="30" t="s">
        <v>1560</v>
      </c>
      <c r="D17" s="30">
        <v>1600</v>
      </c>
      <c r="E17" s="30">
        <v>1600</v>
      </c>
      <c r="F17" s="53">
        <v>0</v>
      </c>
      <c r="G17" s="53">
        <v>0</v>
      </c>
      <c r="H17" s="52">
        <v>0</v>
      </c>
      <c r="I17" s="53">
        <v>8.85</v>
      </c>
      <c r="J17" s="53">
        <v>0</v>
      </c>
      <c r="K17" s="52">
        <v>1600</v>
      </c>
      <c r="L17" s="30"/>
      <c r="M17" s="30">
        <v>8.66</v>
      </c>
      <c r="N17" s="30">
        <v>8.85</v>
      </c>
      <c r="O17" s="31">
        <v>2.1940000000000001E-2</v>
      </c>
      <c r="P17" s="30">
        <v>303.9999999999992</v>
      </c>
      <c r="Q17" s="30">
        <v>0</v>
      </c>
      <c r="R17" s="30">
        <v>0</v>
      </c>
      <c r="S17" s="30">
        <v>303.9999999999992</v>
      </c>
    </row>
    <row r="18" spans="1:19" s="35" customFormat="1" ht="15.75" customHeight="1" x14ac:dyDescent="0.3">
      <c r="A18" s="34">
        <v>43074</v>
      </c>
      <c r="B18" s="30" t="s">
        <v>1597</v>
      </c>
      <c r="C18" s="30" t="s">
        <v>1598</v>
      </c>
      <c r="D18" s="30">
        <v>1600</v>
      </c>
      <c r="E18" s="30">
        <v>1600</v>
      </c>
      <c r="F18" s="53">
        <v>0</v>
      </c>
      <c r="G18" s="53">
        <v>0</v>
      </c>
      <c r="H18" s="52">
        <v>0</v>
      </c>
      <c r="I18" s="53">
        <v>9.73</v>
      </c>
      <c r="J18" s="53">
        <v>0</v>
      </c>
      <c r="K18" s="52">
        <v>1600</v>
      </c>
      <c r="L18" s="30"/>
      <c r="M18" s="30">
        <v>9.56</v>
      </c>
      <c r="N18" s="30">
        <v>9.73</v>
      </c>
      <c r="O18" s="31">
        <v>1.7781999999999999E-2</v>
      </c>
      <c r="P18" s="30">
        <v>271.99999999999989</v>
      </c>
      <c r="Q18" s="30">
        <v>0</v>
      </c>
      <c r="R18" s="30">
        <v>0</v>
      </c>
      <c r="S18" s="30">
        <v>271.99999999999989</v>
      </c>
    </row>
    <row r="19" spans="1:19" s="35" customFormat="1" ht="15.75" customHeight="1" x14ac:dyDescent="0.3">
      <c r="A19" s="34">
        <v>43074</v>
      </c>
      <c r="B19" s="30" t="s">
        <v>1669</v>
      </c>
      <c r="C19" s="30" t="s">
        <v>1670</v>
      </c>
      <c r="D19" s="30">
        <v>2100</v>
      </c>
      <c r="E19" s="30">
        <v>2100</v>
      </c>
      <c r="F19" s="53">
        <v>0</v>
      </c>
      <c r="G19" s="53">
        <v>0</v>
      </c>
      <c r="H19" s="52">
        <v>0</v>
      </c>
      <c r="I19" s="53">
        <v>7.15</v>
      </c>
      <c r="J19" s="53">
        <v>0</v>
      </c>
      <c r="K19" s="52">
        <v>2100</v>
      </c>
      <c r="L19" s="30"/>
      <c r="M19" s="30">
        <v>7</v>
      </c>
      <c r="N19" s="30">
        <v>7.15</v>
      </c>
      <c r="O19" s="31">
        <v>2.1429E-2</v>
      </c>
      <c r="P19" s="30">
        <v>315.00000000000074</v>
      </c>
      <c r="Q19" s="30">
        <v>0</v>
      </c>
      <c r="R19" s="30">
        <v>0</v>
      </c>
      <c r="S19" s="30">
        <v>315.00000000000074</v>
      </c>
    </row>
    <row r="20" spans="1:19" s="35" customFormat="1" ht="15.75" customHeight="1" x14ac:dyDescent="0.3">
      <c r="A20" s="34">
        <v>43074</v>
      </c>
      <c r="B20" s="30" t="s">
        <v>1679</v>
      </c>
      <c r="C20" s="30" t="s">
        <v>1680</v>
      </c>
      <c r="D20" s="30">
        <v>1900</v>
      </c>
      <c r="E20" s="30">
        <v>1900</v>
      </c>
      <c r="F20" s="53">
        <v>0</v>
      </c>
      <c r="G20" s="53">
        <v>0</v>
      </c>
      <c r="H20" s="52">
        <v>0</v>
      </c>
      <c r="I20" s="53">
        <v>7.52</v>
      </c>
      <c r="J20" s="53">
        <v>0</v>
      </c>
      <c r="K20" s="52">
        <v>1900</v>
      </c>
      <c r="L20" s="30"/>
      <c r="M20" s="30">
        <v>7.36</v>
      </c>
      <c r="N20" s="30">
        <v>7.52</v>
      </c>
      <c r="O20" s="31">
        <v>2.1739000000000001E-2</v>
      </c>
      <c r="P20" s="30">
        <v>303.99999999999858</v>
      </c>
      <c r="Q20" s="30">
        <v>0</v>
      </c>
      <c r="R20" s="30">
        <v>0</v>
      </c>
      <c r="S20" s="30">
        <v>303.99999999999858</v>
      </c>
    </row>
    <row r="21" spans="1:19" s="35" customFormat="1" ht="15.75" customHeight="1" x14ac:dyDescent="0.3">
      <c r="A21" s="34">
        <v>43074</v>
      </c>
      <c r="B21" s="30" t="s">
        <v>1869</v>
      </c>
      <c r="C21" s="30" t="s">
        <v>1870</v>
      </c>
      <c r="D21" s="30">
        <v>400</v>
      </c>
      <c r="E21" s="30">
        <v>400</v>
      </c>
      <c r="F21" s="53">
        <v>0</v>
      </c>
      <c r="G21" s="53">
        <v>0</v>
      </c>
      <c r="H21" s="52">
        <v>0</v>
      </c>
      <c r="I21" s="53">
        <v>34.21</v>
      </c>
      <c r="J21" s="53">
        <v>0</v>
      </c>
      <c r="K21" s="52">
        <v>400</v>
      </c>
      <c r="L21" s="30"/>
      <c r="M21" s="30">
        <v>35.58</v>
      </c>
      <c r="N21" s="30">
        <v>34.21</v>
      </c>
      <c r="O21" s="31">
        <v>-3.8504999999999998E-2</v>
      </c>
      <c r="P21" s="30">
        <v>-547.99999999999898</v>
      </c>
      <c r="Q21" s="30">
        <v>0</v>
      </c>
      <c r="R21" s="30">
        <v>0</v>
      </c>
      <c r="S21" s="30">
        <v>-547.99999999999898</v>
      </c>
    </row>
    <row r="22" spans="1:19" s="35" customFormat="1" ht="15.75" customHeight="1" x14ac:dyDescent="0.3">
      <c r="A22" s="34"/>
      <c r="B22" s="30"/>
      <c r="C22" s="30"/>
      <c r="D22" s="30"/>
      <c r="E22" s="30"/>
      <c r="F22" s="53">
        <v>0</v>
      </c>
      <c r="G22" s="53">
        <v>0</v>
      </c>
      <c r="H22" s="52">
        <v>0</v>
      </c>
      <c r="I22" s="53">
        <v>0</v>
      </c>
      <c r="J22" s="53">
        <v>0</v>
      </c>
      <c r="K22" s="52">
        <v>0</v>
      </c>
      <c r="L22" s="30"/>
      <c r="M22" s="30"/>
      <c r="N22" s="30"/>
      <c r="O22" s="31"/>
      <c r="P22" s="30"/>
      <c r="Q22" s="30"/>
      <c r="R22" s="30"/>
      <c r="S22" s="30"/>
    </row>
    <row r="23" spans="1:19" s="35" customFormat="1" ht="15.75" customHeight="1" x14ac:dyDescent="0.3">
      <c r="A23" s="37">
        <v>43075</v>
      </c>
      <c r="B23" s="11" t="s">
        <v>3525</v>
      </c>
      <c r="C23" s="11" t="s">
        <v>3526</v>
      </c>
      <c r="D23" s="11">
        <v>500</v>
      </c>
      <c r="E23" s="11">
        <v>500</v>
      </c>
      <c r="F23" s="53">
        <v>0</v>
      </c>
      <c r="G23" s="53">
        <v>0</v>
      </c>
      <c r="H23" s="52">
        <v>0</v>
      </c>
      <c r="I23" s="53">
        <v>0</v>
      </c>
      <c r="J23" s="53">
        <v>0</v>
      </c>
      <c r="K23" s="52">
        <v>0</v>
      </c>
      <c r="M23" s="11">
        <v>28.24</v>
      </c>
      <c r="N23" s="11">
        <v>29.09</v>
      </c>
      <c r="O23" s="12">
        <v>3.0099000000000001E-2</v>
      </c>
      <c r="P23" s="11">
        <v>425.00000000000068</v>
      </c>
      <c r="Q23" s="11">
        <v>0</v>
      </c>
      <c r="R23" s="11">
        <v>0</v>
      </c>
      <c r="S23" s="11">
        <v>425.00000000000068</v>
      </c>
    </row>
    <row r="24" spans="1:19" s="35" customFormat="1" ht="15.75" customHeight="1" x14ac:dyDescent="0.3">
      <c r="A24" s="37">
        <v>43075</v>
      </c>
      <c r="B24" s="11" t="s">
        <v>3580</v>
      </c>
      <c r="C24" s="11" t="s">
        <v>3581</v>
      </c>
      <c r="D24" s="11">
        <v>600</v>
      </c>
      <c r="E24" s="11">
        <v>600</v>
      </c>
      <c r="F24" s="53">
        <v>0</v>
      </c>
      <c r="G24" s="53">
        <v>0</v>
      </c>
      <c r="H24" s="52">
        <v>0</v>
      </c>
      <c r="I24" s="53">
        <v>0</v>
      </c>
      <c r="J24" s="53">
        <v>0</v>
      </c>
      <c r="K24" s="52">
        <v>0</v>
      </c>
      <c r="M24" s="11">
        <v>22.24</v>
      </c>
      <c r="N24" s="11">
        <v>21.9</v>
      </c>
      <c r="O24" s="12">
        <v>-1.5288E-2</v>
      </c>
      <c r="P24" s="11">
        <v>-203.99999999999991</v>
      </c>
      <c r="Q24" s="11">
        <v>0</v>
      </c>
      <c r="R24" s="11">
        <v>0</v>
      </c>
      <c r="S24" s="11">
        <v>-203.99999999999991</v>
      </c>
    </row>
    <row r="25" spans="1:19" s="35" customFormat="1" ht="15.75" customHeight="1" x14ac:dyDescent="0.3">
      <c r="A25" s="37">
        <v>43075</v>
      </c>
      <c r="B25" s="11" t="s">
        <v>3759</v>
      </c>
      <c r="C25" s="11" t="s">
        <v>3760</v>
      </c>
      <c r="D25" s="11">
        <v>600</v>
      </c>
      <c r="E25" s="11">
        <v>600</v>
      </c>
      <c r="F25" s="53">
        <v>0</v>
      </c>
      <c r="G25" s="53">
        <v>0</v>
      </c>
      <c r="H25" s="52">
        <v>0</v>
      </c>
      <c r="I25" s="53">
        <v>0</v>
      </c>
      <c r="J25" s="53">
        <v>0</v>
      </c>
      <c r="K25" s="52">
        <v>0</v>
      </c>
      <c r="M25" s="11">
        <v>19.5</v>
      </c>
      <c r="N25" s="11">
        <v>19.2</v>
      </c>
      <c r="O25" s="12">
        <v>-1.5384999999999999E-2</v>
      </c>
      <c r="P25" s="11">
        <v>-180.00000000000043</v>
      </c>
      <c r="Q25" s="11">
        <v>0</v>
      </c>
      <c r="R25" s="11">
        <v>0</v>
      </c>
      <c r="S25" s="11">
        <v>-180.00000000000043</v>
      </c>
    </row>
    <row r="26" spans="1:19" s="35" customFormat="1" ht="15.75" customHeight="1" x14ac:dyDescent="0.3">
      <c r="A26" s="37">
        <v>43075</v>
      </c>
      <c r="B26" s="11" t="s">
        <v>3838</v>
      </c>
      <c r="C26" s="11" t="s">
        <v>3839</v>
      </c>
      <c r="D26" s="11">
        <v>600</v>
      </c>
      <c r="E26" s="11">
        <v>600</v>
      </c>
      <c r="F26" s="53">
        <v>0</v>
      </c>
      <c r="G26" s="53">
        <v>0</v>
      </c>
      <c r="H26" s="52">
        <v>0</v>
      </c>
      <c r="I26" s="53">
        <v>0</v>
      </c>
      <c r="J26" s="53">
        <v>0</v>
      </c>
      <c r="K26" s="52">
        <v>0</v>
      </c>
      <c r="M26" s="11">
        <v>23.7</v>
      </c>
      <c r="N26" s="11">
        <v>24.06</v>
      </c>
      <c r="O26" s="12">
        <v>1.519E-2</v>
      </c>
      <c r="P26" s="11">
        <v>215.99999999999966</v>
      </c>
      <c r="Q26" s="11">
        <v>0</v>
      </c>
      <c r="R26" s="11">
        <v>0</v>
      </c>
      <c r="S26" s="11">
        <v>215.99999999999966</v>
      </c>
    </row>
    <row r="27" spans="1:19" s="35" customFormat="1" ht="15.75" customHeight="1" x14ac:dyDescent="0.3">
      <c r="A27" s="37">
        <v>43075</v>
      </c>
      <c r="B27" s="11" t="s">
        <v>41</v>
      </c>
      <c r="C27" s="11" t="s">
        <v>42</v>
      </c>
      <c r="D27" s="11">
        <v>2400</v>
      </c>
      <c r="E27" s="11">
        <v>2400</v>
      </c>
      <c r="F27" s="53">
        <v>0</v>
      </c>
      <c r="G27" s="53">
        <v>0</v>
      </c>
      <c r="H27" s="52">
        <v>0</v>
      </c>
      <c r="I27" s="53">
        <v>0</v>
      </c>
      <c r="J27" s="53">
        <v>0</v>
      </c>
      <c r="K27" s="52">
        <v>0</v>
      </c>
      <c r="M27" s="11">
        <v>6.13</v>
      </c>
      <c r="N27" s="11">
        <v>6.09</v>
      </c>
      <c r="O27" s="12">
        <v>-6.5250000000000004E-3</v>
      </c>
      <c r="P27" s="11">
        <v>-96.000000000000085</v>
      </c>
      <c r="Q27" s="11">
        <v>0</v>
      </c>
      <c r="R27" s="11">
        <v>0</v>
      </c>
      <c r="S27" s="11">
        <v>-96.000000000000085</v>
      </c>
    </row>
    <row r="28" spans="1:19" s="35" customFormat="1" ht="15.75" customHeight="1" x14ac:dyDescent="0.3">
      <c r="A28" s="37">
        <v>43075</v>
      </c>
      <c r="B28" s="11" t="s">
        <v>43</v>
      </c>
      <c r="C28" s="11" t="s">
        <v>44</v>
      </c>
      <c r="D28" s="11">
        <v>1700</v>
      </c>
      <c r="E28" s="11">
        <v>1700</v>
      </c>
      <c r="F28" s="53">
        <v>0</v>
      </c>
      <c r="G28" s="53">
        <v>0</v>
      </c>
      <c r="H28" s="52">
        <v>0</v>
      </c>
      <c r="I28" s="53">
        <v>0</v>
      </c>
      <c r="J28" s="53">
        <v>0</v>
      </c>
      <c r="K28" s="52">
        <v>0</v>
      </c>
      <c r="M28" s="11">
        <v>11.57</v>
      </c>
      <c r="N28" s="11">
        <v>11.39</v>
      </c>
      <c r="O28" s="12">
        <v>-1.5557E-2</v>
      </c>
      <c r="P28" s="11">
        <v>-305.99999999999955</v>
      </c>
      <c r="Q28" s="11">
        <v>0</v>
      </c>
      <c r="R28" s="11">
        <v>0</v>
      </c>
      <c r="S28" s="11">
        <v>-305.99999999999955</v>
      </c>
    </row>
    <row r="29" spans="1:19" s="35" customFormat="1" ht="15.75" customHeight="1" x14ac:dyDescent="0.3">
      <c r="A29" s="37">
        <v>43075</v>
      </c>
      <c r="B29" s="11" t="s">
        <v>576</v>
      </c>
      <c r="C29" s="11" t="s">
        <v>577</v>
      </c>
      <c r="D29" s="11">
        <v>1500</v>
      </c>
      <c r="E29" s="11">
        <v>1500</v>
      </c>
      <c r="F29" s="53">
        <v>0</v>
      </c>
      <c r="G29" s="53">
        <v>0</v>
      </c>
      <c r="H29" s="52">
        <v>0</v>
      </c>
      <c r="I29" s="53">
        <v>0</v>
      </c>
      <c r="J29" s="53">
        <v>0</v>
      </c>
      <c r="K29" s="52">
        <v>0</v>
      </c>
      <c r="M29" s="11">
        <v>9.64</v>
      </c>
      <c r="N29" s="11">
        <v>9.7100000000000009</v>
      </c>
      <c r="O29" s="12">
        <v>7.2610000000000001E-3</v>
      </c>
      <c r="P29" s="11">
        <v>105.00000000000043</v>
      </c>
      <c r="Q29" s="11">
        <v>0</v>
      </c>
      <c r="R29" s="11">
        <v>0</v>
      </c>
      <c r="S29" s="11">
        <v>105.00000000000043</v>
      </c>
    </row>
    <row r="30" spans="1:19" s="35" customFormat="1" ht="15.75" customHeight="1" x14ac:dyDescent="0.3">
      <c r="A30" s="37">
        <v>43075</v>
      </c>
      <c r="B30" s="11" t="s">
        <v>867</v>
      </c>
      <c r="C30" s="11" t="s">
        <v>868</v>
      </c>
      <c r="D30" s="11">
        <v>600</v>
      </c>
      <c r="E30" s="11">
        <v>600</v>
      </c>
      <c r="F30" s="53">
        <v>0</v>
      </c>
      <c r="G30" s="53">
        <v>0</v>
      </c>
      <c r="H30" s="52">
        <v>0</v>
      </c>
      <c r="I30" s="53">
        <v>0</v>
      </c>
      <c r="J30" s="53">
        <v>0</v>
      </c>
      <c r="K30" s="52">
        <v>0</v>
      </c>
      <c r="M30" s="11">
        <v>31.44</v>
      </c>
      <c r="N30" s="11">
        <v>30.42</v>
      </c>
      <c r="O30" s="12">
        <v>-3.2443E-2</v>
      </c>
      <c r="P30" s="11">
        <v>-611.99999999999977</v>
      </c>
      <c r="Q30" s="11">
        <v>0</v>
      </c>
      <c r="R30" s="11">
        <v>0</v>
      </c>
      <c r="S30" s="11">
        <v>-611.99999999999977</v>
      </c>
    </row>
    <row r="31" spans="1:19" s="35" customFormat="1" ht="15.75" customHeight="1" x14ac:dyDescent="0.3">
      <c r="A31" s="37">
        <v>43075</v>
      </c>
      <c r="B31" s="11" t="s">
        <v>1044</v>
      </c>
      <c r="C31" s="11" t="s">
        <v>1045</v>
      </c>
      <c r="D31" s="11">
        <v>400</v>
      </c>
      <c r="E31" s="11">
        <v>400</v>
      </c>
      <c r="F31" s="53">
        <v>0</v>
      </c>
      <c r="G31" s="53">
        <v>0</v>
      </c>
      <c r="H31" s="52">
        <v>0</v>
      </c>
      <c r="I31" s="53">
        <v>0</v>
      </c>
      <c r="J31" s="53">
        <v>0</v>
      </c>
      <c r="K31" s="52">
        <v>0</v>
      </c>
      <c r="M31" s="11">
        <v>35.92</v>
      </c>
      <c r="N31" s="11">
        <v>36.229999999999997</v>
      </c>
      <c r="O31" s="12">
        <v>8.6300000000000005E-3</v>
      </c>
      <c r="P31" s="11">
        <v>123.99999999999807</v>
      </c>
      <c r="Q31" s="11">
        <v>0</v>
      </c>
      <c r="R31" s="11">
        <v>0</v>
      </c>
      <c r="S31" s="11">
        <v>123.99999999999807</v>
      </c>
    </row>
    <row r="32" spans="1:19" s="35" customFormat="1" ht="15.75" customHeight="1" x14ac:dyDescent="0.3">
      <c r="A32" s="37">
        <v>43075</v>
      </c>
      <c r="B32" s="11" t="s">
        <v>1235</v>
      </c>
      <c r="C32" s="11" t="s">
        <v>1236</v>
      </c>
      <c r="D32" s="11">
        <v>1000</v>
      </c>
      <c r="E32" s="11">
        <v>1000</v>
      </c>
      <c r="F32" s="53">
        <v>0</v>
      </c>
      <c r="G32" s="53">
        <v>0</v>
      </c>
      <c r="H32" s="52">
        <v>0</v>
      </c>
      <c r="I32" s="53">
        <v>0</v>
      </c>
      <c r="J32" s="53">
        <v>0</v>
      </c>
      <c r="K32" s="52">
        <v>0</v>
      </c>
      <c r="M32" s="11">
        <v>14.02</v>
      </c>
      <c r="N32" s="11">
        <v>13.97</v>
      </c>
      <c r="O32" s="12">
        <v>-3.5660000000000002E-3</v>
      </c>
      <c r="P32" s="11">
        <v>-49.999999999998934</v>
      </c>
      <c r="Q32" s="11">
        <v>0</v>
      </c>
      <c r="R32" s="11">
        <v>0</v>
      </c>
      <c r="S32" s="11">
        <v>-49.999999999998934</v>
      </c>
    </row>
    <row r="33" spans="1:19" s="35" customFormat="1" ht="15.75" customHeight="1" x14ac:dyDescent="0.3">
      <c r="A33" s="37">
        <v>43075</v>
      </c>
      <c r="B33" s="11" t="s">
        <v>1326</v>
      </c>
      <c r="C33" s="11" t="s">
        <v>1327</v>
      </c>
      <c r="D33" s="11">
        <v>2600</v>
      </c>
      <c r="E33" s="11">
        <v>2600</v>
      </c>
      <c r="F33" s="53">
        <v>0</v>
      </c>
      <c r="G33" s="53">
        <v>0</v>
      </c>
      <c r="H33" s="52">
        <v>0</v>
      </c>
      <c r="I33" s="53">
        <v>0</v>
      </c>
      <c r="J33" s="53">
        <v>0</v>
      </c>
      <c r="K33" s="52">
        <v>0</v>
      </c>
      <c r="M33" s="11">
        <v>5.36</v>
      </c>
      <c r="N33" s="11">
        <v>5.4</v>
      </c>
      <c r="O33" s="12">
        <v>7.463E-3</v>
      </c>
      <c r="P33" s="11">
        <v>104.00000000000009</v>
      </c>
      <c r="Q33" s="11">
        <v>0</v>
      </c>
      <c r="R33" s="11">
        <v>0</v>
      </c>
      <c r="S33" s="11">
        <v>104.00000000000009</v>
      </c>
    </row>
    <row r="34" spans="1:19" s="35" customFormat="1" ht="15.75" customHeight="1" x14ac:dyDescent="0.3">
      <c r="A34" s="37">
        <v>43075</v>
      </c>
      <c r="B34" s="33" t="s">
        <v>1424</v>
      </c>
      <c r="C34" s="11" t="s">
        <v>1425</v>
      </c>
      <c r="D34" s="11">
        <v>1500</v>
      </c>
      <c r="E34" s="11">
        <v>1500</v>
      </c>
      <c r="F34" s="53">
        <v>0</v>
      </c>
      <c r="G34" s="53">
        <v>0</v>
      </c>
      <c r="H34" s="52">
        <v>0</v>
      </c>
      <c r="I34" s="53">
        <v>0</v>
      </c>
      <c r="J34" s="53">
        <v>0</v>
      </c>
      <c r="K34" s="52">
        <v>0</v>
      </c>
      <c r="M34" s="11">
        <v>8.84</v>
      </c>
      <c r="N34" s="11">
        <v>8.93</v>
      </c>
      <c r="O34" s="12">
        <v>1.0181000000000001E-2</v>
      </c>
      <c r="P34" s="11">
        <v>134.99999999999977</v>
      </c>
      <c r="Q34" s="11">
        <v>0</v>
      </c>
      <c r="R34" s="11">
        <v>0</v>
      </c>
      <c r="S34" s="11">
        <v>134.99999999999977</v>
      </c>
    </row>
    <row r="35" spans="1:19" s="35" customFormat="1" ht="15.75" customHeight="1" x14ac:dyDescent="0.3">
      <c r="A35" s="37">
        <v>43075</v>
      </c>
      <c r="B35" s="11" t="s">
        <v>1440</v>
      </c>
      <c r="C35" s="11" t="s">
        <v>1441</v>
      </c>
      <c r="D35" s="11">
        <v>1700</v>
      </c>
      <c r="E35" s="11">
        <v>1700</v>
      </c>
      <c r="F35" s="53">
        <v>0</v>
      </c>
      <c r="G35" s="53">
        <v>0</v>
      </c>
      <c r="H35" s="52">
        <v>0</v>
      </c>
      <c r="I35" s="53">
        <v>0</v>
      </c>
      <c r="J35" s="53">
        <v>0</v>
      </c>
      <c r="K35" s="52">
        <v>0</v>
      </c>
      <c r="M35" s="11">
        <v>9.07</v>
      </c>
      <c r="N35" s="11">
        <v>9.0500000000000007</v>
      </c>
      <c r="O35" s="12">
        <v>-2.2049999999999999E-3</v>
      </c>
      <c r="P35" s="11">
        <v>-33.999999999999275</v>
      </c>
      <c r="Q35" s="11">
        <v>0</v>
      </c>
      <c r="R35" s="11">
        <v>0</v>
      </c>
      <c r="S35" s="11">
        <v>-33.999999999999275</v>
      </c>
    </row>
    <row r="36" spans="1:19" s="35" customFormat="1" ht="15.75" customHeight="1" x14ac:dyDescent="0.3">
      <c r="A36" s="37">
        <v>43075</v>
      </c>
      <c r="B36" s="11" t="s">
        <v>1559</v>
      </c>
      <c r="C36" s="11" t="s">
        <v>1560</v>
      </c>
      <c r="D36" s="11">
        <v>1600</v>
      </c>
      <c r="E36" s="11">
        <v>1600</v>
      </c>
      <c r="F36" s="53">
        <v>0</v>
      </c>
      <c r="G36" s="53">
        <v>0</v>
      </c>
      <c r="H36" s="52">
        <v>0</v>
      </c>
      <c r="I36" s="53">
        <v>0</v>
      </c>
      <c r="J36" s="53">
        <v>0</v>
      </c>
      <c r="K36" s="52">
        <v>0</v>
      </c>
      <c r="M36" s="11">
        <v>8.85</v>
      </c>
      <c r="N36" s="11">
        <v>8.8000000000000007</v>
      </c>
      <c r="O36" s="12">
        <v>-5.6499999999999996E-3</v>
      </c>
      <c r="P36" s="11">
        <v>-79.999999999998295</v>
      </c>
      <c r="Q36" s="11">
        <v>0</v>
      </c>
      <c r="R36" s="11">
        <v>0</v>
      </c>
      <c r="S36" s="11">
        <v>-79.999999999998295</v>
      </c>
    </row>
    <row r="37" spans="1:19" s="35" customFormat="1" ht="15.75" customHeight="1" x14ac:dyDescent="0.3">
      <c r="A37" s="37">
        <v>43075</v>
      </c>
      <c r="B37" s="11" t="s">
        <v>1597</v>
      </c>
      <c r="C37" s="11" t="s">
        <v>1598</v>
      </c>
      <c r="D37" s="11">
        <v>1600</v>
      </c>
      <c r="E37" s="11">
        <v>1600</v>
      </c>
      <c r="F37" s="53">
        <v>0</v>
      </c>
      <c r="G37" s="53">
        <v>0</v>
      </c>
      <c r="H37" s="52">
        <v>0</v>
      </c>
      <c r="I37" s="53">
        <v>0</v>
      </c>
      <c r="J37" s="53">
        <v>0</v>
      </c>
      <c r="K37" s="52">
        <v>0</v>
      </c>
      <c r="M37" s="11">
        <v>9.73</v>
      </c>
      <c r="N37" s="11">
        <v>9.65</v>
      </c>
      <c r="O37" s="12">
        <v>-8.2220000000000001E-3</v>
      </c>
      <c r="P37" s="11">
        <v>-128.00000000000011</v>
      </c>
      <c r="Q37" s="11">
        <v>0</v>
      </c>
      <c r="R37" s="11">
        <v>0</v>
      </c>
      <c r="S37" s="11">
        <v>-128.00000000000011</v>
      </c>
    </row>
    <row r="38" spans="1:19" s="35" customFormat="1" ht="15.75" customHeight="1" x14ac:dyDescent="0.3">
      <c r="A38" s="37">
        <v>43075</v>
      </c>
      <c r="B38" s="11" t="s">
        <v>1669</v>
      </c>
      <c r="C38" s="11" t="s">
        <v>1670</v>
      </c>
      <c r="D38" s="11">
        <v>2100</v>
      </c>
      <c r="E38" s="11">
        <v>2100</v>
      </c>
      <c r="F38" s="53">
        <v>0</v>
      </c>
      <c r="G38" s="53">
        <v>0</v>
      </c>
      <c r="H38" s="52">
        <v>0</v>
      </c>
      <c r="I38" s="53">
        <v>0</v>
      </c>
      <c r="J38" s="53">
        <v>0</v>
      </c>
      <c r="K38" s="52">
        <v>0</v>
      </c>
      <c r="M38" s="11">
        <v>7.15</v>
      </c>
      <c r="N38" s="11">
        <v>7.14</v>
      </c>
      <c r="O38" s="12">
        <v>-1.3990000000000001E-3</v>
      </c>
      <c r="P38" s="11">
        <v>-21.000000000001418</v>
      </c>
      <c r="Q38" s="11">
        <v>0</v>
      </c>
      <c r="R38" s="11">
        <v>0</v>
      </c>
      <c r="S38" s="11">
        <v>-21.000000000001418</v>
      </c>
    </row>
    <row r="39" spans="1:19" s="35" customFormat="1" ht="15.75" customHeight="1" x14ac:dyDescent="0.3">
      <c r="A39" s="37">
        <v>43075</v>
      </c>
      <c r="B39" s="11" t="s">
        <v>1679</v>
      </c>
      <c r="C39" s="11" t="s">
        <v>1680</v>
      </c>
      <c r="D39" s="11">
        <v>1900</v>
      </c>
      <c r="E39" s="11">
        <v>1900</v>
      </c>
      <c r="F39" s="53">
        <v>0</v>
      </c>
      <c r="G39" s="53">
        <v>0</v>
      </c>
      <c r="H39" s="52">
        <v>0</v>
      </c>
      <c r="I39" s="53">
        <v>0</v>
      </c>
      <c r="J39" s="53">
        <v>0</v>
      </c>
      <c r="K39" s="52">
        <v>0</v>
      </c>
      <c r="M39" s="11">
        <v>7.52</v>
      </c>
      <c r="N39" s="11">
        <v>7.48</v>
      </c>
      <c r="O39" s="12">
        <v>-5.3189999999999999E-3</v>
      </c>
      <c r="P39" s="11">
        <v>-75.99999999999838</v>
      </c>
      <c r="Q39" s="11">
        <v>0</v>
      </c>
      <c r="R39" s="11">
        <v>0</v>
      </c>
      <c r="S39" s="11">
        <v>-75.99999999999838</v>
      </c>
    </row>
    <row r="40" spans="1:19" s="35" customFormat="1" ht="15.75" customHeight="1" x14ac:dyDescent="0.3">
      <c r="A40" s="37">
        <v>43075</v>
      </c>
      <c r="B40" s="11" t="s">
        <v>1869</v>
      </c>
      <c r="C40" s="11" t="s">
        <v>1870</v>
      </c>
      <c r="D40" s="11">
        <v>400</v>
      </c>
      <c r="E40" s="11">
        <v>400</v>
      </c>
      <c r="F40" s="53">
        <v>0</v>
      </c>
      <c r="G40" s="53">
        <v>0</v>
      </c>
      <c r="H40" s="52">
        <v>0</v>
      </c>
      <c r="I40" s="53">
        <v>0</v>
      </c>
      <c r="J40" s="53">
        <v>0</v>
      </c>
      <c r="K40" s="52">
        <v>0</v>
      </c>
      <c r="M40" s="11">
        <v>34.21</v>
      </c>
      <c r="N40" s="11">
        <v>35.03</v>
      </c>
      <c r="O40" s="12">
        <v>2.3970000000000002E-2</v>
      </c>
      <c r="P40" s="11">
        <v>328.00000000000011</v>
      </c>
      <c r="Q40" s="11">
        <v>0</v>
      </c>
      <c r="R40" s="11">
        <v>0</v>
      </c>
      <c r="S40" s="11">
        <v>328.00000000000011</v>
      </c>
    </row>
    <row r="41" spans="1:19" s="35" customFormat="1" ht="15.75" customHeight="1" x14ac:dyDescent="0.3">
      <c r="A41" s="37"/>
      <c r="F41" s="53">
        <v>0</v>
      </c>
      <c r="G41" s="53">
        <v>0</v>
      </c>
      <c r="H41" s="52">
        <v>0</v>
      </c>
      <c r="I41" s="53">
        <v>0</v>
      </c>
      <c r="J41" s="53">
        <v>0</v>
      </c>
      <c r="K41" s="52">
        <v>0</v>
      </c>
    </row>
    <row r="42" spans="1:19" s="35" customFormat="1" ht="15.75" customHeight="1" x14ac:dyDescent="0.3">
      <c r="A42" s="39">
        <v>43076</v>
      </c>
      <c r="B42" s="11" t="s">
        <v>3525</v>
      </c>
      <c r="C42" s="11" t="s">
        <v>3526</v>
      </c>
      <c r="D42" s="11">
        <v>500</v>
      </c>
      <c r="E42" s="11">
        <v>500</v>
      </c>
      <c r="F42" s="53">
        <v>0</v>
      </c>
      <c r="G42" s="53">
        <v>0</v>
      </c>
      <c r="H42" s="52">
        <v>0</v>
      </c>
      <c r="I42" s="53">
        <v>0</v>
      </c>
      <c r="J42" s="53">
        <v>0</v>
      </c>
      <c r="K42" s="52">
        <v>0</v>
      </c>
      <c r="L42" s="38"/>
      <c r="M42" s="11">
        <v>29.09</v>
      </c>
      <c r="N42" s="11">
        <v>28.85</v>
      </c>
      <c r="O42" s="12">
        <v>-8.2500000000000004E-3</v>
      </c>
      <c r="P42" s="11">
        <v>-119.99999999999922</v>
      </c>
      <c r="Q42" s="11">
        <v>0</v>
      </c>
      <c r="R42" s="11">
        <v>0</v>
      </c>
      <c r="S42" s="11">
        <v>-119.99999999999922</v>
      </c>
    </row>
    <row r="43" spans="1:19" s="35" customFormat="1" ht="15.75" customHeight="1" x14ac:dyDescent="0.3">
      <c r="A43" s="39">
        <v>43076</v>
      </c>
      <c r="B43" s="11" t="s">
        <v>3580</v>
      </c>
      <c r="C43" s="11" t="s">
        <v>3581</v>
      </c>
      <c r="D43" s="11">
        <v>600</v>
      </c>
      <c r="E43" s="11">
        <v>600</v>
      </c>
      <c r="F43" s="53">
        <v>0</v>
      </c>
      <c r="G43" s="53">
        <v>0</v>
      </c>
      <c r="H43" s="52">
        <v>0</v>
      </c>
      <c r="I43" s="53">
        <v>0</v>
      </c>
      <c r="J43" s="53">
        <v>0</v>
      </c>
      <c r="K43" s="52">
        <v>0</v>
      </c>
      <c r="L43" s="38"/>
      <c r="M43" s="11">
        <v>21.9</v>
      </c>
      <c r="N43" s="11">
        <v>21.77</v>
      </c>
      <c r="O43" s="12">
        <v>-5.9360000000000003E-3</v>
      </c>
      <c r="P43" s="11">
        <v>-77.999999999999403</v>
      </c>
      <c r="Q43" s="11">
        <v>0</v>
      </c>
      <c r="R43" s="11">
        <v>0</v>
      </c>
      <c r="S43" s="11">
        <v>-77.999999999999403</v>
      </c>
    </row>
    <row r="44" spans="1:19" s="35" customFormat="1" ht="15.75" customHeight="1" x14ac:dyDescent="0.3">
      <c r="A44" s="39">
        <v>43076</v>
      </c>
      <c r="B44" s="11" t="s">
        <v>3759</v>
      </c>
      <c r="C44" s="11" t="s">
        <v>3760</v>
      </c>
      <c r="D44" s="11">
        <v>600</v>
      </c>
      <c r="E44" s="11">
        <v>600</v>
      </c>
      <c r="F44" s="53">
        <v>0</v>
      </c>
      <c r="G44" s="53">
        <v>0</v>
      </c>
      <c r="H44" s="52">
        <v>0</v>
      </c>
      <c r="I44" s="53">
        <v>0</v>
      </c>
      <c r="J44" s="53">
        <v>0</v>
      </c>
      <c r="K44" s="52">
        <v>0</v>
      </c>
      <c r="L44" s="38"/>
      <c r="M44" s="11">
        <v>19.2</v>
      </c>
      <c r="N44" s="11">
        <v>20.2</v>
      </c>
      <c r="O44" s="12">
        <v>5.2082999999999997E-2</v>
      </c>
      <c r="P44" s="11">
        <v>600</v>
      </c>
      <c r="Q44" s="11">
        <v>0</v>
      </c>
      <c r="R44" s="11">
        <v>0</v>
      </c>
      <c r="S44" s="11">
        <v>600</v>
      </c>
    </row>
    <row r="45" spans="1:19" s="35" customFormat="1" ht="15.75" customHeight="1" x14ac:dyDescent="0.3">
      <c r="A45" s="39">
        <v>43076</v>
      </c>
      <c r="B45" s="11" t="s">
        <v>3838</v>
      </c>
      <c r="C45" s="11" t="s">
        <v>3839</v>
      </c>
      <c r="D45" s="11">
        <v>600</v>
      </c>
      <c r="E45" s="11">
        <v>600</v>
      </c>
      <c r="F45" s="53">
        <v>0</v>
      </c>
      <c r="G45" s="53">
        <v>0</v>
      </c>
      <c r="H45" s="52">
        <v>0</v>
      </c>
      <c r="I45" s="53">
        <v>0</v>
      </c>
      <c r="J45" s="53">
        <v>0</v>
      </c>
      <c r="K45" s="52">
        <v>0</v>
      </c>
      <c r="L45" s="38"/>
      <c r="M45" s="11">
        <v>24.06</v>
      </c>
      <c r="N45" s="11">
        <v>23.46</v>
      </c>
      <c r="O45" s="12">
        <v>-2.4937999999999998E-2</v>
      </c>
      <c r="P45" s="11">
        <v>-359.99999999999875</v>
      </c>
      <c r="Q45" s="11">
        <v>0</v>
      </c>
      <c r="R45" s="11">
        <v>0</v>
      </c>
      <c r="S45" s="11">
        <v>-359.99999999999875</v>
      </c>
    </row>
    <row r="46" spans="1:19" s="35" customFormat="1" ht="15.75" customHeight="1" x14ac:dyDescent="0.3">
      <c r="A46" s="39">
        <v>43076</v>
      </c>
      <c r="B46" s="11" t="s">
        <v>41</v>
      </c>
      <c r="C46" s="11" t="s">
        <v>42</v>
      </c>
      <c r="D46" s="11">
        <v>2400</v>
      </c>
      <c r="E46" s="11">
        <v>2400</v>
      </c>
      <c r="F46" s="53">
        <v>0</v>
      </c>
      <c r="G46" s="53">
        <v>0</v>
      </c>
      <c r="H46" s="52">
        <v>0</v>
      </c>
      <c r="I46" s="53">
        <v>0</v>
      </c>
      <c r="J46" s="53">
        <v>0</v>
      </c>
      <c r="K46" s="52">
        <v>0</v>
      </c>
      <c r="L46" s="38"/>
      <c r="M46" s="11">
        <v>6.09</v>
      </c>
      <c r="N46" s="11">
        <v>6.07</v>
      </c>
      <c r="O46" s="12">
        <v>-3.284E-3</v>
      </c>
      <c r="P46" s="11">
        <v>-47.999999999998977</v>
      </c>
      <c r="Q46" s="11">
        <v>0</v>
      </c>
      <c r="R46" s="11">
        <v>0</v>
      </c>
      <c r="S46" s="11">
        <v>-47.999999999998977</v>
      </c>
    </row>
    <row r="47" spans="1:19" s="35" customFormat="1" ht="15.75" customHeight="1" x14ac:dyDescent="0.3">
      <c r="A47" s="39">
        <v>43076</v>
      </c>
      <c r="B47" s="11" t="s">
        <v>43</v>
      </c>
      <c r="C47" s="11" t="s">
        <v>44</v>
      </c>
      <c r="D47" s="11">
        <v>1700</v>
      </c>
      <c r="E47" s="11">
        <v>1700</v>
      </c>
      <c r="F47" s="53">
        <v>0</v>
      </c>
      <c r="G47" s="53">
        <v>0</v>
      </c>
      <c r="H47" s="52">
        <v>0</v>
      </c>
      <c r="I47" s="53">
        <v>0</v>
      </c>
      <c r="J47" s="53">
        <v>0</v>
      </c>
      <c r="K47" s="52">
        <v>0</v>
      </c>
      <c r="L47" s="38"/>
      <c r="M47" s="11">
        <v>11.39</v>
      </c>
      <c r="N47" s="11">
        <v>11.28</v>
      </c>
      <c r="O47" s="12">
        <v>-9.6579999999999999E-3</v>
      </c>
      <c r="P47" s="11">
        <v>-187.00000000000205</v>
      </c>
      <c r="Q47" s="11">
        <v>0</v>
      </c>
      <c r="R47" s="11">
        <v>0</v>
      </c>
      <c r="S47" s="11">
        <v>-187.00000000000205</v>
      </c>
    </row>
    <row r="48" spans="1:19" s="35" customFormat="1" ht="15.75" customHeight="1" x14ac:dyDescent="0.3">
      <c r="A48" s="39">
        <v>43076</v>
      </c>
      <c r="B48" s="11" t="s">
        <v>576</v>
      </c>
      <c r="C48" s="11" t="s">
        <v>577</v>
      </c>
      <c r="D48" s="11">
        <v>1500</v>
      </c>
      <c r="E48" s="11">
        <v>1500</v>
      </c>
      <c r="F48" s="53">
        <v>0</v>
      </c>
      <c r="G48" s="53">
        <v>0</v>
      </c>
      <c r="H48" s="52">
        <v>0</v>
      </c>
      <c r="I48" s="53">
        <v>0</v>
      </c>
      <c r="J48" s="53">
        <v>0</v>
      </c>
      <c r="K48" s="52">
        <v>0</v>
      </c>
      <c r="L48" s="38"/>
      <c r="M48" s="11">
        <v>9.7100000000000009</v>
      </c>
      <c r="N48" s="11">
        <v>9.6300000000000008</v>
      </c>
      <c r="O48" s="12">
        <v>-8.2389999999999998E-3</v>
      </c>
      <c r="P48" s="11">
        <v>-120.00000000000011</v>
      </c>
      <c r="Q48" s="11">
        <v>0</v>
      </c>
      <c r="R48" s="11">
        <v>0</v>
      </c>
      <c r="S48" s="11">
        <v>-120.00000000000011</v>
      </c>
    </row>
    <row r="49" spans="1:19" s="35" customFormat="1" ht="15.75" customHeight="1" x14ac:dyDescent="0.3">
      <c r="A49" s="39">
        <v>43076</v>
      </c>
      <c r="B49" s="11" t="s">
        <v>867</v>
      </c>
      <c r="C49" s="11" t="s">
        <v>868</v>
      </c>
      <c r="D49" s="11">
        <v>600</v>
      </c>
      <c r="E49" s="11">
        <v>600</v>
      </c>
      <c r="F49" s="53">
        <v>0</v>
      </c>
      <c r="G49" s="53">
        <v>0</v>
      </c>
      <c r="H49" s="52">
        <v>0</v>
      </c>
      <c r="I49" s="53">
        <v>0</v>
      </c>
      <c r="J49" s="53">
        <v>0</v>
      </c>
      <c r="K49" s="52">
        <v>0</v>
      </c>
      <c r="L49" s="38"/>
      <c r="M49" s="11">
        <v>30.42</v>
      </c>
      <c r="N49" s="11">
        <v>29.39</v>
      </c>
      <c r="O49" s="12">
        <v>-3.3859E-2</v>
      </c>
      <c r="P49" s="11">
        <v>-618.00000000000068</v>
      </c>
      <c r="Q49" s="11">
        <v>0</v>
      </c>
      <c r="R49" s="11">
        <v>0</v>
      </c>
      <c r="S49" s="11">
        <v>-618.00000000000068</v>
      </c>
    </row>
    <row r="50" spans="1:19" s="35" customFormat="1" ht="15.75" customHeight="1" x14ac:dyDescent="0.3">
      <c r="A50" s="39">
        <v>43076</v>
      </c>
      <c r="B50" s="11" t="s">
        <v>1044</v>
      </c>
      <c r="C50" s="11" t="s">
        <v>1045</v>
      </c>
      <c r="D50" s="11">
        <v>400</v>
      </c>
      <c r="E50" s="11">
        <v>400</v>
      </c>
      <c r="F50" s="53">
        <v>0</v>
      </c>
      <c r="G50" s="53">
        <v>0</v>
      </c>
      <c r="H50" s="52">
        <v>0</v>
      </c>
      <c r="I50" s="53">
        <v>0</v>
      </c>
      <c r="J50" s="53">
        <v>0</v>
      </c>
      <c r="K50" s="52">
        <v>0</v>
      </c>
      <c r="L50" s="38"/>
      <c r="M50" s="11">
        <v>36.229999999999997</v>
      </c>
      <c r="N50" s="11">
        <v>35.44</v>
      </c>
      <c r="O50" s="12">
        <v>-2.1805000000000001E-2</v>
      </c>
      <c r="P50" s="11">
        <v>-315.99999999999966</v>
      </c>
      <c r="Q50" s="11">
        <v>0</v>
      </c>
      <c r="R50" s="11">
        <v>0</v>
      </c>
      <c r="S50" s="11">
        <v>-315.99999999999966</v>
      </c>
    </row>
    <row r="51" spans="1:19" s="35" customFormat="1" ht="15.75" customHeight="1" x14ac:dyDescent="0.3">
      <c r="A51" s="39">
        <v>43076</v>
      </c>
      <c r="B51" s="11" t="s">
        <v>1235</v>
      </c>
      <c r="C51" s="11" t="s">
        <v>1236</v>
      </c>
      <c r="D51" s="11">
        <v>1000</v>
      </c>
      <c r="E51" s="11">
        <v>1000</v>
      </c>
      <c r="F51" s="53">
        <v>0</v>
      </c>
      <c r="G51" s="53">
        <v>0</v>
      </c>
      <c r="H51" s="52">
        <v>0</v>
      </c>
      <c r="I51" s="53">
        <v>0</v>
      </c>
      <c r="J51" s="53">
        <v>0</v>
      </c>
      <c r="K51" s="52">
        <v>0</v>
      </c>
      <c r="L51" s="38"/>
      <c r="M51" s="11">
        <v>13.97</v>
      </c>
      <c r="N51" s="11">
        <v>13.96</v>
      </c>
      <c r="O51" s="12">
        <v>-7.1599999999999995E-4</v>
      </c>
      <c r="P51" s="11">
        <v>-9.9999999999997868</v>
      </c>
      <c r="Q51" s="11">
        <v>0</v>
      </c>
      <c r="R51" s="11">
        <v>0</v>
      </c>
      <c r="S51" s="11">
        <v>-9.9999999999997868</v>
      </c>
    </row>
    <row r="52" spans="1:19" s="35" customFormat="1" ht="15.75" customHeight="1" x14ac:dyDescent="0.3">
      <c r="A52" s="39">
        <v>43076</v>
      </c>
      <c r="B52" s="11" t="s">
        <v>1326</v>
      </c>
      <c r="C52" s="11" t="s">
        <v>1327</v>
      </c>
      <c r="D52" s="11">
        <v>2600</v>
      </c>
      <c r="E52" s="11">
        <v>2600</v>
      </c>
      <c r="F52" s="53">
        <v>0</v>
      </c>
      <c r="G52" s="53">
        <v>0</v>
      </c>
      <c r="H52" s="52">
        <v>0</v>
      </c>
      <c r="I52" s="53">
        <v>0</v>
      </c>
      <c r="J52" s="53">
        <v>0</v>
      </c>
      <c r="K52" s="52">
        <v>0</v>
      </c>
      <c r="L52" s="38"/>
      <c r="M52" s="11">
        <v>5.4</v>
      </c>
      <c r="N52" s="11">
        <v>5.38</v>
      </c>
      <c r="O52" s="12">
        <v>-3.7039999999999998E-3</v>
      </c>
      <c r="P52" s="11">
        <v>-52.000000000001201</v>
      </c>
      <c r="Q52" s="11">
        <v>0</v>
      </c>
      <c r="R52" s="11">
        <v>0</v>
      </c>
      <c r="S52" s="11">
        <v>-52.000000000001201</v>
      </c>
    </row>
    <row r="53" spans="1:19" s="35" customFormat="1" ht="15.75" customHeight="1" x14ac:dyDescent="0.3">
      <c r="A53" s="39">
        <v>43076</v>
      </c>
      <c r="B53" s="33" t="s">
        <v>1424</v>
      </c>
      <c r="C53" s="11" t="s">
        <v>1425</v>
      </c>
      <c r="D53" s="11">
        <v>1500</v>
      </c>
      <c r="E53" s="11">
        <v>1500</v>
      </c>
      <c r="F53" s="53">
        <v>0</v>
      </c>
      <c r="G53" s="53">
        <v>0</v>
      </c>
      <c r="H53" s="52">
        <v>0</v>
      </c>
      <c r="I53" s="53">
        <v>0</v>
      </c>
      <c r="J53" s="53">
        <v>0</v>
      </c>
      <c r="K53" s="52">
        <v>0</v>
      </c>
      <c r="L53" s="38"/>
      <c r="M53" s="11">
        <v>8.93</v>
      </c>
      <c r="N53" s="11">
        <v>9.14</v>
      </c>
      <c r="O53" s="12">
        <v>2.3515999999999999E-2</v>
      </c>
      <c r="P53" s="11">
        <v>315.00000000000125</v>
      </c>
      <c r="Q53" s="11">
        <v>0</v>
      </c>
      <c r="R53" s="11">
        <v>0</v>
      </c>
      <c r="S53" s="11">
        <v>315.00000000000125</v>
      </c>
    </row>
    <row r="54" spans="1:19" s="35" customFormat="1" ht="15.75" customHeight="1" x14ac:dyDescent="0.3">
      <c r="A54" s="39">
        <v>43076</v>
      </c>
      <c r="B54" s="11" t="s">
        <v>1440</v>
      </c>
      <c r="C54" s="11" t="s">
        <v>1441</v>
      </c>
      <c r="D54" s="11">
        <v>1700</v>
      </c>
      <c r="E54" s="11">
        <v>1700</v>
      </c>
      <c r="F54" s="53">
        <v>0</v>
      </c>
      <c r="G54" s="53">
        <v>0</v>
      </c>
      <c r="H54" s="52">
        <v>0</v>
      </c>
      <c r="I54" s="53">
        <v>0</v>
      </c>
      <c r="J54" s="53">
        <v>0</v>
      </c>
      <c r="K54" s="52">
        <v>0</v>
      </c>
      <c r="L54" s="38"/>
      <c r="M54" s="11">
        <v>9.0500000000000007</v>
      </c>
      <c r="N54" s="11">
        <v>8.9700000000000006</v>
      </c>
      <c r="O54" s="12">
        <v>-8.8400000000000006E-3</v>
      </c>
      <c r="P54" s="11">
        <v>-136.00000000000011</v>
      </c>
      <c r="Q54" s="11">
        <v>0</v>
      </c>
      <c r="R54" s="11">
        <v>0</v>
      </c>
      <c r="S54" s="11">
        <v>-136.00000000000011</v>
      </c>
    </row>
    <row r="55" spans="1:19" s="35" customFormat="1" ht="15.75" customHeight="1" x14ac:dyDescent="0.3">
      <c r="A55" s="39">
        <v>43076</v>
      </c>
      <c r="B55" s="11" t="s">
        <v>1559</v>
      </c>
      <c r="C55" s="11" t="s">
        <v>1560</v>
      </c>
      <c r="D55" s="11">
        <v>1600</v>
      </c>
      <c r="E55" s="11">
        <v>1600</v>
      </c>
      <c r="F55" s="53">
        <v>0</v>
      </c>
      <c r="G55" s="53">
        <v>0</v>
      </c>
      <c r="H55" s="52">
        <v>0</v>
      </c>
      <c r="I55" s="53">
        <v>0</v>
      </c>
      <c r="J55" s="53">
        <v>0</v>
      </c>
      <c r="K55" s="52">
        <v>0</v>
      </c>
      <c r="L55" s="38"/>
      <c r="M55" s="11">
        <v>8.8000000000000007</v>
      </c>
      <c r="N55" s="11">
        <v>8.8000000000000007</v>
      </c>
      <c r="O55" s="12">
        <v>0</v>
      </c>
      <c r="P55" s="11">
        <v>0</v>
      </c>
      <c r="Q55" s="11">
        <v>0</v>
      </c>
      <c r="R55" s="11">
        <v>0</v>
      </c>
      <c r="S55" s="11">
        <v>0</v>
      </c>
    </row>
    <row r="56" spans="1:19" s="35" customFormat="1" ht="15.75" customHeight="1" x14ac:dyDescent="0.3">
      <c r="A56" s="39">
        <v>43076</v>
      </c>
      <c r="B56" s="11" t="s">
        <v>1597</v>
      </c>
      <c r="C56" s="11" t="s">
        <v>1598</v>
      </c>
      <c r="D56" s="11">
        <v>1600</v>
      </c>
      <c r="E56" s="11">
        <v>1600</v>
      </c>
      <c r="F56" s="53">
        <v>0</v>
      </c>
      <c r="G56" s="53">
        <v>0</v>
      </c>
      <c r="H56" s="52">
        <v>0</v>
      </c>
      <c r="I56" s="53">
        <v>0</v>
      </c>
      <c r="J56" s="53">
        <v>0</v>
      </c>
      <c r="K56" s="52">
        <v>0</v>
      </c>
      <c r="L56" s="38"/>
      <c r="M56" s="11">
        <v>9.65</v>
      </c>
      <c r="N56" s="11">
        <v>9.64</v>
      </c>
      <c r="O56" s="12">
        <v>-1.036E-3</v>
      </c>
      <c r="P56" s="11">
        <v>-15.999999999999659</v>
      </c>
      <c r="Q56" s="11">
        <v>0</v>
      </c>
      <c r="R56" s="11">
        <v>0</v>
      </c>
      <c r="S56" s="11">
        <v>-15.999999999999659</v>
      </c>
    </row>
    <row r="57" spans="1:19" s="35" customFormat="1" ht="15.75" customHeight="1" x14ac:dyDescent="0.3">
      <c r="A57" s="39">
        <v>43076</v>
      </c>
      <c r="B57" s="11" t="s">
        <v>1669</v>
      </c>
      <c r="C57" s="11" t="s">
        <v>1670</v>
      </c>
      <c r="D57" s="11">
        <v>2100</v>
      </c>
      <c r="E57" s="11">
        <v>2100</v>
      </c>
      <c r="F57" s="53">
        <v>0</v>
      </c>
      <c r="G57" s="53">
        <v>0</v>
      </c>
      <c r="H57" s="52">
        <v>0</v>
      </c>
      <c r="I57" s="53">
        <v>0</v>
      </c>
      <c r="J57" s="53">
        <v>0</v>
      </c>
      <c r="K57" s="52">
        <v>0</v>
      </c>
      <c r="L57" s="38"/>
      <c r="M57" s="11">
        <v>7.14</v>
      </c>
      <c r="N57" s="11">
        <v>7.04</v>
      </c>
      <c r="O57" s="12">
        <v>-1.4005999999999999E-2</v>
      </c>
      <c r="P57" s="11">
        <v>-209.99999999999926</v>
      </c>
      <c r="Q57" s="11">
        <v>0</v>
      </c>
      <c r="R57" s="11">
        <v>0</v>
      </c>
      <c r="S57" s="11">
        <v>-209.99999999999926</v>
      </c>
    </row>
    <row r="58" spans="1:19" s="35" customFormat="1" ht="15.75" customHeight="1" x14ac:dyDescent="0.3">
      <c r="A58" s="39">
        <v>43076</v>
      </c>
      <c r="B58" s="11" t="s">
        <v>1679</v>
      </c>
      <c r="C58" s="11" t="s">
        <v>1680</v>
      </c>
      <c r="D58" s="11">
        <v>1900</v>
      </c>
      <c r="E58" s="11">
        <v>1900</v>
      </c>
      <c r="F58" s="53">
        <v>0</v>
      </c>
      <c r="G58" s="53">
        <v>0</v>
      </c>
      <c r="H58" s="52">
        <v>0</v>
      </c>
      <c r="I58" s="53">
        <v>0</v>
      </c>
      <c r="J58" s="53">
        <v>0</v>
      </c>
      <c r="K58" s="52">
        <v>0</v>
      </c>
      <c r="L58" s="38"/>
      <c r="M58" s="11">
        <v>7.48</v>
      </c>
      <c r="N58" s="11">
        <v>7.53</v>
      </c>
      <c r="O58" s="12">
        <v>6.6839999999999998E-3</v>
      </c>
      <c r="P58" s="11">
        <v>94.999999999999659</v>
      </c>
      <c r="Q58" s="11">
        <v>0</v>
      </c>
      <c r="R58" s="11">
        <v>0</v>
      </c>
      <c r="S58" s="11">
        <v>94.999999999999659</v>
      </c>
    </row>
    <row r="59" spans="1:19" s="35" customFormat="1" ht="15.75" customHeight="1" x14ac:dyDescent="0.3">
      <c r="A59" s="39">
        <v>43076</v>
      </c>
      <c r="B59" s="11" t="s">
        <v>1869</v>
      </c>
      <c r="C59" s="11" t="s">
        <v>1870</v>
      </c>
      <c r="D59" s="11">
        <v>400</v>
      </c>
      <c r="E59" s="11">
        <v>400</v>
      </c>
      <c r="F59" s="53">
        <v>0</v>
      </c>
      <c r="G59" s="53">
        <v>0</v>
      </c>
      <c r="H59" s="52">
        <v>0</v>
      </c>
      <c r="I59" s="53">
        <v>0</v>
      </c>
      <c r="J59" s="53">
        <v>0</v>
      </c>
      <c r="K59" s="52">
        <v>0</v>
      </c>
      <c r="L59" s="38"/>
      <c r="M59" s="11">
        <v>35.03</v>
      </c>
      <c r="N59" s="11">
        <v>34.700000000000003</v>
      </c>
      <c r="O59" s="12">
        <v>-9.4199999999999996E-3</v>
      </c>
      <c r="P59" s="11">
        <v>-131.99999999999932</v>
      </c>
      <c r="Q59" s="11">
        <v>0</v>
      </c>
      <c r="R59" s="11">
        <v>0</v>
      </c>
      <c r="S59" s="11">
        <v>-131.99999999999932</v>
      </c>
    </row>
    <row r="60" spans="1:19" s="35" customFormat="1" ht="15.75" customHeight="1" x14ac:dyDescent="0.3">
      <c r="A60" s="37"/>
      <c r="F60" s="53">
        <v>0</v>
      </c>
      <c r="G60" s="53">
        <v>0</v>
      </c>
      <c r="H60" s="52">
        <v>0</v>
      </c>
      <c r="I60" s="53">
        <v>0</v>
      </c>
      <c r="J60" s="53">
        <v>0</v>
      </c>
      <c r="K60" s="52">
        <v>0</v>
      </c>
    </row>
    <row r="61" spans="1:19" s="35" customFormat="1" ht="15.75" customHeight="1" x14ac:dyDescent="0.3">
      <c r="A61" s="34">
        <v>43077</v>
      </c>
      <c r="B61" s="30" t="s">
        <v>3525</v>
      </c>
      <c r="C61" s="30" t="s">
        <v>3526</v>
      </c>
      <c r="D61" s="30">
        <v>500</v>
      </c>
      <c r="E61" s="30">
        <v>500</v>
      </c>
      <c r="F61" s="53">
        <v>0</v>
      </c>
      <c r="G61" s="53">
        <v>0</v>
      </c>
      <c r="H61" s="52">
        <v>0</v>
      </c>
      <c r="I61" s="53">
        <v>0</v>
      </c>
      <c r="J61" s="53">
        <v>0</v>
      </c>
      <c r="K61" s="52">
        <v>0</v>
      </c>
      <c r="L61" s="30"/>
      <c r="M61" s="30">
        <v>28.85</v>
      </c>
      <c r="N61" s="30">
        <v>29.01</v>
      </c>
      <c r="O61" s="31">
        <v>5.5459999999999997E-3</v>
      </c>
      <c r="P61" s="30">
        <v>80.000000000000071</v>
      </c>
      <c r="Q61" s="30">
        <v>0</v>
      </c>
      <c r="R61" s="30">
        <v>0</v>
      </c>
      <c r="S61" s="30">
        <v>80.000000000000071</v>
      </c>
    </row>
    <row r="62" spans="1:19" s="35" customFormat="1" ht="15.75" customHeight="1" x14ac:dyDescent="0.3">
      <c r="A62" s="34">
        <v>43077</v>
      </c>
      <c r="B62" s="30" t="s">
        <v>3580</v>
      </c>
      <c r="C62" s="30" t="s">
        <v>3581</v>
      </c>
      <c r="D62" s="30">
        <v>600</v>
      </c>
      <c r="E62" s="30">
        <v>600</v>
      </c>
      <c r="F62" s="53">
        <v>0</v>
      </c>
      <c r="G62" s="53">
        <v>0</v>
      </c>
      <c r="H62" s="52">
        <v>0</v>
      </c>
      <c r="I62" s="53">
        <v>0</v>
      </c>
      <c r="J62" s="53">
        <v>0</v>
      </c>
      <c r="K62" s="52">
        <v>0</v>
      </c>
      <c r="L62" s="30"/>
      <c r="M62" s="30">
        <v>21.77</v>
      </c>
      <c r="N62" s="30">
        <v>22.4</v>
      </c>
      <c r="O62" s="31">
        <v>2.8938999999999999E-2</v>
      </c>
      <c r="P62" s="30">
        <v>377.99999999999943</v>
      </c>
      <c r="Q62" s="30">
        <v>0</v>
      </c>
      <c r="R62" s="30">
        <v>0</v>
      </c>
      <c r="S62" s="30">
        <v>377.99999999999943</v>
      </c>
    </row>
    <row r="63" spans="1:19" s="35" customFormat="1" ht="15.75" customHeight="1" x14ac:dyDescent="0.3">
      <c r="A63" s="34">
        <v>43077</v>
      </c>
      <c r="B63" s="30" t="s">
        <v>3759</v>
      </c>
      <c r="C63" s="30" t="s">
        <v>3760</v>
      </c>
      <c r="D63" s="30">
        <v>600</v>
      </c>
      <c r="E63" s="30">
        <v>600</v>
      </c>
      <c r="F63" s="53">
        <v>0</v>
      </c>
      <c r="G63" s="53">
        <v>0</v>
      </c>
      <c r="H63" s="52">
        <v>0</v>
      </c>
      <c r="I63" s="53">
        <v>0</v>
      </c>
      <c r="J63" s="53">
        <v>0</v>
      </c>
      <c r="K63" s="52">
        <v>0</v>
      </c>
      <c r="L63" s="30"/>
      <c r="M63" s="30">
        <v>20.2</v>
      </c>
      <c r="N63" s="30">
        <v>21.24</v>
      </c>
      <c r="O63" s="31">
        <v>5.1485000000000003E-2</v>
      </c>
      <c r="P63" s="30">
        <v>623.99999999999955</v>
      </c>
      <c r="Q63" s="30">
        <v>0</v>
      </c>
      <c r="R63" s="30">
        <v>0</v>
      </c>
      <c r="S63" s="30">
        <v>623.99999999999955</v>
      </c>
    </row>
    <row r="64" spans="1:19" s="35" customFormat="1" ht="15.75" customHeight="1" x14ac:dyDescent="0.3">
      <c r="A64" s="34">
        <v>43077</v>
      </c>
      <c r="B64" s="30" t="s">
        <v>3838</v>
      </c>
      <c r="C64" s="30" t="s">
        <v>3839</v>
      </c>
      <c r="D64" s="30">
        <v>600</v>
      </c>
      <c r="E64" s="30">
        <v>600</v>
      </c>
      <c r="F64" s="53">
        <v>0</v>
      </c>
      <c r="G64" s="53">
        <v>0</v>
      </c>
      <c r="H64" s="52">
        <v>0</v>
      </c>
      <c r="I64" s="53">
        <v>0</v>
      </c>
      <c r="J64" s="53">
        <v>0</v>
      </c>
      <c r="K64" s="52">
        <v>0</v>
      </c>
      <c r="L64" s="30"/>
      <c r="M64" s="30">
        <v>23.46</v>
      </c>
      <c r="N64" s="30">
        <v>23.94</v>
      </c>
      <c r="O64" s="31">
        <v>2.0459999999999999E-2</v>
      </c>
      <c r="P64" s="30">
        <v>288.00000000000023</v>
      </c>
      <c r="Q64" s="30">
        <v>0</v>
      </c>
      <c r="R64" s="30">
        <v>0</v>
      </c>
      <c r="S64" s="30">
        <v>288.00000000000023</v>
      </c>
    </row>
    <row r="65" spans="1:19" s="35" customFormat="1" ht="15.75" customHeight="1" x14ac:dyDescent="0.3">
      <c r="A65" s="34">
        <v>43077</v>
      </c>
      <c r="B65" s="30" t="s">
        <v>41</v>
      </c>
      <c r="C65" s="30" t="s">
        <v>42</v>
      </c>
      <c r="D65" s="30">
        <v>2400</v>
      </c>
      <c r="E65" s="30">
        <v>2400</v>
      </c>
      <c r="F65" s="53">
        <v>0</v>
      </c>
      <c r="G65" s="53">
        <v>0</v>
      </c>
      <c r="H65" s="52">
        <v>0</v>
      </c>
      <c r="I65" s="53">
        <v>0</v>
      </c>
      <c r="J65" s="53">
        <v>0</v>
      </c>
      <c r="K65" s="52">
        <v>0</v>
      </c>
      <c r="L65" s="30"/>
      <c r="M65" s="30">
        <v>6.07</v>
      </c>
      <c r="N65" s="30">
        <v>6.03</v>
      </c>
      <c r="O65" s="31">
        <v>-6.5900000000000004E-3</v>
      </c>
      <c r="P65" s="30">
        <v>-96.000000000000085</v>
      </c>
      <c r="Q65" s="30">
        <v>0</v>
      </c>
      <c r="R65" s="30">
        <v>0</v>
      </c>
      <c r="S65" s="30">
        <v>-96.000000000000085</v>
      </c>
    </row>
    <row r="66" spans="1:19" s="35" customFormat="1" ht="15.75" customHeight="1" x14ac:dyDescent="0.3">
      <c r="A66" s="34">
        <v>43077</v>
      </c>
      <c r="B66" s="30" t="s">
        <v>43</v>
      </c>
      <c r="C66" s="30" t="s">
        <v>44</v>
      </c>
      <c r="D66" s="30">
        <v>1700</v>
      </c>
      <c r="E66" s="30">
        <v>1700</v>
      </c>
      <c r="F66" s="53">
        <v>0</v>
      </c>
      <c r="G66" s="53">
        <v>0</v>
      </c>
      <c r="H66" s="52">
        <v>0</v>
      </c>
      <c r="I66" s="53">
        <v>0</v>
      </c>
      <c r="J66" s="53">
        <v>0</v>
      </c>
      <c r="K66" s="52">
        <v>0</v>
      </c>
      <c r="L66" s="30"/>
      <c r="M66" s="30">
        <v>11.28</v>
      </c>
      <c r="N66" s="30">
        <v>11.13</v>
      </c>
      <c r="O66" s="31">
        <v>-1.3298000000000001E-2</v>
      </c>
      <c r="P66" s="30">
        <v>-254.99999999999758</v>
      </c>
      <c r="Q66" s="30">
        <v>0</v>
      </c>
      <c r="R66" s="30">
        <v>0</v>
      </c>
      <c r="S66" s="30">
        <v>-254.99999999999758</v>
      </c>
    </row>
    <row r="67" spans="1:19" s="35" customFormat="1" ht="15.75" customHeight="1" x14ac:dyDescent="0.3">
      <c r="A67" s="34">
        <v>43077</v>
      </c>
      <c r="B67" s="30" t="s">
        <v>576</v>
      </c>
      <c r="C67" s="30" t="s">
        <v>577</v>
      </c>
      <c r="D67" s="30">
        <v>1500</v>
      </c>
      <c r="E67" s="30">
        <v>1500</v>
      </c>
      <c r="F67" s="53">
        <v>0</v>
      </c>
      <c r="G67" s="53">
        <v>0</v>
      </c>
      <c r="H67" s="52">
        <v>0</v>
      </c>
      <c r="I67" s="53">
        <v>0</v>
      </c>
      <c r="J67" s="53">
        <v>0</v>
      </c>
      <c r="K67" s="52">
        <v>0</v>
      </c>
      <c r="L67" s="30"/>
      <c r="M67" s="30">
        <v>9.6300000000000008</v>
      </c>
      <c r="N67" s="30">
        <v>9.73</v>
      </c>
      <c r="O67" s="31">
        <v>1.0383999999999999E-2</v>
      </c>
      <c r="P67" s="30">
        <v>149.99999999999946</v>
      </c>
      <c r="Q67" s="30">
        <v>0</v>
      </c>
      <c r="R67" s="30">
        <v>0</v>
      </c>
      <c r="S67" s="30">
        <v>149.99999999999946</v>
      </c>
    </row>
    <row r="68" spans="1:19" s="35" customFormat="1" ht="15.75" customHeight="1" x14ac:dyDescent="0.3">
      <c r="A68" s="34">
        <v>43077</v>
      </c>
      <c r="B68" s="30" t="s">
        <v>867</v>
      </c>
      <c r="C68" s="30" t="s">
        <v>868</v>
      </c>
      <c r="D68" s="30">
        <v>600</v>
      </c>
      <c r="E68" s="30">
        <v>600</v>
      </c>
      <c r="F68" s="53">
        <v>0</v>
      </c>
      <c r="G68" s="53">
        <v>0</v>
      </c>
      <c r="H68" s="52">
        <v>0</v>
      </c>
      <c r="I68" s="53">
        <v>0</v>
      </c>
      <c r="J68" s="53">
        <v>0</v>
      </c>
      <c r="K68" s="52">
        <v>0</v>
      </c>
      <c r="L68" s="30"/>
      <c r="M68" s="30">
        <v>29.39</v>
      </c>
      <c r="N68" s="30">
        <v>29.46</v>
      </c>
      <c r="O68" s="31">
        <v>2.382E-3</v>
      </c>
      <c r="P68" s="30">
        <v>42.000000000000171</v>
      </c>
      <c r="Q68" s="30">
        <v>0</v>
      </c>
      <c r="R68" s="30">
        <v>0</v>
      </c>
      <c r="S68" s="30">
        <v>42.000000000000171</v>
      </c>
    </row>
    <row r="69" spans="1:19" s="35" customFormat="1" ht="15.75" customHeight="1" x14ac:dyDescent="0.3">
      <c r="A69" s="34">
        <v>43077</v>
      </c>
      <c r="B69" s="30" t="s">
        <v>1044</v>
      </c>
      <c r="C69" s="30" t="s">
        <v>1045</v>
      </c>
      <c r="D69" s="30">
        <v>400</v>
      </c>
      <c r="E69" s="30">
        <v>400</v>
      </c>
      <c r="F69" s="53">
        <v>0</v>
      </c>
      <c r="G69" s="53">
        <v>0</v>
      </c>
      <c r="H69" s="52">
        <v>0</v>
      </c>
      <c r="I69" s="53">
        <v>0</v>
      </c>
      <c r="J69" s="53">
        <v>0</v>
      </c>
      <c r="K69" s="52">
        <v>0</v>
      </c>
      <c r="L69" s="30"/>
      <c r="M69" s="30">
        <v>35.44</v>
      </c>
      <c r="N69" s="30">
        <v>34.94</v>
      </c>
      <c r="O69" s="31">
        <v>-1.4108000000000001E-2</v>
      </c>
      <c r="P69" s="30">
        <v>-200</v>
      </c>
      <c r="Q69" s="30">
        <v>0</v>
      </c>
      <c r="R69" s="30">
        <v>0</v>
      </c>
      <c r="S69" s="30">
        <v>-200</v>
      </c>
    </row>
    <row r="70" spans="1:19" s="35" customFormat="1" ht="15.75" customHeight="1" x14ac:dyDescent="0.3">
      <c r="A70" s="34">
        <v>43077</v>
      </c>
      <c r="B70" s="30" t="s">
        <v>1235</v>
      </c>
      <c r="C70" s="30" t="s">
        <v>1236</v>
      </c>
      <c r="D70" s="30">
        <v>1000</v>
      </c>
      <c r="E70" s="30">
        <v>1000</v>
      </c>
      <c r="F70" s="53">
        <v>0</v>
      </c>
      <c r="G70" s="53">
        <v>0</v>
      </c>
      <c r="H70" s="52">
        <v>0</v>
      </c>
      <c r="I70" s="53">
        <v>0</v>
      </c>
      <c r="J70" s="53">
        <v>0</v>
      </c>
      <c r="K70" s="52">
        <v>0</v>
      </c>
      <c r="L70" s="30"/>
      <c r="M70" s="30">
        <v>13.96</v>
      </c>
      <c r="N70" s="30">
        <v>13.95</v>
      </c>
      <c r="O70" s="31">
        <v>-7.1599999999999995E-4</v>
      </c>
      <c r="P70" s="30">
        <v>-10.000000000001563</v>
      </c>
      <c r="Q70" s="30">
        <v>0</v>
      </c>
      <c r="R70" s="30">
        <v>0</v>
      </c>
      <c r="S70" s="30">
        <v>-10.000000000001563</v>
      </c>
    </row>
    <row r="71" spans="1:19" s="35" customFormat="1" ht="15.75" customHeight="1" x14ac:dyDescent="0.3">
      <c r="A71" s="34">
        <v>43077</v>
      </c>
      <c r="B71" s="30" t="s">
        <v>1326</v>
      </c>
      <c r="C71" s="30" t="s">
        <v>1327</v>
      </c>
      <c r="D71" s="30">
        <v>2600</v>
      </c>
      <c r="E71" s="30">
        <v>2600</v>
      </c>
      <c r="F71" s="53">
        <v>0</v>
      </c>
      <c r="G71" s="53">
        <v>0</v>
      </c>
      <c r="H71" s="52">
        <v>0</v>
      </c>
      <c r="I71" s="53">
        <v>0</v>
      </c>
      <c r="J71" s="53">
        <v>0</v>
      </c>
      <c r="K71" s="52">
        <v>0</v>
      </c>
      <c r="L71" s="30"/>
      <c r="M71" s="30">
        <v>5.38</v>
      </c>
      <c r="N71" s="30">
        <v>5.41</v>
      </c>
      <c r="O71" s="31">
        <v>5.5760000000000002E-3</v>
      </c>
      <c r="P71" s="30">
        <v>78.000000000000654</v>
      </c>
      <c r="Q71" s="30">
        <v>0</v>
      </c>
      <c r="R71" s="30">
        <v>0</v>
      </c>
      <c r="S71" s="30">
        <v>78.000000000000654</v>
      </c>
    </row>
    <row r="72" spans="1:19" s="35" customFormat="1" ht="15.75" customHeight="1" x14ac:dyDescent="0.3">
      <c r="A72" s="34">
        <v>43077</v>
      </c>
      <c r="B72" s="36" t="s">
        <v>1424</v>
      </c>
      <c r="C72" s="30" t="s">
        <v>1425</v>
      </c>
      <c r="D72" s="30">
        <v>1500</v>
      </c>
      <c r="E72" s="30">
        <v>1500</v>
      </c>
      <c r="F72" s="53">
        <v>0</v>
      </c>
      <c r="G72" s="53">
        <v>0</v>
      </c>
      <c r="H72" s="52">
        <v>0</v>
      </c>
      <c r="I72" s="53">
        <v>0</v>
      </c>
      <c r="J72" s="53">
        <v>0</v>
      </c>
      <c r="K72" s="52">
        <v>0</v>
      </c>
      <c r="L72" s="30"/>
      <c r="M72" s="30">
        <v>9.14</v>
      </c>
      <c r="N72" s="30">
        <v>9.17</v>
      </c>
      <c r="O72" s="31">
        <v>3.2820000000000002E-3</v>
      </c>
      <c r="P72" s="30">
        <v>44.999999999999041</v>
      </c>
      <c r="Q72" s="30">
        <v>0</v>
      </c>
      <c r="R72" s="30">
        <v>0</v>
      </c>
      <c r="S72" s="30">
        <v>44.999999999999041</v>
      </c>
    </row>
    <row r="73" spans="1:19" s="35" customFormat="1" ht="15.75" customHeight="1" x14ac:dyDescent="0.3">
      <c r="A73" s="34">
        <v>43077</v>
      </c>
      <c r="B73" s="36" t="s">
        <v>1440</v>
      </c>
      <c r="C73" s="30" t="s">
        <v>1441</v>
      </c>
      <c r="D73" s="30">
        <v>1700</v>
      </c>
      <c r="E73" s="30">
        <v>1700</v>
      </c>
      <c r="F73" s="53">
        <v>0</v>
      </c>
      <c r="G73" s="53">
        <v>0</v>
      </c>
      <c r="H73" s="52">
        <v>0</v>
      </c>
      <c r="I73" s="53">
        <v>0</v>
      </c>
      <c r="J73" s="53">
        <v>0</v>
      </c>
      <c r="K73" s="52">
        <v>0</v>
      </c>
      <c r="L73" s="30"/>
      <c r="M73" s="30">
        <v>8.9700000000000006</v>
      </c>
      <c r="N73" s="30">
        <v>8.9700000000000006</v>
      </c>
      <c r="O73" s="31">
        <v>0</v>
      </c>
      <c r="P73" s="30">
        <v>0</v>
      </c>
      <c r="Q73" s="30">
        <v>0</v>
      </c>
      <c r="R73" s="30">
        <v>0</v>
      </c>
      <c r="S73" s="30">
        <v>0</v>
      </c>
    </row>
    <row r="74" spans="1:19" s="35" customFormat="1" ht="15.75" customHeight="1" x14ac:dyDescent="0.3">
      <c r="A74" s="34">
        <v>43077</v>
      </c>
      <c r="B74" s="30" t="s">
        <v>1559</v>
      </c>
      <c r="C74" s="30" t="s">
        <v>1560</v>
      </c>
      <c r="D74" s="30">
        <v>1600</v>
      </c>
      <c r="E74" s="30">
        <v>1600</v>
      </c>
      <c r="F74" s="53">
        <v>0</v>
      </c>
      <c r="G74" s="53">
        <v>0</v>
      </c>
      <c r="H74" s="52">
        <v>0</v>
      </c>
      <c r="I74" s="53">
        <v>0</v>
      </c>
      <c r="J74" s="53">
        <v>0</v>
      </c>
      <c r="K74" s="52">
        <v>0</v>
      </c>
      <c r="L74" s="30"/>
      <c r="M74" s="30">
        <v>8.8000000000000007</v>
      </c>
      <c r="N74" s="30">
        <v>8.7200000000000006</v>
      </c>
      <c r="O74" s="31">
        <v>-9.0910000000000001E-3</v>
      </c>
      <c r="P74" s="30">
        <v>-128.00000000000011</v>
      </c>
      <c r="Q74" s="30">
        <v>0</v>
      </c>
      <c r="R74" s="30">
        <v>0</v>
      </c>
      <c r="S74" s="30">
        <v>-128.00000000000011</v>
      </c>
    </row>
    <row r="75" spans="1:19" s="35" customFormat="1" ht="15.75" customHeight="1" x14ac:dyDescent="0.3">
      <c r="A75" s="34">
        <v>43077</v>
      </c>
      <c r="B75" s="30" t="s">
        <v>1597</v>
      </c>
      <c r="C75" s="30" t="s">
        <v>1598</v>
      </c>
      <c r="D75" s="30">
        <v>1600</v>
      </c>
      <c r="E75" s="30">
        <v>1600</v>
      </c>
      <c r="F75" s="53">
        <v>0</v>
      </c>
      <c r="G75" s="53">
        <v>0</v>
      </c>
      <c r="H75" s="52">
        <v>0</v>
      </c>
      <c r="I75" s="53">
        <v>0</v>
      </c>
      <c r="J75" s="53">
        <v>0</v>
      </c>
      <c r="K75" s="52">
        <v>0</v>
      </c>
      <c r="L75" s="30"/>
      <c r="M75" s="30">
        <v>9.64</v>
      </c>
      <c r="N75" s="30">
        <v>9.5399999999999991</v>
      </c>
      <c r="O75" s="31">
        <v>-1.0373E-2</v>
      </c>
      <c r="P75" s="30">
        <v>-160.00000000000227</v>
      </c>
      <c r="Q75" s="30">
        <v>0</v>
      </c>
      <c r="R75" s="30">
        <v>0</v>
      </c>
      <c r="S75" s="30">
        <v>-160.00000000000227</v>
      </c>
    </row>
    <row r="76" spans="1:19" s="35" customFormat="1" ht="15.75" customHeight="1" x14ac:dyDescent="0.3">
      <c r="A76" s="34">
        <v>43077</v>
      </c>
      <c r="B76" s="30" t="s">
        <v>1669</v>
      </c>
      <c r="C76" s="30" t="s">
        <v>1670</v>
      </c>
      <c r="D76" s="30">
        <v>2100</v>
      </c>
      <c r="E76" s="30">
        <v>2100</v>
      </c>
      <c r="F76" s="53">
        <v>0</v>
      </c>
      <c r="G76" s="53">
        <v>0</v>
      </c>
      <c r="H76" s="52">
        <v>0</v>
      </c>
      <c r="I76" s="53">
        <v>0</v>
      </c>
      <c r="J76" s="53">
        <v>0</v>
      </c>
      <c r="K76" s="52">
        <v>0</v>
      </c>
      <c r="L76" s="30"/>
      <c r="M76" s="30">
        <v>7.04</v>
      </c>
      <c r="N76" s="30">
        <v>6.99</v>
      </c>
      <c r="O76" s="31">
        <v>-7.1019999999999998E-3</v>
      </c>
      <c r="P76" s="30">
        <v>-104.99999999999963</v>
      </c>
      <c r="Q76" s="30">
        <v>0</v>
      </c>
      <c r="R76" s="30">
        <v>0</v>
      </c>
      <c r="S76" s="30">
        <v>-104.99999999999963</v>
      </c>
    </row>
    <row r="77" spans="1:19" s="35" customFormat="1" ht="15.75" customHeight="1" x14ac:dyDescent="0.3">
      <c r="A77" s="34">
        <v>43077</v>
      </c>
      <c r="B77" s="30" t="s">
        <v>1679</v>
      </c>
      <c r="C77" s="30" t="s">
        <v>1680</v>
      </c>
      <c r="D77" s="30">
        <v>1900</v>
      </c>
      <c r="E77" s="30">
        <v>1900</v>
      </c>
      <c r="F77" s="53">
        <v>0</v>
      </c>
      <c r="G77" s="53">
        <v>0</v>
      </c>
      <c r="H77" s="52">
        <v>0</v>
      </c>
      <c r="I77" s="53">
        <v>0</v>
      </c>
      <c r="J77" s="53">
        <v>0</v>
      </c>
      <c r="K77" s="52">
        <v>0</v>
      </c>
      <c r="L77" s="30"/>
      <c r="M77" s="30">
        <v>7.53</v>
      </c>
      <c r="N77" s="30">
        <v>7.5</v>
      </c>
      <c r="O77" s="31">
        <v>-3.9839999999999997E-3</v>
      </c>
      <c r="P77" s="30">
        <v>-57.000000000000469</v>
      </c>
      <c r="Q77" s="30">
        <v>0</v>
      </c>
      <c r="R77" s="30">
        <v>0</v>
      </c>
      <c r="S77" s="30">
        <v>-57.000000000000469</v>
      </c>
    </row>
    <row r="78" spans="1:19" s="35" customFormat="1" ht="15.75" customHeight="1" x14ac:dyDescent="0.3">
      <c r="A78" s="34">
        <v>43077</v>
      </c>
      <c r="B78" s="30" t="s">
        <v>1869</v>
      </c>
      <c r="C78" s="30" t="s">
        <v>1870</v>
      </c>
      <c r="D78" s="30">
        <v>400</v>
      </c>
      <c r="E78" s="30">
        <v>400</v>
      </c>
      <c r="F78" s="53">
        <v>0</v>
      </c>
      <c r="G78" s="53">
        <v>0</v>
      </c>
      <c r="H78" s="52">
        <v>0</v>
      </c>
      <c r="I78" s="53">
        <v>0</v>
      </c>
      <c r="J78" s="53">
        <v>0</v>
      </c>
      <c r="K78" s="52">
        <v>0</v>
      </c>
      <c r="L78" s="30"/>
      <c r="M78" s="30">
        <v>34.700000000000003</v>
      </c>
      <c r="N78" s="30">
        <v>35.57</v>
      </c>
      <c r="O78" s="31">
        <v>2.5072000000000001E-2</v>
      </c>
      <c r="P78" s="30">
        <v>347.99999999999898</v>
      </c>
      <c r="Q78" s="30">
        <v>0</v>
      </c>
      <c r="R78" s="30">
        <v>0</v>
      </c>
      <c r="S78" s="30">
        <v>347.99999999999898</v>
      </c>
    </row>
    <row r="79" spans="1:19" s="35" customFormat="1" ht="15.75" customHeight="1" x14ac:dyDescent="0.3">
      <c r="A79" s="37"/>
      <c r="F79" s="53">
        <v>0</v>
      </c>
      <c r="G79" s="53">
        <v>0</v>
      </c>
      <c r="H79" s="52">
        <v>0</v>
      </c>
      <c r="I79" s="53">
        <v>0</v>
      </c>
      <c r="J79" s="53">
        <v>0</v>
      </c>
      <c r="K79" s="52">
        <v>0</v>
      </c>
    </row>
    <row r="80" spans="1:19" s="35" customFormat="1" ht="15.75" customHeight="1" x14ac:dyDescent="0.3">
      <c r="A80" s="39">
        <v>43080</v>
      </c>
      <c r="B80" s="11" t="s">
        <v>3525</v>
      </c>
      <c r="C80" s="11" t="s">
        <v>3526</v>
      </c>
      <c r="D80" s="11">
        <v>500</v>
      </c>
      <c r="E80" s="11">
        <v>500</v>
      </c>
      <c r="F80" s="53">
        <v>0</v>
      </c>
      <c r="G80" s="53">
        <v>0</v>
      </c>
      <c r="H80" s="52">
        <v>0</v>
      </c>
      <c r="I80" s="53">
        <v>0</v>
      </c>
      <c r="J80" s="53">
        <v>0</v>
      </c>
      <c r="K80" s="52">
        <v>0</v>
      </c>
      <c r="L80" s="38"/>
      <c r="M80" s="11">
        <v>29.01</v>
      </c>
      <c r="N80" s="11">
        <v>30.16</v>
      </c>
      <c r="O80" s="12">
        <v>3.9641999999999997E-2</v>
      </c>
      <c r="P80" s="11">
        <v>574.99999999999932</v>
      </c>
      <c r="Q80" s="11">
        <v>0</v>
      </c>
      <c r="R80" s="11">
        <v>0</v>
      </c>
      <c r="S80" s="11">
        <v>574.99999999999932</v>
      </c>
    </row>
    <row r="81" spans="1:19" s="35" customFormat="1" ht="15.75" customHeight="1" x14ac:dyDescent="0.3">
      <c r="A81" s="39">
        <v>43080</v>
      </c>
      <c r="B81" s="11" t="s">
        <v>3580</v>
      </c>
      <c r="C81" s="11" t="s">
        <v>3581</v>
      </c>
      <c r="D81" s="11">
        <v>600</v>
      </c>
      <c r="E81" s="11">
        <v>600</v>
      </c>
      <c r="F81" s="53">
        <v>0</v>
      </c>
      <c r="G81" s="53">
        <v>0</v>
      </c>
      <c r="H81" s="52">
        <v>0</v>
      </c>
      <c r="I81" s="53">
        <v>0</v>
      </c>
      <c r="J81" s="53">
        <v>0</v>
      </c>
      <c r="K81" s="52">
        <v>0</v>
      </c>
      <c r="L81" s="38"/>
      <c r="M81" s="11">
        <v>22.4</v>
      </c>
      <c r="N81" s="11">
        <v>23.05</v>
      </c>
      <c r="O81" s="12">
        <v>2.9017999999999999E-2</v>
      </c>
      <c r="P81" s="11">
        <v>390.00000000000125</v>
      </c>
      <c r="Q81" s="11">
        <v>0</v>
      </c>
      <c r="R81" s="11">
        <v>0</v>
      </c>
      <c r="S81" s="11">
        <v>390.00000000000125</v>
      </c>
    </row>
    <row r="82" spans="1:19" s="35" customFormat="1" ht="15.75" customHeight="1" x14ac:dyDescent="0.3">
      <c r="A82" s="39">
        <v>43080</v>
      </c>
      <c r="B82" s="11" t="s">
        <v>3759</v>
      </c>
      <c r="C82" s="11" t="s">
        <v>3760</v>
      </c>
      <c r="D82" s="11">
        <v>600</v>
      </c>
      <c r="E82" s="11">
        <v>600</v>
      </c>
      <c r="F82" s="53">
        <v>0</v>
      </c>
      <c r="G82" s="53">
        <v>0</v>
      </c>
      <c r="H82" s="52">
        <v>0</v>
      </c>
      <c r="I82" s="53">
        <v>0</v>
      </c>
      <c r="J82" s="53">
        <v>0</v>
      </c>
      <c r="K82" s="52">
        <v>0</v>
      </c>
      <c r="L82" s="38"/>
      <c r="M82" s="11">
        <v>21.24</v>
      </c>
      <c r="N82" s="11">
        <v>21.24</v>
      </c>
      <c r="O82" s="12">
        <v>0</v>
      </c>
      <c r="P82" s="11">
        <v>0</v>
      </c>
      <c r="Q82" s="11">
        <v>0</v>
      </c>
      <c r="R82" s="11">
        <v>0</v>
      </c>
      <c r="S82" s="11">
        <v>0</v>
      </c>
    </row>
    <row r="83" spans="1:19" s="35" customFormat="1" ht="15.75" customHeight="1" x14ac:dyDescent="0.3">
      <c r="A83" s="39">
        <v>43080</v>
      </c>
      <c r="B83" s="11" t="s">
        <v>3838</v>
      </c>
      <c r="C83" s="11" t="s">
        <v>3839</v>
      </c>
      <c r="D83" s="11">
        <v>600</v>
      </c>
      <c r="E83" s="11">
        <v>600</v>
      </c>
      <c r="F83" s="53">
        <v>0</v>
      </c>
      <c r="G83" s="53">
        <v>0</v>
      </c>
      <c r="H83" s="52">
        <v>0</v>
      </c>
      <c r="I83" s="53">
        <v>0</v>
      </c>
      <c r="J83" s="53">
        <v>0</v>
      </c>
      <c r="K83" s="52">
        <v>0</v>
      </c>
      <c r="L83" s="38"/>
      <c r="M83" s="11">
        <v>23.94</v>
      </c>
      <c r="N83" s="11">
        <v>24.41</v>
      </c>
      <c r="O83" s="12">
        <v>1.9632E-2</v>
      </c>
      <c r="P83" s="11">
        <v>281.99999999999932</v>
      </c>
      <c r="Q83" s="11">
        <v>0</v>
      </c>
      <c r="R83" s="11">
        <v>0</v>
      </c>
      <c r="S83" s="11">
        <v>281.99999999999932</v>
      </c>
    </row>
    <row r="84" spans="1:19" s="35" customFormat="1" ht="15.75" customHeight="1" x14ac:dyDescent="0.3">
      <c r="A84" s="39">
        <v>43080</v>
      </c>
      <c r="B84" s="11" t="s">
        <v>41</v>
      </c>
      <c r="C84" s="11" t="s">
        <v>42</v>
      </c>
      <c r="D84" s="11">
        <v>2400</v>
      </c>
      <c r="E84" s="11">
        <v>2400</v>
      </c>
      <c r="F84" s="53">
        <v>0</v>
      </c>
      <c r="G84" s="53">
        <v>0</v>
      </c>
      <c r="H84" s="52">
        <v>0</v>
      </c>
      <c r="I84" s="53">
        <v>0</v>
      </c>
      <c r="J84" s="53">
        <v>0</v>
      </c>
      <c r="K84" s="52">
        <v>0</v>
      </c>
      <c r="L84" s="38"/>
      <c r="M84" s="11">
        <v>6.03</v>
      </c>
      <c r="N84" s="11">
        <v>6.03</v>
      </c>
      <c r="O84" s="12">
        <v>0</v>
      </c>
      <c r="P84" s="11">
        <v>0</v>
      </c>
      <c r="Q84" s="11">
        <v>0</v>
      </c>
      <c r="R84" s="11">
        <v>0</v>
      </c>
      <c r="S84" s="11">
        <v>0</v>
      </c>
    </row>
    <row r="85" spans="1:19" s="35" customFormat="1" ht="15.75" customHeight="1" x14ac:dyDescent="0.3">
      <c r="A85" s="39">
        <v>43080</v>
      </c>
      <c r="B85" s="11" t="s">
        <v>43</v>
      </c>
      <c r="C85" s="11" t="s">
        <v>44</v>
      </c>
      <c r="D85" s="11">
        <v>1700</v>
      </c>
      <c r="E85" s="11">
        <v>1700</v>
      </c>
      <c r="F85" s="53">
        <v>0</v>
      </c>
      <c r="G85" s="53">
        <v>0</v>
      </c>
      <c r="H85" s="52">
        <v>0</v>
      </c>
      <c r="I85" s="53">
        <v>0</v>
      </c>
      <c r="J85" s="53">
        <v>0</v>
      </c>
      <c r="K85" s="52">
        <v>0</v>
      </c>
      <c r="L85" s="38"/>
      <c r="M85" s="11">
        <v>11.13</v>
      </c>
      <c r="N85" s="11">
        <v>11.19</v>
      </c>
      <c r="O85" s="12">
        <v>5.391E-3</v>
      </c>
      <c r="P85" s="11">
        <v>101.99999999999783</v>
      </c>
      <c r="Q85" s="11">
        <v>0</v>
      </c>
      <c r="R85" s="11">
        <v>0</v>
      </c>
      <c r="S85" s="11">
        <v>101.99999999999783</v>
      </c>
    </row>
    <row r="86" spans="1:19" s="35" customFormat="1" ht="15.75" customHeight="1" x14ac:dyDescent="0.3">
      <c r="A86" s="39">
        <v>43080</v>
      </c>
      <c r="B86" s="11" t="s">
        <v>576</v>
      </c>
      <c r="C86" s="11" t="s">
        <v>577</v>
      </c>
      <c r="D86" s="11">
        <v>1500</v>
      </c>
      <c r="E86" s="11">
        <v>1500</v>
      </c>
      <c r="F86" s="53">
        <v>0</v>
      </c>
      <c r="G86" s="53">
        <v>0</v>
      </c>
      <c r="H86" s="52">
        <v>0</v>
      </c>
      <c r="I86" s="53">
        <v>0</v>
      </c>
      <c r="J86" s="53">
        <v>0</v>
      </c>
      <c r="K86" s="52">
        <v>0</v>
      </c>
      <c r="L86" s="38"/>
      <c r="M86" s="11">
        <v>9.73</v>
      </c>
      <c r="N86" s="11">
        <v>9.75</v>
      </c>
      <c r="O86" s="12">
        <v>2.055E-3</v>
      </c>
      <c r="P86" s="11">
        <v>29.999999999999361</v>
      </c>
      <c r="Q86" s="11">
        <v>0</v>
      </c>
      <c r="R86" s="11">
        <v>0</v>
      </c>
      <c r="S86" s="11">
        <v>29.999999999999361</v>
      </c>
    </row>
    <row r="87" spans="1:19" s="35" customFormat="1" ht="15.75" customHeight="1" x14ac:dyDescent="0.3">
      <c r="A87" s="39">
        <v>43080</v>
      </c>
      <c r="B87" s="11" t="s">
        <v>867</v>
      </c>
      <c r="C87" s="11" t="s">
        <v>868</v>
      </c>
      <c r="D87" s="11">
        <v>600</v>
      </c>
      <c r="E87" s="11">
        <v>600</v>
      </c>
      <c r="F87" s="53">
        <v>0</v>
      </c>
      <c r="G87" s="53">
        <v>0</v>
      </c>
      <c r="H87" s="52">
        <v>0</v>
      </c>
      <c r="I87" s="53">
        <v>0</v>
      </c>
      <c r="J87" s="53">
        <v>0</v>
      </c>
      <c r="K87" s="52">
        <v>0</v>
      </c>
      <c r="L87" s="38"/>
      <c r="M87" s="11">
        <v>29.46</v>
      </c>
      <c r="N87" s="11">
        <v>30.01</v>
      </c>
      <c r="O87" s="12">
        <v>1.8669000000000002E-2</v>
      </c>
      <c r="P87" s="11">
        <v>330.00000000000045</v>
      </c>
      <c r="Q87" s="11">
        <v>0</v>
      </c>
      <c r="R87" s="11">
        <v>0</v>
      </c>
      <c r="S87" s="11">
        <v>330.00000000000045</v>
      </c>
    </row>
    <row r="88" spans="1:19" s="35" customFormat="1" ht="15.75" customHeight="1" x14ac:dyDescent="0.3">
      <c r="A88" s="39">
        <v>43080</v>
      </c>
      <c r="B88" s="11" t="s">
        <v>1044</v>
      </c>
      <c r="C88" s="11" t="s">
        <v>1045</v>
      </c>
      <c r="D88" s="11">
        <v>400</v>
      </c>
      <c r="E88" s="11">
        <v>400</v>
      </c>
      <c r="F88" s="53">
        <v>0</v>
      </c>
      <c r="G88" s="53">
        <v>0</v>
      </c>
      <c r="H88" s="52">
        <v>0</v>
      </c>
      <c r="I88" s="53">
        <v>0</v>
      </c>
      <c r="J88" s="53">
        <v>0</v>
      </c>
      <c r="K88" s="52">
        <v>0</v>
      </c>
      <c r="L88" s="38"/>
      <c r="M88" s="11">
        <v>34.94</v>
      </c>
      <c r="N88" s="11">
        <v>35.08</v>
      </c>
      <c r="O88" s="12">
        <v>4.0070000000000001E-3</v>
      </c>
      <c r="P88" s="11">
        <v>56.000000000000227</v>
      </c>
      <c r="Q88" s="11">
        <v>0</v>
      </c>
      <c r="R88" s="11">
        <v>0</v>
      </c>
      <c r="S88" s="11">
        <v>56.000000000000227</v>
      </c>
    </row>
    <row r="89" spans="1:19" s="35" customFormat="1" ht="15.75" customHeight="1" x14ac:dyDescent="0.3">
      <c r="A89" s="39">
        <v>43080</v>
      </c>
      <c r="B89" s="11" t="s">
        <v>1235</v>
      </c>
      <c r="C89" s="11" t="s">
        <v>1236</v>
      </c>
      <c r="D89" s="11">
        <v>1000</v>
      </c>
      <c r="E89" s="11">
        <v>1000</v>
      </c>
      <c r="F89" s="53">
        <v>0</v>
      </c>
      <c r="G89" s="53">
        <v>0</v>
      </c>
      <c r="H89" s="52">
        <v>0</v>
      </c>
      <c r="I89" s="53">
        <v>0</v>
      </c>
      <c r="J89" s="53">
        <v>0</v>
      </c>
      <c r="K89" s="52">
        <v>0</v>
      </c>
      <c r="L89" s="38"/>
      <c r="M89" s="11">
        <v>13.95</v>
      </c>
      <c r="N89" s="11">
        <v>13.87</v>
      </c>
      <c r="O89" s="12">
        <v>-5.7349999999999996E-3</v>
      </c>
      <c r="P89" s="11">
        <v>-80.000000000000071</v>
      </c>
      <c r="Q89" s="11">
        <v>0</v>
      </c>
      <c r="R89" s="11">
        <v>0</v>
      </c>
      <c r="S89" s="11">
        <v>-80.000000000000071</v>
      </c>
    </row>
    <row r="90" spans="1:19" s="35" customFormat="1" ht="15.75" customHeight="1" x14ac:dyDescent="0.3">
      <c r="A90" s="39">
        <v>43080</v>
      </c>
      <c r="B90" s="11" t="s">
        <v>1326</v>
      </c>
      <c r="C90" s="11" t="s">
        <v>1327</v>
      </c>
      <c r="D90" s="11">
        <v>2600</v>
      </c>
      <c r="E90" s="11">
        <v>2600</v>
      </c>
      <c r="F90" s="53">
        <v>0</v>
      </c>
      <c r="G90" s="53">
        <v>0</v>
      </c>
      <c r="H90" s="52">
        <v>0</v>
      </c>
      <c r="I90" s="53">
        <v>0</v>
      </c>
      <c r="J90" s="53">
        <v>0</v>
      </c>
      <c r="K90" s="52">
        <v>0</v>
      </c>
      <c r="L90" s="38"/>
      <c r="M90" s="11">
        <v>5.41</v>
      </c>
      <c r="N90" s="11">
        <v>5.44</v>
      </c>
      <c r="O90" s="12">
        <v>5.5449999999999996E-3</v>
      </c>
      <c r="P90" s="11">
        <v>78.000000000000654</v>
      </c>
      <c r="Q90" s="11">
        <v>0</v>
      </c>
      <c r="R90" s="11">
        <v>0</v>
      </c>
      <c r="S90" s="11">
        <v>78.000000000000654</v>
      </c>
    </row>
    <row r="91" spans="1:19" s="35" customFormat="1" ht="15.75" customHeight="1" x14ac:dyDescent="0.3">
      <c r="A91" s="39">
        <v>43080</v>
      </c>
      <c r="B91" s="33" t="s">
        <v>1424</v>
      </c>
      <c r="C91" s="11" t="s">
        <v>1425</v>
      </c>
      <c r="D91" s="11">
        <v>1500</v>
      </c>
      <c r="E91" s="11">
        <v>1500</v>
      </c>
      <c r="F91" s="53">
        <v>0</v>
      </c>
      <c r="G91" s="53">
        <v>0</v>
      </c>
      <c r="H91" s="52">
        <v>0</v>
      </c>
      <c r="I91" s="53">
        <v>0</v>
      </c>
      <c r="J91" s="53">
        <v>0</v>
      </c>
      <c r="K91" s="52">
        <v>0</v>
      </c>
      <c r="L91" s="38"/>
      <c r="M91" s="11">
        <v>9.17</v>
      </c>
      <c r="N91" s="11">
        <v>9.2100000000000009</v>
      </c>
      <c r="O91" s="12">
        <v>4.3620000000000004E-3</v>
      </c>
      <c r="P91" s="11">
        <v>60.000000000001386</v>
      </c>
      <c r="Q91" s="11">
        <v>0</v>
      </c>
      <c r="R91" s="11">
        <v>0</v>
      </c>
      <c r="S91" s="11">
        <v>60.000000000001386</v>
      </c>
    </row>
    <row r="92" spans="1:19" s="35" customFormat="1" ht="15.75" customHeight="1" x14ac:dyDescent="0.3">
      <c r="A92" s="39">
        <v>43080</v>
      </c>
      <c r="B92" s="11" t="s">
        <v>1440</v>
      </c>
      <c r="C92" s="11" t="s">
        <v>1441</v>
      </c>
      <c r="D92" s="11">
        <v>1700</v>
      </c>
      <c r="E92" s="11">
        <v>1700</v>
      </c>
      <c r="F92" s="53">
        <v>0</v>
      </c>
      <c r="G92" s="53">
        <v>0</v>
      </c>
      <c r="H92" s="52">
        <v>0</v>
      </c>
      <c r="I92" s="53">
        <v>0</v>
      </c>
      <c r="J92" s="53">
        <v>0</v>
      </c>
      <c r="K92" s="52">
        <v>0</v>
      </c>
      <c r="L92" s="38"/>
      <c r="M92" s="11">
        <v>8.9700000000000006</v>
      </c>
      <c r="N92" s="11">
        <v>8.92</v>
      </c>
      <c r="O92" s="12">
        <v>-5.574E-3</v>
      </c>
      <c r="P92" s="11">
        <v>-85.000000000001208</v>
      </c>
      <c r="Q92" s="11">
        <v>0</v>
      </c>
      <c r="R92" s="11">
        <v>0</v>
      </c>
      <c r="S92" s="11">
        <v>-85.000000000001208</v>
      </c>
    </row>
    <row r="93" spans="1:19" s="35" customFormat="1" ht="15.75" customHeight="1" x14ac:dyDescent="0.3">
      <c r="A93" s="39">
        <v>43080</v>
      </c>
      <c r="B93" s="11" t="s">
        <v>1559</v>
      </c>
      <c r="C93" s="11" t="s">
        <v>1560</v>
      </c>
      <c r="D93" s="11">
        <v>1600</v>
      </c>
      <c r="E93" s="11">
        <v>1600</v>
      </c>
      <c r="F93" s="53">
        <v>0</v>
      </c>
      <c r="G93" s="53">
        <v>0</v>
      </c>
      <c r="H93" s="52">
        <v>0</v>
      </c>
      <c r="I93" s="53">
        <v>0</v>
      </c>
      <c r="J93" s="53">
        <v>0</v>
      </c>
      <c r="K93" s="52">
        <v>0</v>
      </c>
      <c r="L93" s="38"/>
      <c r="M93" s="11">
        <v>8.7200000000000006</v>
      </c>
      <c r="N93" s="11">
        <v>8.68</v>
      </c>
      <c r="O93" s="12">
        <v>-4.5869999999999999E-3</v>
      </c>
      <c r="P93" s="11">
        <v>-64.000000000001478</v>
      </c>
      <c r="Q93" s="11">
        <v>0</v>
      </c>
      <c r="R93" s="11">
        <v>0</v>
      </c>
      <c r="S93" s="11">
        <v>-64.000000000001478</v>
      </c>
    </row>
    <row r="94" spans="1:19" s="35" customFormat="1" ht="15.75" customHeight="1" x14ac:dyDescent="0.3">
      <c r="A94" s="39">
        <v>43080</v>
      </c>
      <c r="B94" s="11" t="s">
        <v>1597</v>
      </c>
      <c r="C94" s="11" t="s">
        <v>1598</v>
      </c>
      <c r="D94" s="11">
        <v>1600</v>
      </c>
      <c r="E94" s="11">
        <v>1600</v>
      </c>
      <c r="F94" s="53">
        <v>0</v>
      </c>
      <c r="G94" s="53">
        <v>0</v>
      </c>
      <c r="H94" s="52">
        <v>0</v>
      </c>
      <c r="I94" s="53">
        <v>0</v>
      </c>
      <c r="J94" s="53">
        <v>0</v>
      </c>
      <c r="K94" s="52">
        <v>0</v>
      </c>
      <c r="L94" s="38"/>
      <c r="M94" s="11">
        <v>9.5399999999999991</v>
      </c>
      <c r="N94" s="11">
        <v>9.51</v>
      </c>
      <c r="O94" s="12">
        <v>-3.1449999999999998E-3</v>
      </c>
      <c r="P94" s="11">
        <v>-47.999999999998977</v>
      </c>
      <c r="Q94" s="11">
        <v>0</v>
      </c>
      <c r="R94" s="11">
        <v>0</v>
      </c>
      <c r="S94" s="11">
        <v>-47.999999999998977</v>
      </c>
    </row>
    <row r="95" spans="1:19" s="35" customFormat="1" ht="15.75" customHeight="1" x14ac:dyDescent="0.3">
      <c r="A95" s="39">
        <v>43080</v>
      </c>
      <c r="B95" s="11" t="s">
        <v>1669</v>
      </c>
      <c r="C95" s="11" t="s">
        <v>1670</v>
      </c>
      <c r="D95" s="11">
        <v>2100</v>
      </c>
      <c r="E95" s="11">
        <v>2100</v>
      </c>
      <c r="F95" s="53">
        <v>0</v>
      </c>
      <c r="G95" s="53">
        <v>0</v>
      </c>
      <c r="H95" s="52">
        <v>0</v>
      </c>
      <c r="I95" s="53">
        <v>0</v>
      </c>
      <c r="J95" s="53">
        <v>0</v>
      </c>
      <c r="K95" s="52">
        <v>0</v>
      </c>
      <c r="L95" s="38"/>
      <c r="M95" s="11">
        <v>6.99</v>
      </c>
      <c r="N95" s="11">
        <v>7</v>
      </c>
      <c r="O95" s="12">
        <v>1.431E-3</v>
      </c>
      <c r="P95" s="11">
        <v>20.999999999999552</v>
      </c>
      <c r="Q95" s="11">
        <v>0</v>
      </c>
      <c r="R95" s="11">
        <v>0</v>
      </c>
      <c r="S95" s="11">
        <v>20.999999999999552</v>
      </c>
    </row>
    <row r="96" spans="1:19" s="35" customFormat="1" ht="15.75" customHeight="1" x14ac:dyDescent="0.3">
      <c r="A96" s="39">
        <v>43080</v>
      </c>
      <c r="B96" s="11" t="s">
        <v>1679</v>
      </c>
      <c r="C96" s="11" t="s">
        <v>1680</v>
      </c>
      <c r="D96" s="11">
        <v>1900</v>
      </c>
      <c r="E96" s="11">
        <v>1900</v>
      </c>
      <c r="F96" s="53">
        <v>0</v>
      </c>
      <c r="G96" s="53">
        <v>0</v>
      </c>
      <c r="H96" s="52">
        <v>0</v>
      </c>
      <c r="I96" s="53">
        <v>0</v>
      </c>
      <c r="J96" s="53">
        <v>0</v>
      </c>
      <c r="K96" s="52">
        <v>0</v>
      </c>
      <c r="L96" s="38"/>
      <c r="M96" s="11">
        <v>7.5</v>
      </c>
      <c r="N96" s="11">
        <v>7.48</v>
      </c>
      <c r="O96" s="12">
        <v>-2.6670000000000001E-3</v>
      </c>
      <c r="P96" s="11">
        <v>-37.99999999999919</v>
      </c>
      <c r="Q96" s="11">
        <v>0</v>
      </c>
      <c r="R96" s="11">
        <v>0</v>
      </c>
      <c r="S96" s="11">
        <v>-37.99999999999919</v>
      </c>
    </row>
    <row r="97" spans="1:19" s="35" customFormat="1" ht="15.75" customHeight="1" x14ac:dyDescent="0.3">
      <c r="A97" s="39">
        <v>43080</v>
      </c>
      <c r="B97" s="11" t="s">
        <v>1869</v>
      </c>
      <c r="C97" s="11" t="s">
        <v>1870</v>
      </c>
      <c r="D97" s="11">
        <v>400</v>
      </c>
      <c r="E97" s="11">
        <v>400</v>
      </c>
      <c r="F97" s="53">
        <v>0</v>
      </c>
      <c r="G97" s="53">
        <v>0</v>
      </c>
      <c r="H97" s="52">
        <v>0</v>
      </c>
      <c r="I97" s="53">
        <v>0</v>
      </c>
      <c r="J97" s="53">
        <v>0</v>
      </c>
      <c r="K97" s="52">
        <v>0</v>
      </c>
      <c r="L97" s="38"/>
      <c r="M97" s="11">
        <v>35.57</v>
      </c>
      <c r="N97" s="11">
        <v>35.6</v>
      </c>
      <c r="O97" s="12">
        <v>8.43E-4</v>
      </c>
      <c r="P97" s="11">
        <v>12.000000000000455</v>
      </c>
      <c r="Q97" s="11">
        <v>0</v>
      </c>
      <c r="R97" s="11">
        <v>0</v>
      </c>
      <c r="S97" s="11">
        <v>12.000000000000455</v>
      </c>
    </row>
    <row r="98" spans="1:19" s="35" customFormat="1" ht="15.75" customHeight="1" x14ac:dyDescent="0.3">
      <c r="A98" s="37"/>
      <c r="F98" s="53">
        <v>0</v>
      </c>
      <c r="G98" s="53">
        <v>0</v>
      </c>
      <c r="H98" s="52">
        <v>0</v>
      </c>
      <c r="I98" s="53">
        <v>0</v>
      </c>
      <c r="J98" s="53">
        <v>0</v>
      </c>
      <c r="K98" s="52">
        <v>0</v>
      </c>
    </row>
    <row r="99" spans="1:19" s="35" customFormat="1" ht="15.75" customHeight="1" x14ac:dyDescent="0.3">
      <c r="A99" s="39">
        <v>43081</v>
      </c>
      <c r="B99" s="11" t="s">
        <v>3525</v>
      </c>
      <c r="C99" s="11" t="s">
        <v>3526</v>
      </c>
      <c r="D99" s="11">
        <v>500</v>
      </c>
      <c r="E99" s="11">
        <v>500</v>
      </c>
      <c r="F99" s="53">
        <v>0</v>
      </c>
      <c r="G99" s="53">
        <v>0</v>
      </c>
      <c r="H99" s="52">
        <v>0</v>
      </c>
      <c r="I99" s="53">
        <v>0</v>
      </c>
      <c r="J99" s="53">
        <v>0</v>
      </c>
      <c r="K99" s="52">
        <v>0</v>
      </c>
      <c r="L99" s="38"/>
      <c r="M99" s="11">
        <v>30.16</v>
      </c>
      <c r="N99" s="11">
        <v>30.44</v>
      </c>
      <c r="O99" s="12">
        <v>9.2840000000000006E-3</v>
      </c>
      <c r="P99" s="11">
        <v>140.00000000000057</v>
      </c>
      <c r="Q99" s="11">
        <v>0</v>
      </c>
      <c r="R99" s="11">
        <v>0</v>
      </c>
      <c r="S99" s="11">
        <v>140.00000000000057</v>
      </c>
    </row>
    <row r="100" spans="1:19" s="35" customFormat="1" ht="15.75" customHeight="1" x14ac:dyDescent="0.3">
      <c r="A100" s="39">
        <v>43081</v>
      </c>
      <c r="B100" s="11" t="s">
        <v>3580</v>
      </c>
      <c r="C100" s="11" t="s">
        <v>3581</v>
      </c>
      <c r="D100" s="11">
        <v>600</v>
      </c>
      <c r="E100" s="11">
        <v>600</v>
      </c>
      <c r="F100" s="53">
        <v>0</v>
      </c>
      <c r="G100" s="53">
        <v>0</v>
      </c>
      <c r="H100" s="52">
        <v>0</v>
      </c>
      <c r="I100" s="53">
        <v>0</v>
      </c>
      <c r="J100" s="53">
        <v>0</v>
      </c>
      <c r="K100" s="52">
        <v>0</v>
      </c>
      <c r="L100" s="38"/>
      <c r="M100" s="11">
        <v>23.05</v>
      </c>
      <c r="N100" s="11">
        <v>22.58</v>
      </c>
      <c r="O100" s="12">
        <v>-2.0389999999999998E-2</v>
      </c>
      <c r="P100" s="11">
        <v>-282.00000000000148</v>
      </c>
      <c r="Q100" s="11">
        <v>0</v>
      </c>
      <c r="R100" s="11">
        <v>0</v>
      </c>
      <c r="S100" s="11">
        <v>-282.00000000000148</v>
      </c>
    </row>
    <row r="101" spans="1:19" s="35" customFormat="1" ht="15.75" customHeight="1" x14ac:dyDescent="0.3">
      <c r="A101" s="39">
        <v>43081</v>
      </c>
      <c r="B101" s="11" t="s">
        <v>3759</v>
      </c>
      <c r="C101" s="11" t="s">
        <v>3760</v>
      </c>
      <c r="D101" s="11">
        <v>600</v>
      </c>
      <c r="E101" s="11">
        <v>600</v>
      </c>
      <c r="F101" s="53">
        <v>0</v>
      </c>
      <c r="G101" s="53">
        <v>0</v>
      </c>
      <c r="H101" s="52">
        <v>0</v>
      </c>
      <c r="I101" s="53">
        <v>0</v>
      </c>
      <c r="J101" s="53">
        <v>0</v>
      </c>
      <c r="K101" s="52">
        <v>0</v>
      </c>
      <c r="L101" s="38"/>
      <c r="M101" s="11">
        <v>21.24</v>
      </c>
      <c r="N101" s="11">
        <v>21.2</v>
      </c>
      <c r="O101" s="12">
        <v>-1.8829999999999999E-3</v>
      </c>
      <c r="P101" s="11">
        <v>-23.999999999999488</v>
      </c>
      <c r="Q101" s="11">
        <v>0</v>
      </c>
      <c r="R101" s="11">
        <v>0</v>
      </c>
      <c r="S101" s="11">
        <v>-23.999999999999488</v>
      </c>
    </row>
    <row r="102" spans="1:19" s="35" customFormat="1" ht="15.75" customHeight="1" x14ac:dyDescent="0.3">
      <c r="A102" s="39">
        <v>43081</v>
      </c>
      <c r="B102" s="11" t="s">
        <v>3838</v>
      </c>
      <c r="C102" s="11" t="s">
        <v>3839</v>
      </c>
      <c r="D102" s="11">
        <v>600</v>
      </c>
      <c r="E102" s="11">
        <v>600</v>
      </c>
      <c r="F102" s="53">
        <v>0</v>
      </c>
      <c r="G102" s="53">
        <v>0</v>
      </c>
      <c r="H102" s="52">
        <v>0</v>
      </c>
      <c r="I102" s="53">
        <v>0</v>
      </c>
      <c r="J102" s="53">
        <v>0</v>
      </c>
      <c r="K102" s="52">
        <v>0</v>
      </c>
      <c r="L102" s="38"/>
      <c r="M102" s="11">
        <v>24.41</v>
      </c>
      <c r="N102" s="11">
        <v>23.94</v>
      </c>
      <c r="O102" s="12">
        <v>-1.9254E-2</v>
      </c>
      <c r="P102" s="11">
        <v>-281.99999999999932</v>
      </c>
      <c r="Q102" s="11">
        <v>0</v>
      </c>
      <c r="R102" s="11">
        <v>0</v>
      </c>
      <c r="S102" s="11">
        <v>-281.99999999999932</v>
      </c>
    </row>
    <row r="103" spans="1:19" s="35" customFormat="1" ht="15.75" customHeight="1" x14ac:dyDescent="0.3">
      <c r="A103" s="39">
        <v>43081</v>
      </c>
      <c r="B103" s="11" t="s">
        <v>41</v>
      </c>
      <c r="C103" s="11" t="s">
        <v>42</v>
      </c>
      <c r="D103" s="11">
        <v>2400</v>
      </c>
      <c r="E103" s="11">
        <v>2400</v>
      </c>
      <c r="F103" s="53">
        <v>0</v>
      </c>
      <c r="G103" s="53">
        <v>0</v>
      </c>
      <c r="H103" s="52">
        <v>0</v>
      </c>
      <c r="I103" s="53">
        <v>0</v>
      </c>
      <c r="J103" s="53">
        <v>0</v>
      </c>
      <c r="K103" s="52">
        <v>0</v>
      </c>
      <c r="L103" s="38"/>
      <c r="M103" s="11">
        <v>6.03</v>
      </c>
      <c r="N103" s="11">
        <v>6.04</v>
      </c>
      <c r="O103" s="12">
        <v>1.658E-3</v>
      </c>
      <c r="P103" s="11">
        <v>23.999999999999488</v>
      </c>
      <c r="Q103" s="11">
        <v>0</v>
      </c>
      <c r="R103" s="11">
        <v>0</v>
      </c>
      <c r="S103" s="11">
        <v>23.999999999999488</v>
      </c>
    </row>
    <row r="104" spans="1:19" s="35" customFormat="1" ht="15.75" customHeight="1" x14ac:dyDescent="0.3">
      <c r="A104" s="39">
        <v>43081</v>
      </c>
      <c r="B104" s="11" t="s">
        <v>43</v>
      </c>
      <c r="C104" s="11" t="s">
        <v>44</v>
      </c>
      <c r="D104" s="11">
        <v>1700</v>
      </c>
      <c r="E104" s="11">
        <v>1700</v>
      </c>
      <c r="F104" s="53">
        <v>0</v>
      </c>
      <c r="G104" s="53">
        <v>0</v>
      </c>
      <c r="H104" s="52">
        <v>0</v>
      </c>
      <c r="I104" s="53">
        <v>0</v>
      </c>
      <c r="J104" s="53">
        <v>0</v>
      </c>
      <c r="K104" s="52">
        <v>0</v>
      </c>
      <c r="L104" s="38"/>
      <c r="M104" s="11">
        <v>11.19</v>
      </c>
      <c r="N104" s="11">
        <v>10.46</v>
      </c>
      <c r="O104" s="12">
        <v>-6.5237000000000003E-2</v>
      </c>
      <c r="P104" s="11">
        <v>-1240.9999999999977</v>
      </c>
      <c r="Q104" s="11">
        <v>0</v>
      </c>
      <c r="R104" s="11">
        <v>0</v>
      </c>
      <c r="S104" s="11">
        <v>-1240.9999999999977</v>
      </c>
    </row>
    <row r="105" spans="1:19" s="35" customFormat="1" ht="15.75" customHeight="1" x14ac:dyDescent="0.3">
      <c r="A105" s="39">
        <v>43081</v>
      </c>
      <c r="B105" s="11" t="s">
        <v>576</v>
      </c>
      <c r="C105" s="11" t="s">
        <v>577</v>
      </c>
      <c r="D105" s="11">
        <v>1500</v>
      </c>
      <c r="E105" s="11">
        <v>1500</v>
      </c>
      <c r="F105" s="53">
        <v>0</v>
      </c>
      <c r="G105" s="53">
        <v>0</v>
      </c>
      <c r="H105" s="52">
        <v>0</v>
      </c>
      <c r="I105" s="53">
        <v>0</v>
      </c>
      <c r="J105" s="53">
        <v>0</v>
      </c>
      <c r="K105" s="52">
        <v>0</v>
      </c>
      <c r="L105" s="38"/>
      <c r="M105" s="11">
        <v>9.75</v>
      </c>
      <c r="N105" s="11">
        <v>9.75</v>
      </c>
      <c r="O105" s="12">
        <v>0</v>
      </c>
      <c r="P105" s="11">
        <v>0</v>
      </c>
      <c r="Q105" s="11">
        <v>0</v>
      </c>
      <c r="R105" s="11">
        <v>0</v>
      </c>
      <c r="S105" s="11">
        <v>0</v>
      </c>
    </row>
    <row r="106" spans="1:19" s="35" customFormat="1" ht="15.75" customHeight="1" x14ac:dyDescent="0.3">
      <c r="A106" s="39">
        <v>43081</v>
      </c>
      <c r="B106" s="11" t="s">
        <v>867</v>
      </c>
      <c r="C106" s="11" t="s">
        <v>868</v>
      </c>
      <c r="D106" s="11">
        <v>600</v>
      </c>
      <c r="E106" s="11">
        <v>600</v>
      </c>
      <c r="F106" s="53">
        <v>0</v>
      </c>
      <c r="G106" s="53">
        <v>0</v>
      </c>
      <c r="H106" s="52">
        <v>0</v>
      </c>
      <c r="I106" s="53">
        <v>0</v>
      </c>
      <c r="J106" s="53">
        <v>0</v>
      </c>
      <c r="K106" s="52">
        <v>0</v>
      </c>
      <c r="L106" s="38"/>
      <c r="M106" s="11">
        <v>30.01</v>
      </c>
      <c r="N106" s="11">
        <v>29.37</v>
      </c>
      <c r="O106" s="12">
        <v>-2.1326000000000001E-2</v>
      </c>
      <c r="P106" s="11">
        <v>-384.00000000000034</v>
      </c>
      <c r="Q106" s="11">
        <v>0</v>
      </c>
      <c r="R106" s="11">
        <v>0</v>
      </c>
      <c r="S106" s="11">
        <v>-384.00000000000034</v>
      </c>
    </row>
    <row r="107" spans="1:19" s="35" customFormat="1" ht="15.75" customHeight="1" x14ac:dyDescent="0.3">
      <c r="A107" s="39">
        <v>43081</v>
      </c>
      <c r="B107" s="11" t="s">
        <v>1044</v>
      </c>
      <c r="C107" s="11" t="s">
        <v>1045</v>
      </c>
      <c r="D107" s="11">
        <v>400</v>
      </c>
      <c r="E107" s="11">
        <v>400</v>
      </c>
      <c r="F107" s="53">
        <v>0</v>
      </c>
      <c r="G107" s="53">
        <v>0</v>
      </c>
      <c r="H107" s="52">
        <v>0</v>
      </c>
      <c r="I107" s="53">
        <v>0</v>
      </c>
      <c r="J107" s="53">
        <v>0</v>
      </c>
      <c r="K107" s="52">
        <v>0</v>
      </c>
      <c r="L107" s="38"/>
      <c r="M107" s="11">
        <v>35.08</v>
      </c>
      <c r="N107" s="11">
        <v>34.19</v>
      </c>
      <c r="O107" s="12">
        <v>-2.5371000000000001E-2</v>
      </c>
      <c r="P107" s="11">
        <v>-356.00000000000023</v>
      </c>
      <c r="Q107" s="11">
        <v>0</v>
      </c>
      <c r="R107" s="11">
        <v>0</v>
      </c>
      <c r="S107" s="11">
        <v>-356.00000000000023</v>
      </c>
    </row>
    <row r="108" spans="1:19" s="35" customFormat="1" ht="15.75" customHeight="1" x14ac:dyDescent="0.3">
      <c r="A108" s="39">
        <v>43081</v>
      </c>
      <c r="B108" s="11" t="s">
        <v>1235</v>
      </c>
      <c r="C108" s="11" t="s">
        <v>1236</v>
      </c>
      <c r="D108" s="11">
        <v>1000</v>
      </c>
      <c r="E108" s="11">
        <v>1000</v>
      </c>
      <c r="F108" s="53">
        <v>0</v>
      </c>
      <c r="G108" s="53">
        <v>0</v>
      </c>
      <c r="H108" s="52">
        <v>0</v>
      </c>
      <c r="I108" s="53">
        <v>0</v>
      </c>
      <c r="J108" s="53">
        <v>0</v>
      </c>
      <c r="K108" s="52">
        <v>0</v>
      </c>
      <c r="L108" s="38"/>
      <c r="M108" s="11">
        <v>13.87</v>
      </c>
      <c r="N108" s="11">
        <v>13.51</v>
      </c>
      <c r="O108" s="12">
        <v>-2.5954999999999999E-2</v>
      </c>
      <c r="P108" s="11">
        <v>-359.99999999999943</v>
      </c>
      <c r="Q108" s="11">
        <v>0</v>
      </c>
      <c r="R108" s="11">
        <v>0</v>
      </c>
      <c r="S108" s="11">
        <v>-359.99999999999943</v>
      </c>
    </row>
    <row r="109" spans="1:19" s="35" customFormat="1" ht="15.75" customHeight="1" x14ac:dyDescent="0.3">
      <c r="A109" s="39">
        <v>43081</v>
      </c>
      <c r="B109" s="11" t="s">
        <v>1326</v>
      </c>
      <c r="C109" s="11" t="s">
        <v>1327</v>
      </c>
      <c r="D109" s="11">
        <v>2600</v>
      </c>
      <c r="E109" s="11">
        <v>2600</v>
      </c>
      <c r="F109" s="53">
        <v>0</v>
      </c>
      <c r="G109" s="53">
        <v>0</v>
      </c>
      <c r="H109" s="52">
        <v>0</v>
      </c>
      <c r="I109" s="53">
        <v>0</v>
      </c>
      <c r="J109" s="53">
        <v>0</v>
      </c>
      <c r="K109" s="52">
        <v>0</v>
      </c>
      <c r="L109" s="38"/>
      <c r="M109" s="11">
        <v>5.44</v>
      </c>
      <c r="N109" s="11">
        <v>5.37</v>
      </c>
      <c r="O109" s="12">
        <v>-1.2867999999999999E-2</v>
      </c>
      <c r="P109" s="11">
        <v>-182.00000000000074</v>
      </c>
      <c r="Q109" s="11">
        <v>0</v>
      </c>
      <c r="R109" s="11">
        <v>0</v>
      </c>
      <c r="S109" s="11">
        <v>-182.00000000000074</v>
      </c>
    </row>
    <row r="110" spans="1:19" s="35" customFormat="1" ht="15.75" customHeight="1" x14ac:dyDescent="0.3">
      <c r="A110" s="39">
        <v>43081</v>
      </c>
      <c r="B110" s="33" t="s">
        <v>1424</v>
      </c>
      <c r="C110" s="11" t="s">
        <v>1425</v>
      </c>
      <c r="D110" s="11">
        <v>1500</v>
      </c>
      <c r="E110" s="11">
        <v>1500</v>
      </c>
      <c r="F110" s="53">
        <v>0</v>
      </c>
      <c r="G110" s="53">
        <v>0</v>
      </c>
      <c r="H110" s="52">
        <v>0</v>
      </c>
      <c r="I110" s="53">
        <v>0</v>
      </c>
      <c r="J110" s="53">
        <v>0</v>
      </c>
      <c r="K110" s="52">
        <v>0</v>
      </c>
      <c r="L110" s="38"/>
      <c r="M110" s="11">
        <v>9.2100000000000009</v>
      </c>
      <c r="N110" s="11">
        <v>9.0299999999999994</v>
      </c>
      <c r="O110" s="12">
        <v>-1.9543999999999999E-2</v>
      </c>
      <c r="P110" s="11">
        <v>-270.00000000000222</v>
      </c>
      <c r="Q110" s="11">
        <v>0</v>
      </c>
      <c r="R110" s="11">
        <v>0</v>
      </c>
      <c r="S110" s="11">
        <v>-270.00000000000222</v>
      </c>
    </row>
    <row r="111" spans="1:19" s="35" customFormat="1" ht="15.75" customHeight="1" x14ac:dyDescent="0.3">
      <c r="A111" s="39">
        <v>43081</v>
      </c>
      <c r="B111" s="11" t="s">
        <v>1440</v>
      </c>
      <c r="C111" s="11" t="s">
        <v>1441</v>
      </c>
      <c r="D111" s="11">
        <v>1700</v>
      </c>
      <c r="E111" s="11">
        <v>1700</v>
      </c>
      <c r="F111" s="53">
        <v>0</v>
      </c>
      <c r="G111" s="53">
        <v>0</v>
      </c>
      <c r="H111" s="52">
        <v>0</v>
      </c>
      <c r="I111" s="53">
        <v>0</v>
      </c>
      <c r="J111" s="53">
        <v>0</v>
      </c>
      <c r="K111" s="52">
        <v>0</v>
      </c>
      <c r="L111" s="38"/>
      <c r="M111" s="11">
        <v>8.92</v>
      </c>
      <c r="N111" s="11">
        <v>8.8699999999999992</v>
      </c>
      <c r="O111" s="12">
        <v>-5.6049999999999997E-3</v>
      </c>
      <c r="P111" s="11">
        <v>-85.000000000001208</v>
      </c>
      <c r="Q111" s="11">
        <v>0</v>
      </c>
      <c r="R111" s="11">
        <v>0</v>
      </c>
      <c r="S111" s="11">
        <v>-85.000000000001208</v>
      </c>
    </row>
    <row r="112" spans="1:19" s="35" customFormat="1" ht="15.75" customHeight="1" x14ac:dyDescent="0.3">
      <c r="A112" s="39">
        <v>43081</v>
      </c>
      <c r="B112" s="11" t="s">
        <v>1559</v>
      </c>
      <c r="C112" s="11" t="s">
        <v>1560</v>
      </c>
      <c r="D112" s="11">
        <v>1600</v>
      </c>
      <c r="E112" s="11">
        <v>1600</v>
      </c>
      <c r="F112" s="53">
        <v>0</v>
      </c>
      <c r="G112" s="53">
        <v>0</v>
      </c>
      <c r="H112" s="52">
        <v>0</v>
      </c>
      <c r="I112" s="53">
        <v>0</v>
      </c>
      <c r="J112" s="53">
        <v>0</v>
      </c>
      <c r="K112" s="52">
        <v>0</v>
      </c>
      <c r="L112" s="38"/>
      <c r="M112" s="11">
        <v>8.68</v>
      </c>
      <c r="N112" s="11">
        <v>8.6199999999999992</v>
      </c>
      <c r="O112" s="12">
        <v>-6.9119999999999997E-3</v>
      </c>
      <c r="P112" s="11">
        <v>-96.000000000000796</v>
      </c>
      <c r="Q112" s="11">
        <v>0</v>
      </c>
      <c r="R112" s="11">
        <v>0</v>
      </c>
      <c r="S112" s="11">
        <v>-96.000000000000796</v>
      </c>
    </row>
    <row r="113" spans="1:19" s="35" customFormat="1" ht="15.75" customHeight="1" x14ac:dyDescent="0.3">
      <c r="A113" s="39">
        <v>43081</v>
      </c>
      <c r="B113" s="11" t="s">
        <v>1597</v>
      </c>
      <c r="C113" s="11" t="s">
        <v>1598</v>
      </c>
      <c r="D113" s="11">
        <v>1600</v>
      </c>
      <c r="E113" s="11">
        <v>1600</v>
      </c>
      <c r="F113" s="53">
        <v>0</v>
      </c>
      <c r="G113" s="53">
        <v>0</v>
      </c>
      <c r="H113" s="52">
        <v>0</v>
      </c>
      <c r="I113" s="53">
        <v>0</v>
      </c>
      <c r="J113" s="53">
        <v>0</v>
      </c>
      <c r="K113" s="52">
        <v>0</v>
      </c>
      <c r="L113" s="38"/>
      <c r="M113" s="11">
        <v>9.51</v>
      </c>
      <c r="N113" s="11">
        <v>9.39</v>
      </c>
      <c r="O113" s="12">
        <v>-1.2618000000000001E-2</v>
      </c>
      <c r="P113" s="11">
        <v>-191.99999999999875</v>
      </c>
      <c r="Q113" s="11">
        <v>0</v>
      </c>
      <c r="R113" s="11">
        <v>0</v>
      </c>
      <c r="S113" s="11">
        <v>-191.99999999999875</v>
      </c>
    </row>
    <row r="114" spans="1:19" s="35" customFormat="1" ht="15.75" customHeight="1" x14ac:dyDescent="0.3">
      <c r="A114" s="39">
        <v>43081</v>
      </c>
      <c r="B114" s="11" t="s">
        <v>1669</v>
      </c>
      <c r="C114" s="11" t="s">
        <v>1670</v>
      </c>
      <c r="D114" s="11">
        <v>2100</v>
      </c>
      <c r="E114" s="11">
        <v>2100</v>
      </c>
      <c r="F114" s="53">
        <v>0</v>
      </c>
      <c r="G114" s="53">
        <v>0</v>
      </c>
      <c r="H114" s="52">
        <v>0</v>
      </c>
      <c r="I114" s="53">
        <v>0</v>
      </c>
      <c r="J114" s="53">
        <v>0</v>
      </c>
      <c r="K114" s="52">
        <v>0</v>
      </c>
      <c r="L114" s="38"/>
      <c r="M114" s="11">
        <v>7</v>
      </c>
      <c r="N114" s="11">
        <v>6.93</v>
      </c>
      <c r="O114" s="12">
        <v>-0.01</v>
      </c>
      <c r="P114" s="11">
        <v>-147.0000000000006</v>
      </c>
      <c r="Q114" s="11">
        <v>0</v>
      </c>
      <c r="R114" s="11">
        <v>0</v>
      </c>
      <c r="S114" s="11">
        <v>-147.0000000000006</v>
      </c>
    </row>
    <row r="115" spans="1:19" s="35" customFormat="1" ht="15.75" customHeight="1" x14ac:dyDescent="0.3">
      <c r="A115" s="39">
        <v>43081</v>
      </c>
      <c r="B115" s="11" t="s">
        <v>1679</v>
      </c>
      <c r="C115" s="11" t="s">
        <v>1680</v>
      </c>
      <c r="D115" s="11">
        <v>1900</v>
      </c>
      <c r="E115" s="11">
        <v>1900</v>
      </c>
      <c r="F115" s="53">
        <v>0</v>
      </c>
      <c r="G115" s="53">
        <v>0</v>
      </c>
      <c r="H115" s="52">
        <v>0</v>
      </c>
      <c r="I115" s="53">
        <v>0</v>
      </c>
      <c r="J115" s="53">
        <v>0</v>
      </c>
      <c r="K115" s="52">
        <v>0</v>
      </c>
      <c r="L115" s="38"/>
      <c r="M115" s="11">
        <v>7.48</v>
      </c>
      <c r="N115" s="11">
        <v>7.47</v>
      </c>
      <c r="O115" s="12">
        <v>-1.3370000000000001E-3</v>
      </c>
      <c r="P115" s="11">
        <v>-19.000000000001283</v>
      </c>
      <c r="Q115" s="11">
        <v>0</v>
      </c>
      <c r="R115" s="11">
        <v>0</v>
      </c>
      <c r="S115" s="11">
        <v>-19.000000000001283</v>
      </c>
    </row>
    <row r="116" spans="1:19" s="35" customFormat="1" ht="15.75" customHeight="1" x14ac:dyDescent="0.3">
      <c r="A116" s="39">
        <v>43081</v>
      </c>
      <c r="B116" s="11" t="s">
        <v>1869</v>
      </c>
      <c r="C116" s="11" t="s">
        <v>1870</v>
      </c>
      <c r="D116" s="11">
        <v>400</v>
      </c>
      <c r="E116" s="11">
        <v>400</v>
      </c>
      <c r="F116" s="53">
        <v>0</v>
      </c>
      <c r="G116" s="53">
        <v>0</v>
      </c>
      <c r="H116" s="52">
        <v>0</v>
      </c>
      <c r="I116" s="53">
        <v>0</v>
      </c>
      <c r="J116" s="53">
        <v>0</v>
      </c>
      <c r="K116" s="52">
        <v>0</v>
      </c>
      <c r="L116" s="38"/>
      <c r="M116" s="11">
        <v>35.6</v>
      </c>
      <c r="N116" s="11">
        <v>35.880000000000003</v>
      </c>
      <c r="O116" s="12">
        <v>7.8650000000000005E-3</v>
      </c>
      <c r="P116" s="11">
        <v>112.00000000000045</v>
      </c>
      <c r="Q116" s="11">
        <v>0</v>
      </c>
      <c r="R116" s="11">
        <v>0</v>
      </c>
      <c r="S116" s="11">
        <v>112.00000000000045</v>
      </c>
    </row>
    <row r="117" spans="1:19" s="35" customFormat="1" ht="15.75" customHeight="1" x14ac:dyDescent="0.3">
      <c r="A117" s="37"/>
      <c r="F117" s="53">
        <v>0</v>
      </c>
      <c r="G117" s="53">
        <v>0</v>
      </c>
      <c r="H117" s="52">
        <v>0</v>
      </c>
      <c r="I117" s="53">
        <v>0</v>
      </c>
      <c r="J117" s="53">
        <v>0</v>
      </c>
      <c r="K117" s="52">
        <v>0</v>
      </c>
    </row>
    <row r="118" spans="1:19" s="35" customFormat="1" ht="15.75" customHeight="1" x14ac:dyDescent="0.3">
      <c r="A118" s="39">
        <v>43082</v>
      </c>
      <c r="B118" s="11" t="s">
        <v>3525</v>
      </c>
      <c r="C118" s="11" t="s">
        <v>3526</v>
      </c>
      <c r="D118" s="11">
        <v>500</v>
      </c>
      <c r="E118" s="11">
        <v>500</v>
      </c>
      <c r="F118" s="53">
        <v>0</v>
      </c>
      <c r="G118" s="53">
        <v>0</v>
      </c>
      <c r="H118" s="52">
        <v>0</v>
      </c>
      <c r="I118" s="53">
        <v>0</v>
      </c>
      <c r="J118" s="53">
        <v>0</v>
      </c>
      <c r="K118" s="52">
        <v>0</v>
      </c>
      <c r="L118" s="38"/>
      <c r="M118" s="11">
        <v>30.44</v>
      </c>
      <c r="N118" s="11">
        <v>31.08</v>
      </c>
      <c r="O118" s="12">
        <v>2.1024999999999999E-2</v>
      </c>
      <c r="P118" s="11">
        <v>319.99999999999852</v>
      </c>
      <c r="Q118" s="11">
        <v>0</v>
      </c>
      <c r="R118" s="11">
        <v>0</v>
      </c>
      <c r="S118" s="11">
        <v>319.99999999999852</v>
      </c>
    </row>
    <row r="119" spans="1:19" s="35" customFormat="1" ht="15.75" customHeight="1" x14ac:dyDescent="0.3">
      <c r="A119" s="39">
        <v>43082</v>
      </c>
      <c r="B119" s="11" t="s">
        <v>3580</v>
      </c>
      <c r="C119" s="11" t="s">
        <v>3581</v>
      </c>
      <c r="D119" s="11">
        <v>600</v>
      </c>
      <c r="E119" s="11">
        <v>600</v>
      </c>
      <c r="F119" s="53">
        <v>0</v>
      </c>
      <c r="G119" s="53">
        <v>0</v>
      </c>
      <c r="H119" s="52">
        <v>0</v>
      </c>
      <c r="I119" s="53">
        <v>0</v>
      </c>
      <c r="J119" s="53">
        <v>0</v>
      </c>
      <c r="K119" s="52">
        <v>0</v>
      </c>
      <c r="L119" s="38"/>
      <c r="M119" s="11">
        <v>22.58</v>
      </c>
      <c r="N119" s="11">
        <v>21.76</v>
      </c>
      <c r="O119" s="12">
        <v>-3.6315E-2</v>
      </c>
      <c r="P119" s="11">
        <v>-491.99999999999807</v>
      </c>
      <c r="Q119" s="11">
        <v>0</v>
      </c>
      <c r="R119" s="11">
        <v>0</v>
      </c>
      <c r="S119" s="11">
        <v>-491.99999999999807</v>
      </c>
    </row>
    <row r="120" spans="1:19" s="35" customFormat="1" ht="15.75" customHeight="1" x14ac:dyDescent="0.3">
      <c r="A120" s="39">
        <v>43082</v>
      </c>
      <c r="B120" s="11" t="s">
        <v>3759</v>
      </c>
      <c r="C120" s="11" t="s">
        <v>3760</v>
      </c>
      <c r="D120" s="11">
        <v>600</v>
      </c>
      <c r="E120" s="11">
        <v>600</v>
      </c>
      <c r="F120" s="53">
        <v>0</v>
      </c>
      <c r="G120" s="53">
        <v>0</v>
      </c>
      <c r="H120" s="52">
        <v>0</v>
      </c>
      <c r="I120" s="53">
        <v>0</v>
      </c>
      <c r="J120" s="53">
        <v>0</v>
      </c>
      <c r="K120" s="52">
        <v>0</v>
      </c>
      <c r="L120" s="38"/>
      <c r="M120" s="11">
        <v>21.2</v>
      </c>
      <c r="N120" s="11">
        <v>21.58</v>
      </c>
      <c r="O120" s="12">
        <v>1.7925E-2</v>
      </c>
      <c r="P120" s="11">
        <v>227.9999999999994</v>
      </c>
      <c r="Q120" s="11">
        <v>0</v>
      </c>
      <c r="R120" s="11">
        <v>0</v>
      </c>
      <c r="S120" s="11">
        <v>227.9999999999994</v>
      </c>
    </row>
    <row r="121" spans="1:19" s="35" customFormat="1" ht="15.75" customHeight="1" x14ac:dyDescent="0.3">
      <c r="A121" s="39">
        <v>43082</v>
      </c>
      <c r="B121" s="11" t="s">
        <v>3838</v>
      </c>
      <c r="C121" s="11" t="s">
        <v>3839</v>
      </c>
      <c r="D121" s="11">
        <v>600</v>
      </c>
      <c r="E121" s="11">
        <v>600</v>
      </c>
      <c r="F121" s="53">
        <v>0</v>
      </c>
      <c r="G121" s="53">
        <v>0</v>
      </c>
      <c r="H121" s="52">
        <v>0</v>
      </c>
      <c r="I121" s="53">
        <v>0</v>
      </c>
      <c r="J121" s="53">
        <v>0</v>
      </c>
      <c r="K121" s="52">
        <v>0</v>
      </c>
      <c r="L121" s="38"/>
      <c r="M121" s="11">
        <v>23.94</v>
      </c>
      <c r="N121" s="11">
        <v>24.1</v>
      </c>
      <c r="O121" s="12">
        <v>6.6829999999999997E-3</v>
      </c>
      <c r="P121" s="11">
        <v>96.000000000000085</v>
      </c>
      <c r="Q121" s="11">
        <v>0</v>
      </c>
      <c r="R121" s="11">
        <v>0</v>
      </c>
      <c r="S121" s="11">
        <v>96.000000000000085</v>
      </c>
    </row>
    <row r="122" spans="1:19" s="35" customFormat="1" ht="15.75" customHeight="1" x14ac:dyDescent="0.3">
      <c r="A122" s="39">
        <v>43082</v>
      </c>
      <c r="B122" s="11" t="s">
        <v>41</v>
      </c>
      <c r="C122" s="11" t="s">
        <v>42</v>
      </c>
      <c r="D122" s="11">
        <v>2400</v>
      </c>
      <c r="E122" s="11">
        <v>2400</v>
      </c>
      <c r="F122" s="53">
        <v>0</v>
      </c>
      <c r="G122" s="53">
        <v>0</v>
      </c>
      <c r="H122" s="52">
        <v>0</v>
      </c>
      <c r="I122" s="53">
        <v>0</v>
      </c>
      <c r="J122" s="53">
        <v>0</v>
      </c>
      <c r="K122" s="52">
        <v>0</v>
      </c>
      <c r="L122" s="38"/>
      <c r="M122" s="11">
        <v>6.04</v>
      </c>
      <c r="N122" s="11">
        <v>6.03</v>
      </c>
      <c r="O122" s="12">
        <v>-1.6559999999999999E-3</v>
      </c>
      <c r="P122" s="11">
        <v>-23.999999999999488</v>
      </c>
      <c r="Q122" s="11">
        <v>0</v>
      </c>
      <c r="R122" s="11">
        <v>0</v>
      </c>
      <c r="S122" s="11">
        <v>-23.999999999999488</v>
      </c>
    </row>
    <row r="123" spans="1:19" s="35" customFormat="1" ht="15.75" customHeight="1" x14ac:dyDescent="0.3">
      <c r="A123" s="39">
        <v>43082</v>
      </c>
      <c r="B123" s="11" t="s">
        <v>43</v>
      </c>
      <c r="C123" s="11" t="s">
        <v>44</v>
      </c>
      <c r="D123" s="11">
        <v>1700</v>
      </c>
      <c r="E123" s="11">
        <v>1700</v>
      </c>
      <c r="F123" s="53">
        <v>0</v>
      </c>
      <c r="G123" s="53">
        <v>0</v>
      </c>
      <c r="H123" s="52">
        <v>0</v>
      </c>
      <c r="I123" s="53">
        <v>0</v>
      </c>
      <c r="J123" s="53">
        <v>0</v>
      </c>
      <c r="K123" s="52">
        <v>0</v>
      </c>
      <c r="L123" s="38"/>
      <c r="M123" s="11">
        <v>10.46</v>
      </c>
      <c r="N123" s="11">
        <v>11.19</v>
      </c>
      <c r="O123" s="12">
        <v>6.9790000000000005E-2</v>
      </c>
      <c r="P123" s="11">
        <v>1240.9999999999977</v>
      </c>
      <c r="Q123" s="11">
        <v>0</v>
      </c>
      <c r="R123" s="11">
        <v>0</v>
      </c>
      <c r="S123" s="11">
        <v>1240.9999999999977</v>
      </c>
    </row>
    <row r="124" spans="1:19" s="35" customFormat="1" ht="15.75" customHeight="1" x14ac:dyDescent="0.3">
      <c r="A124" s="39">
        <v>43082</v>
      </c>
      <c r="B124" s="11" t="s">
        <v>576</v>
      </c>
      <c r="C124" s="11" t="s">
        <v>577</v>
      </c>
      <c r="D124" s="11">
        <v>1500</v>
      </c>
      <c r="E124" s="11">
        <v>1500</v>
      </c>
      <c r="F124" s="53">
        <v>0</v>
      </c>
      <c r="G124" s="53">
        <v>0</v>
      </c>
      <c r="H124" s="52">
        <v>0</v>
      </c>
      <c r="I124" s="53">
        <v>0</v>
      </c>
      <c r="J124" s="53">
        <v>0</v>
      </c>
      <c r="K124" s="52">
        <v>0</v>
      </c>
      <c r="L124" s="38"/>
      <c r="M124" s="11">
        <v>9.75</v>
      </c>
      <c r="N124" s="11">
        <v>9.8000000000000007</v>
      </c>
      <c r="O124" s="12">
        <v>5.1279999999999997E-3</v>
      </c>
      <c r="P124" s="11">
        <v>75.000000000001066</v>
      </c>
      <c r="Q124" s="11">
        <v>0</v>
      </c>
      <c r="R124" s="11">
        <v>0</v>
      </c>
      <c r="S124" s="11">
        <v>75.000000000001066</v>
      </c>
    </row>
    <row r="125" spans="1:19" s="35" customFormat="1" ht="15.75" customHeight="1" x14ac:dyDescent="0.3">
      <c r="A125" s="39">
        <v>43082</v>
      </c>
      <c r="B125" s="11" t="s">
        <v>867</v>
      </c>
      <c r="C125" s="11" t="s">
        <v>868</v>
      </c>
      <c r="D125" s="11">
        <v>600</v>
      </c>
      <c r="E125" s="11">
        <v>600</v>
      </c>
      <c r="F125" s="53">
        <v>0</v>
      </c>
      <c r="G125" s="53">
        <v>0</v>
      </c>
      <c r="H125" s="52">
        <v>0</v>
      </c>
      <c r="I125" s="53">
        <v>0</v>
      </c>
      <c r="J125" s="53">
        <v>0</v>
      </c>
      <c r="K125" s="52">
        <v>0</v>
      </c>
      <c r="L125" s="38"/>
      <c r="M125" s="11">
        <v>29.37</v>
      </c>
      <c r="N125" s="11">
        <v>29.02</v>
      </c>
      <c r="O125" s="12">
        <v>-1.1917000000000001E-2</v>
      </c>
      <c r="P125" s="11">
        <v>-210.00000000000085</v>
      </c>
      <c r="Q125" s="11">
        <v>0</v>
      </c>
      <c r="R125" s="11">
        <v>0</v>
      </c>
      <c r="S125" s="11">
        <v>-210.00000000000085</v>
      </c>
    </row>
    <row r="126" spans="1:19" s="35" customFormat="1" ht="15.75" customHeight="1" x14ac:dyDescent="0.3">
      <c r="A126" s="39">
        <v>43082</v>
      </c>
      <c r="B126" s="11" t="s">
        <v>1044</v>
      </c>
      <c r="C126" s="11" t="s">
        <v>1045</v>
      </c>
      <c r="D126" s="11">
        <v>400</v>
      </c>
      <c r="E126" s="11">
        <v>400</v>
      </c>
      <c r="F126" s="53">
        <v>0</v>
      </c>
      <c r="G126" s="53">
        <v>0</v>
      </c>
      <c r="H126" s="52">
        <v>0</v>
      </c>
      <c r="I126" s="53">
        <v>0</v>
      </c>
      <c r="J126" s="53">
        <v>0</v>
      </c>
      <c r="K126" s="52">
        <v>0</v>
      </c>
      <c r="L126" s="38"/>
      <c r="M126" s="11">
        <v>34.19</v>
      </c>
      <c r="N126" s="11">
        <v>34.369999999999997</v>
      </c>
      <c r="O126" s="12">
        <v>5.2649999999999997E-3</v>
      </c>
      <c r="P126" s="11">
        <v>71.999999999999886</v>
      </c>
      <c r="Q126" s="11">
        <v>0</v>
      </c>
      <c r="R126" s="11">
        <v>0</v>
      </c>
      <c r="S126" s="11">
        <v>71.999999999999886</v>
      </c>
    </row>
    <row r="127" spans="1:19" s="35" customFormat="1" ht="15.75" customHeight="1" x14ac:dyDescent="0.3">
      <c r="A127" s="39">
        <v>43082</v>
      </c>
      <c r="B127" s="11" t="s">
        <v>1235</v>
      </c>
      <c r="C127" s="11" t="s">
        <v>1236</v>
      </c>
      <c r="D127" s="11">
        <v>1000</v>
      </c>
      <c r="E127" s="11">
        <v>1000</v>
      </c>
      <c r="F127" s="53">
        <v>0</v>
      </c>
      <c r="G127" s="53">
        <v>0</v>
      </c>
      <c r="H127" s="52">
        <v>0</v>
      </c>
      <c r="I127" s="53">
        <v>0</v>
      </c>
      <c r="J127" s="53">
        <v>0</v>
      </c>
      <c r="K127" s="52">
        <v>0</v>
      </c>
      <c r="L127" s="38"/>
      <c r="M127" s="11">
        <v>13.51</v>
      </c>
      <c r="N127" s="11">
        <v>13.54</v>
      </c>
      <c r="O127" s="12">
        <v>2.2209999999999999E-3</v>
      </c>
      <c r="P127" s="11">
        <v>29.999999999999361</v>
      </c>
      <c r="Q127" s="11">
        <v>0</v>
      </c>
      <c r="R127" s="11">
        <v>0</v>
      </c>
      <c r="S127" s="11">
        <v>29.999999999999361</v>
      </c>
    </row>
    <row r="128" spans="1:19" s="35" customFormat="1" ht="15.75" customHeight="1" x14ac:dyDescent="0.3">
      <c r="A128" s="39">
        <v>43082</v>
      </c>
      <c r="B128" s="11" t="s">
        <v>1326</v>
      </c>
      <c r="C128" s="11" t="s">
        <v>1327</v>
      </c>
      <c r="D128" s="11">
        <v>2600</v>
      </c>
      <c r="E128" s="11">
        <v>2600</v>
      </c>
      <c r="F128" s="53">
        <v>0</v>
      </c>
      <c r="G128" s="53">
        <v>0</v>
      </c>
      <c r="H128" s="52">
        <v>0</v>
      </c>
      <c r="I128" s="53">
        <v>0</v>
      </c>
      <c r="J128" s="53">
        <v>0</v>
      </c>
      <c r="K128" s="52">
        <v>0</v>
      </c>
      <c r="L128" s="38"/>
      <c r="M128" s="11">
        <v>5.37</v>
      </c>
      <c r="N128" s="11">
        <v>5.41</v>
      </c>
      <c r="O128" s="12">
        <v>7.4489999999999999E-3</v>
      </c>
      <c r="P128" s="11">
        <v>104.00000000000009</v>
      </c>
      <c r="Q128" s="11">
        <v>0</v>
      </c>
      <c r="R128" s="11">
        <v>0</v>
      </c>
      <c r="S128" s="11">
        <v>104.00000000000009</v>
      </c>
    </row>
    <row r="129" spans="1:19" s="35" customFormat="1" ht="15.75" customHeight="1" x14ac:dyDescent="0.3">
      <c r="A129" s="39">
        <v>43082</v>
      </c>
      <c r="B129" s="33" t="s">
        <v>1424</v>
      </c>
      <c r="C129" s="11" t="s">
        <v>1425</v>
      </c>
      <c r="D129" s="11">
        <v>1500</v>
      </c>
      <c r="E129" s="11">
        <v>1500</v>
      </c>
      <c r="F129" s="53">
        <v>0</v>
      </c>
      <c r="G129" s="53">
        <v>0</v>
      </c>
      <c r="H129" s="52">
        <v>0</v>
      </c>
      <c r="I129" s="53">
        <v>0</v>
      </c>
      <c r="J129" s="53">
        <v>0</v>
      </c>
      <c r="K129" s="52">
        <v>0</v>
      </c>
      <c r="L129" s="38"/>
      <c r="M129" s="11">
        <v>9.0299999999999994</v>
      </c>
      <c r="N129" s="11">
        <v>9.1199999999999992</v>
      </c>
      <c r="O129" s="12">
        <v>9.9670000000000002E-3</v>
      </c>
      <c r="P129" s="11">
        <v>134.99999999999977</v>
      </c>
      <c r="Q129" s="11">
        <v>0</v>
      </c>
      <c r="R129" s="11">
        <v>0</v>
      </c>
      <c r="S129" s="11">
        <v>134.99999999999977</v>
      </c>
    </row>
    <row r="130" spans="1:19" s="35" customFormat="1" ht="15.75" customHeight="1" x14ac:dyDescent="0.3">
      <c r="A130" s="39">
        <v>43082</v>
      </c>
      <c r="B130" s="11" t="s">
        <v>1440</v>
      </c>
      <c r="C130" s="11" t="s">
        <v>1441</v>
      </c>
      <c r="D130" s="11">
        <v>1700</v>
      </c>
      <c r="E130" s="11">
        <v>1700</v>
      </c>
      <c r="F130" s="53">
        <v>0</v>
      </c>
      <c r="G130" s="53">
        <v>0</v>
      </c>
      <c r="H130" s="52">
        <v>0</v>
      </c>
      <c r="I130" s="53">
        <v>0</v>
      </c>
      <c r="J130" s="53">
        <v>0</v>
      </c>
      <c r="K130" s="52">
        <v>0</v>
      </c>
      <c r="L130" s="38"/>
      <c r="M130" s="11">
        <v>8.8699999999999992</v>
      </c>
      <c r="N130" s="11">
        <v>8.8800000000000008</v>
      </c>
      <c r="O130" s="12">
        <v>1.127E-3</v>
      </c>
      <c r="P130" s="11">
        <v>17.000000000002657</v>
      </c>
      <c r="Q130" s="11">
        <v>0</v>
      </c>
      <c r="R130" s="11">
        <v>0</v>
      </c>
      <c r="S130" s="11">
        <v>17.000000000002657</v>
      </c>
    </row>
    <row r="131" spans="1:19" s="35" customFormat="1" ht="15.75" customHeight="1" x14ac:dyDescent="0.3">
      <c r="A131" s="39">
        <v>43082</v>
      </c>
      <c r="B131" s="11" t="s">
        <v>1559</v>
      </c>
      <c r="C131" s="11" t="s">
        <v>1560</v>
      </c>
      <c r="D131" s="11">
        <v>1600</v>
      </c>
      <c r="E131" s="11">
        <v>1600</v>
      </c>
      <c r="F131" s="53">
        <v>0</v>
      </c>
      <c r="G131" s="53">
        <v>0</v>
      </c>
      <c r="H131" s="52">
        <v>0</v>
      </c>
      <c r="I131" s="53">
        <v>0</v>
      </c>
      <c r="J131" s="53">
        <v>0</v>
      </c>
      <c r="K131" s="52">
        <v>0</v>
      </c>
      <c r="L131" s="38"/>
      <c r="M131" s="11">
        <v>8.6199999999999992</v>
      </c>
      <c r="N131" s="11">
        <v>8.6300000000000008</v>
      </c>
      <c r="O131" s="12">
        <v>1.16E-3</v>
      </c>
      <c r="P131" s="11">
        <v>16.000000000002501</v>
      </c>
      <c r="Q131" s="11">
        <v>0</v>
      </c>
      <c r="R131" s="11">
        <v>0</v>
      </c>
      <c r="S131" s="11">
        <v>16.000000000002501</v>
      </c>
    </row>
    <row r="132" spans="1:19" s="35" customFormat="1" ht="15.75" customHeight="1" x14ac:dyDescent="0.3">
      <c r="A132" s="39">
        <v>43082</v>
      </c>
      <c r="B132" s="11" t="s">
        <v>1597</v>
      </c>
      <c r="C132" s="11" t="s">
        <v>1598</v>
      </c>
      <c r="D132" s="11">
        <v>1600</v>
      </c>
      <c r="E132" s="11">
        <v>1600</v>
      </c>
      <c r="F132" s="53">
        <v>0</v>
      </c>
      <c r="G132" s="53">
        <v>0</v>
      </c>
      <c r="H132" s="52">
        <v>0</v>
      </c>
      <c r="I132" s="53">
        <v>0</v>
      </c>
      <c r="J132" s="53">
        <v>0</v>
      </c>
      <c r="K132" s="52">
        <v>0</v>
      </c>
      <c r="L132" s="38"/>
      <c r="M132" s="11">
        <v>9.39</v>
      </c>
      <c r="N132" s="11">
        <v>9.41</v>
      </c>
      <c r="O132" s="12">
        <v>2.1299999999999999E-3</v>
      </c>
      <c r="P132" s="11">
        <v>31.999999999999318</v>
      </c>
      <c r="Q132" s="11">
        <v>0</v>
      </c>
      <c r="R132" s="11">
        <v>0</v>
      </c>
      <c r="S132" s="11">
        <v>31.999999999999318</v>
      </c>
    </row>
    <row r="133" spans="1:19" s="35" customFormat="1" ht="15.75" customHeight="1" x14ac:dyDescent="0.3">
      <c r="A133" s="39">
        <v>43082</v>
      </c>
      <c r="B133" s="11" t="s">
        <v>1669</v>
      </c>
      <c r="C133" s="11" t="s">
        <v>1670</v>
      </c>
      <c r="D133" s="11">
        <v>2100</v>
      </c>
      <c r="E133" s="11">
        <v>2100</v>
      </c>
      <c r="F133" s="53">
        <v>0</v>
      </c>
      <c r="G133" s="53">
        <v>0</v>
      </c>
      <c r="H133" s="52">
        <v>0</v>
      </c>
      <c r="I133" s="53">
        <v>0</v>
      </c>
      <c r="J133" s="53">
        <v>0</v>
      </c>
      <c r="K133" s="52">
        <v>0</v>
      </c>
      <c r="L133" s="38"/>
      <c r="M133" s="11">
        <v>6.93</v>
      </c>
      <c r="N133" s="11">
        <v>7.03</v>
      </c>
      <c r="O133" s="12">
        <v>1.443E-2</v>
      </c>
      <c r="P133" s="11">
        <v>210.00000000000111</v>
      </c>
      <c r="Q133" s="11">
        <v>0</v>
      </c>
      <c r="R133" s="11">
        <v>0</v>
      </c>
      <c r="S133" s="11">
        <v>210.00000000000111</v>
      </c>
    </row>
    <row r="134" spans="1:19" s="35" customFormat="1" ht="15.75" customHeight="1" x14ac:dyDescent="0.3">
      <c r="A134" s="39">
        <v>43082</v>
      </c>
      <c r="B134" s="11" t="s">
        <v>1679</v>
      </c>
      <c r="C134" s="11" t="s">
        <v>1680</v>
      </c>
      <c r="D134" s="11">
        <v>1900</v>
      </c>
      <c r="E134" s="11">
        <v>1900</v>
      </c>
      <c r="F134" s="53">
        <v>0</v>
      </c>
      <c r="G134" s="53">
        <v>0</v>
      </c>
      <c r="H134" s="52">
        <v>0</v>
      </c>
      <c r="I134" s="53">
        <v>0</v>
      </c>
      <c r="J134" s="53">
        <v>0</v>
      </c>
      <c r="K134" s="52">
        <v>0</v>
      </c>
      <c r="L134" s="38"/>
      <c r="M134" s="11">
        <v>7.47</v>
      </c>
      <c r="N134" s="11">
        <v>7.43</v>
      </c>
      <c r="O134" s="12">
        <v>-5.3550000000000004E-3</v>
      </c>
      <c r="P134" s="11">
        <v>-76.000000000000071</v>
      </c>
      <c r="Q134" s="11">
        <v>0</v>
      </c>
      <c r="R134" s="11">
        <v>0</v>
      </c>
      <c r="S134" s="11">
        <v>-76.000000000000071</v>
      </c>
    </row>
    <row r="135" spans="1:19" s="35" customFormat="1" ht="15.75" customHeight="1" x14ac:dyDescent="0.3">
      <c r="A135" s="39">
        <v>43082</v>
      </c>
      <c r="B135" s="11" t="s">
        <v>1869</v>
      </c>
      <c r="C135" s="11" t="s">
        <v>1870</v>
      </c>
      <c r="D135" s="11">
        <v>400</v>
      </c>
      <c r="E135" s="11">
        <v>400</v>
      </c>
      <c r="F135" s="53">
        <v>0</v>
      </c>
      <c r="G135" s="53">
        <v>0</v>
      </c>
      <c r="H135" s="52">
        <v>0</v>
      </c>
      <c r="I135" s="53">
        <v>0</v>
      </c>
      <c r="J135" s="53">
        <v>0</v>
      </c>
      <c r="K135" s="52">
        <v>0</v>
      </c>
      <c r="L135" s="38"/>
      <c r="M135" s="11">
        <v>35.880000000000003</v>
      </c>
      <c r="N135" s="11">
        <v>35.49</v>
      </c>
      <c r="O135" s="12">
        <v>-1.0869999999999999E-2</v>
      </c>
      <c r="P135" s="11">
        <v>-156.00000000000023</v>
      </c>
      <c r="Q135" s="11">
        <v>0</v>
      </c>
      <c r="R135" s="11">
        <v>0</v>
      </c>
      <c r="S135" s="11">
        <v>-156.00000000000023</v>
      </c>
    </row>
    <row r="136" spans="1:19" s="35" customFormat="1" ht="15.75" customHeight="1" x14ac:dyDescent="0.3">
      <c r="A136" s="37"/>
      <c r="F136" s="53">
        <v>0</v>
      </c>
      <c r="G136" s="53">
        <v>0</v>
      </c>
      <c r="H136" s="52">
        <v>0</v>
      </c>
      <c r="I136" s="53">
        <v>0</v>
      </c>
      <c r="J136" s="53">
        <v>0</v>
      </c>
      <c r="K136" s="52">
        <v>0</v>
      </c>
    </row>
    <row r="137" spans="1:19" s="35" customFormat="1" ht="15.75" customHeight="1" x14ac:dyDescent="0.3">
      <c r="A137" s="39">
        <v>43083</v>
      </c>
      <c r="B137" s="11" t="s">
        <v>3525</v>
      </c>
      <c r="C137" s="11" t="s">
        <v>3526</v>
      </c>
      <c r="D137" s="11">
        <v>500</v>
      </c>
      <c r="E137" s="11">
        <v>500</v>
      </c>
      <c r="F137" s="53">
        <v>0</v>
      </c>
      <c r="G137" s="53">
        <v>0</v>
      </c>
      <c r="H137" s="52">
        <v>0</v>
      </c>
      <c r="I137" s="53">
        <v>0</v>
      </c>
      <c r="J137" s="53">
        <v>0</v>
      </c>
      <c r="K137" s="52">
        <v>0</v>
      </c>
      <c r="L137" s="38"/>
      <c r="M137" s="11">
        <v>31.08</v>
      </c>
      <c r="N137" s="11">
        <v>32.729999999999997</v>
      </c>
      <c r="O137" s="12">
        <v>5.3088999999999997E-2</v>
      </c>
      <c r="P137" s="11">
        <v>824.99999999999932</v>
      </c>
      <c r="Q137" s="11">
        <v>0</v>
      </c>
      <c r="R137" s="11">
        <v>0</v>
      </c>
      <c r="S137" s="11">
        <v>824.99999999999932</v>
      </c>
    </row>
    <row r="138" spans="1:19" s="35" customFormat="1" ht="15.75" customHeight="1" x14ac:dyDescent="0.3">
      <c r="A138" s="39">
        <v>43083</v>
      </c>
      <c r="B138" s="11" t="s">
        <v>3580</v>
      </c>
      <c r="C138" s="11" t="s">
        <v>3581</v>
      </c>
      <c r="D138" s="11">
        <v>600</v>
      </c>
      <c r="E138" s="11">
        <v>600</v>
      </c>
      <c r="F138" s="53">
        <v>0</v>
      </c>
      <c r="G138" s="53">
        <v>0</v>
      </c>
      <c r="H138" s="52">
        <v>0</v>
      </c>
      <c r="I138" s="53">
        <v>0</v>
      </c>
      <c r="J138" s="53">
        <v>0</v>
      </c>
      <c r="K138" s="52">
        <v>0</v>
      </c>
      <c r="L138" s="38"/>
      <c r="M138" s="11">
        <v>21.76</v>
      </c>
      <c r="N138" s="11">
        <v>20.170000000000002</v>
      </c>
      <c r="O138" s="12">
        <v>-7.3069999999999996E-2</v>
      </c>
      <c r="P138" s="11">
        <v>-953.99999999999989</v>
      </c>
      <c r="Q138" s="11">
        <v>0</v>
      </c>
      <c r="R138" s="11">
        <v>0</v>
      </c>
      <c r="S138" s="11">
        <v>-953.99999999999989</v>
      </c>
    </row>
    <row r="139" spans="1:19" s="35" customFormat="1" ht="15.75" customHeight="1" x14ac:dyDescent="0.3">
      <c r="A139" s="39">
        <v>43083</v>
      </c>
      <c r="B139" s="11" t="s">
        <v>3759</v>
      </c>
      <c r="C139" s="11" t="s">
        <v>3760</v>
      </c>
      <c r="D139" s="11">
        <v>600</v>
      </c>
      <c r="E139" s="11">
        <v>600</v>
      </c>
      <c r="F139" s="53">
        <v>0</v>
      </c>
      <c r="G139" s="53">
        <v>0</v>
      </c>
      <c r="H139" s="52">
        <v>0</v>
      </c>
      <c r="I139" s="53">
        <v>0</v>
      </c>
      <c r="J139" s="53">
        <v>0</v>
      </c>
      <c r="K139" s="52">
        <v>0</v>
      </c>
      <c r="L139" s="38"/>
      <c r="M139" s="11">
        <v>21.58</v>
      </c>
      <c r="N139" s="11">
        <v>21.63</v>
      </c>
      <c r="O139" s="12">
        <v>2.317E-3</v>
      </c>
      <c r="P139" s="11">
        <v>30.000000000000426</v>
      </c>
      <c r="Q139" s="11">
        <v>0</v>
      </c>
      <c r="R139" s="11">
        <v>0</v>
      </c>
      <c r="S139" s="11">
        <v>30.000000000000426</v>
      </c>
    </row>
    <row r="140" spans="1:19" s="35" customFormat="1" ht="15.75" customHeight="1" x14ac:dyDescent="0.3">
      <c r="A140" s="39">
        <v>43083</v>
      </c>
      <c r="B140" s="11" t="s">
        <v>3838</v>
      </c>
      <c r="C140" s="11" t="s">
        <v>3839</v>
      </c>
      <c r="D140" s="11">
        <v>600</v>
      </c>
      <c r="E140" s="11">
        <v>600</v>
      </c>
      <c r="F140" s="53">
        <v>0</v>
      </c>
      <c r="G140" s="53">
        <v>0</v>
      </c>
      <c r="H140" s="52">
        <v>0</v>
      </c>
      <c r="I140" s="53">
        <v>0</v>
      </c>
      <c r="J140" s="53">
        <v>0</v>
      </c>
      <c r="K140" s="52">
        <v>0</v>
      </c>
      <c r="L140" s="38"/>
      <c r="M140" s="11">
        <v>24.1</v>
      </c>
      <c r="N140" s="11">
        <v>23.8</v>
      </c>
      <c r="O140" s="12">
        <v>-1.2448000000000001E-2</v>
      </c>
      <c r="P140" s="11">
        <v>-180.00000000000043</v>
      </c>
      <c r="Q140" s="11">
        <v>0</v>
      </c>
      <c r="R140" s="11">
        <v>0</v>
      </c>
      <c r="S140" s="11">
        <v>-180.00000000000043</v>
      </c>
    </row>
    <row r="141" spans="1:19" s="35" customFormat="1" ht="15.75" customHeight="1" x14ac:dyDescent="0.3">
      <c r="A141" s="39">
        <v>43083</v>
      </c>
      <c r="B141" s="11" t="s">
        <v>41</v>
      </c>
      <c r="C141" s="11" t="s">
        <v>42</v>
      </c>
      <c r="D141" s="11">
        <v>2400</v>
      </c>
      <c r="E141" s="11">
        <v>2400</v>
      </c>
      <c r="F141" s="53">
        <v>0</v>
      </c>
      <c r="G141" s="53">
        <v>0</v>
      </c>
      <c r="H141" s="52">
        <v>0</v>
      </c>
      <c r="I141" s="53">
        <v>0</v>
      </c>
      <c r="J141" s="53">
        <v>0</v>
      </c>
      <c r="K141" s="52">
        <v>0</v>
      </c>
      <c r="L141" s="38"/>
      <c r="M141" s="11">
        <v>6.03</v>
      </c>
      <c r="N141" s="11">
        <v>5.96</v>
      </c>
      <c r="O141" s="12">
        <v>-1.1609E-2</v>
      </c>
      <c r="P141" s="11">
        <v>-168.00000000000068</v>
      </c>
      <c r="Q141" s="11">
        <v>0</v>
      </c>
      <c r="R141" s="11">
        <v>0</v>
      </c>
      <c r="S141" s="11">
        <v>-168.00000000000068</v>
      </c>
    </row>
    <row r="142" spans="1:19" s="35" customFormat="1" ht="15.75" customHeight="1" x14ac:dyDescent="0.3">
      <c r="A142" s="39">
        <v>43083</v>
      </c>
      <c r="B142" s="11" t="s">
        <v>43</v>
      </c>
      <c r="C142" s="11" t="s">
        <v>44</v>
      </c>
      <c r="D142" s="11">
        <v>1700</v>
      </c>
      <c r="E142" s="11">
        <v>1700</v>
      </c>
      <c r="F142" s="53">
        <v>0</v>
      </c>
      <c r="G142" s="53">
        <v>0</v>
      </c>
      <c r="H142" s="52">
        <v>0</v>
      </c>
      <c r="I142" s="53">
        <v>0</v>
      </c>
      <c r="J142" s="53">
        <v>0</v>
      </c>
      <c r="K142" s="52">
        <v>0</v>
      </c>
      <c r="L142" s="38"/>
      <c r="M142" s="11">
        <v>11.19</v>
      </c>
      <c r="N142" s="11">
        <v>11.21</v>
      </c>
      <c r="O142" s="12">
        <v>1.787E-3</v>
      </c>
      <c r="P142" s="11">
        <v>34.000000000002295</v>
      </c>
      <c r="Q142" s="11">
        <v>0</v>
      </c>
      <c r="R142" s="11">
        <v>0</v>
      </c>
      <c r="S142" s="11">
        <v>34.000000000002295</v>
      </c>
    </row>
    <row r="143" spans="1:19" s="35" customFormat="1" ht="15.75" customHeight="1" x14ac:dyDescent="0.3">
      <c r="A143" s="39">
        <v>43083</v>
      </c>
      <c r="B143" s="11" t="s">
        <v>576</v>
      </c>
      <c r="C143" s="11" t="s">
        <v>577</v>
      </c>
      <c r="D143" s="11">
        <v>1500</v>
      </c>
      <c r="E143" s="11">
        <v>1500</v>
      </c>
      <c r="F143" s="53">
        <v>0</v>
      </c>
      <c r="G143" s="53">
        <v>0</v>
      </c>
      <c r="H143" s="52">
        <v>0</v>
      </c>
      <c r="I143" s="53">
        <v>0</v>
      </c>
      <c r="J143" s="53">
        <v>0</v>
      </c>
      <c r="K143" s="52">
        <v>0</v>
      </c>
      <c r="L143" s="38"/>
      <c r="M143" s="11">
        <v>9.8000000000000007</v>
      </c>
      <c r="N143" s="11">
        <v>9.82</v>
      </c>
      <c r="O143" s="12">
        <v>2.0409999999999998E-3</v>
      </c>
      <c r="P143" s="11">
        <v>29.999999999999361</v>
      </c>
      <c r="Q143" s="11">
        <v>0</v>
      </c>
      <c r="R143" s="11">
        <v>0</v>
      </c>
      <c r="S143" s="11">
        <v>29.999999999999361</v>
      </c>
    </row>
    <row r="144" spans="1:19" s="35" customFormat="1" ht="15.75" customHeight="1" x14ac:dyDescent="0.3">
      <c r="A144" s="39">
        <v>43083</v>
      </c>
      <c r="B144" s="11" t="s">
        <v>867</v>
      </c>
      <c r="C144" s="11" t="s">
        <v>868</v>
      </c>
      <c r="D144" s="11">
        <v>600</v>
      </c>
      <c r="E144" s="11">
        <v>600</v>
      </c>
      <c r="F144" s="53">
        <v>0</v>
      </c>
      <c r="G144" s="53">
        <v>0</v>
      </c>
      <c r="H144" s="52">
        <v>0</v>
      </c>
      <c r="I144" s="53">
        <v>0</v>
      </c>
      <c r="J144" s="53">
        <v>0</v>
      </c>
      <c r="K144" s="52">
        <v>0</v>
      </c>
      <c r="L144" s="38"/>
      <c r="M144" s="11">
        <v>29.02</v>
      </c>
      <c r="N144" s="11">
        <v>29.07</v>
      </c>
      <c r="O144" s="12">
        <v>1.7229999999999999E-3</v>
      </c>
      <c r="P144" s="11">
        <v>30.000000000000426</v>
      </c>
      <c r="Q144" s="11">
        <v>0</v>
      </c>
      <c r="R144" s="11">
        <v>0</v>
      </c>
      <c r="S144" s="11">
        <v>30.000000000000426</v>
      </c>
    </row>
    <row r="145" spans="1:19" s="35" customFormat="1" ht="15.75" customHeight="1" x14ac:dyDescent="0.3">
      <c r="A145" s="39">
        <v>43083</v>
      </c>
      <c r="B145" s="11" t="s">
        <v>1044</v>
      </c>
      <c r="C145" s="11" t="s">
        <v>1045</v>
      </c>
      <c r="D145" s="11">
        <v>400</v>
      </c>
      <c r="E145" s="11">
        <v>400</v>
      </c>
      <c r="F145" s="53">
        <v>0</v>
      </c>
      <c r="G145" s="53">
        <v>0</v>
      </c>
      <c r="H145" s="52">
        <v>0</v>
      </c>
      <c r="I145" s="53">
        <v>0</v>
      </c>
      <c r="J145" s="53">
        <v>0</v>
      </c>
      <c r="K145" s="52">
        <v>0</v>
      </c>
      <c r="L145" s="38"/>
      <c r="M145" s="11">
        <v>34.369999999999997</v>
      </c>
      <c r="N145" s="11">
        <v>33.74</v>
      </c>
      <c r="O145" s="12">
        <v>-1.8329999999999999E-2</v>
      </c>
      <c r="P145" s="11">
        <v>-251.99999999999818</v>
      </c>
      <c r="Q145" s="11">
        <v>0</v>
      </c>
      <c r="R145" s="11">
        <v>0</v>
      </c>
      <c r="S145" s="11">
        <v>-251.99999999999818</v>
      </c>
    </row>
    <row r="146" spans="1:19" s="35" customFormat="1" ht="15.75" customHeight="1" x14ac:dyDescent="0.3">
      <c r="A146" s="39">
        <v>43083</v>
      </c>
      <c r="B146" s="11" t="s">
        <v>1235</v>
      </c>
      <c r="C146" s="11" t="s">
        <v>1236</v>
      </c>
      <c r="D146" s="11">
        <v>1000</v>
      </c>
      <c r="E146" s="11">
        <v>1000</v>
      </c>
      <c r="F146" s="53">
        <v>0</v>
      </c>
      <c r="G146" s="53">
        <v>0</v>
      </c>
      <c r="H146" s="52">
        <v>0</v>
      </c>
      <c r="I146" s="53">
        <v>0</v>
      </c>
      <c r="J146" s="53">
        <v>0</v>
      </c>
      <c r="K146" s="52">
        <v>0</v>
      </c>
      <c r="L146" s="38"/>
      <c r="M146" s="11">
        <v>13.54</v>
      </c>
      <c r="N146" s="11">
        <v>13.37</v>
      </c>
      <c r="O146" s="12">
        <v>-1.2555E-2</v>
      </c>
      <c r="P146" s="11">
        <v>-169.99999999999994</v>
      </c>
      <c r="Q146" s="11">
        <v>0</v>
      </c>
      <c r="R146" s="11">
        <v>0</v>
      </c>
      <c r="S146" s="11">
        <v>-169.99999999999994</v>
      </c>
    </row>
    <row r="147" spans="1:19" s="35" customFormat="1" ht="15.75" customHeight="1" x14ac:dyDescent="0.3">
      <c r="A147" s="39">
        <v>43083</v>
      </c>
      <c r="B147" s="11" t="s">
        <v>1326</v>
      </c>
      <c r="C147" s="11" t="s">
        <v>1327</v>
      </c>
      <c r="D147" s="11">
        <v>2600</v>
      </c>
      <c r="E147" s="11">
        <v>2600</v>
      </c>
      <c r="F147" s="53">
        <v>0</v>
      </c>
      <c r="G147" s="53">
        <v>0</v>
      </c>
      <c r="H147" s="52">
        <v>0</v>
      </c>
      <c r="I147" s="53">
        <v>0</v>
      </c>
      <c r="J147" s="53">
        <v>0</v>
      </c>
      <c r="K147" s="52">
        <v>0</v>
      </c>
      <c r="L147" s="38"/>
      <c r="M147" s="11">
        <v>5.41</v>
      </c>
      <c r="N147" s="11">
        <v>5.38</v>
      </c>
      <c r="O147" s="12">
        <v>-5.5449999999999996E-3</v>
      </c>
      <c r="P147" s="11">
        <v>-78.000000000000654</v>
      </c>
      <c r="Q147" s="11">
        <v>0</v>
      </c>
      <c r="R147" s="11">
        <v>0</v>
      </c>
      <c r="S147" s="11">
        <v>-78.000000000000654</v>
      </c>
    </row>
    <row r="148" spans="1:19" s="35" customFormat="1" ht="15.75" customHeight="1" x14ac:dyDescent="0.3">
      <c r="A148" s="39">
        <v>43083</v>
      </c>
      <c r="B148" s="33" t="s">
        <v>1424</v>
      </c>
      <c r="C148" s="11" t="s">
        <v>1425</v>
      </c>
      <c r="D148" s="11">
        <v>1500</v>
      </c>
      <c r="E148" s="11">
        <v>1500</v>
      </c>
      <c r="F148" s="53">
        <v>0</v>
      </c>
      <c r="G148" s="53">
        <v>0</v>
      </c>
      <c r="H148" s="52">
        <v>0</v>
      </c>
      <c r="I148" s="53">
        <v>0</v>
      </c>
      <c r="J148" s="53">
        <v>0</v>
      </c>
      <c r="K148" s="52">
        <v>0</v>
      </c>
      <c r="L148" s="38"/>
      <c r="M148" s="11">
        <v>9.1199999999999992</v>
      </c>
      <c r="N148" s="11">
        <v>9.2799999999999994</v>
      </c>
      <c r="O148" s="12">
        <v>1.7544000000000001E-2</v>
      </c>
      <c r="P148" s="11">
        <v>240.00000000000023</v>
      </c>
      <c r="Q148" s="11">
        <v>0</v>
      </c>
      <c r="R148" s="11">
        <v>0</v>
      </c>
      <c r="S148" s="11">
        <v>240.00000000000023</v>
      </c>
    </row>
    <row r="149" spans="1:19" s="35" customFormat="1" ht="15.75" customHeight="1" x14ac:dyDescent="0.3">
      <c r="A149" s="39">
        <v>43083</v>
      </c>
      <c r="B149" s="11" t="s">
        <v>1440</v>
      </c>
      <c r="C149" s="11" t="s">
        <v>1441</v>
      </c>
      <c r="D149" s="11">
        <v>1700</v>
      </c>
      <c r="E149" s="11">
        <v>1700</v>
      </c>
      <c r="F149" s="53">
        <v>0</v>
      </c>
      <c r="G149" s="53">
        <v>0</v>
      </c>
      <c r="H149" s="52">
        <v>0</v>
      </c>
      <c r="I149" s="53">
        <v>0</v>
      </c>
      <c r="J149" s="53">
        <v>0</v>
      </c>
      <c r="K149" s="52">
        <v>0</v>
      </c>
      <c r="L149" s="38"/>
      <c r="M149" s="11">
        <v>8.8800000000000008</v>
      </c>
      <c r="N149" s="11">
        <v>8.86</v>
      </c>
      <c r="O149" s="12">
        <v>-2.2520000000000001E-3</v>
      </c>
      <c r="P149" s="11">
        <v>-34.000000000002295</v>
      </c>
      <c r="Q149" s="11">
        <v>0</v>
      </c>
      <c r="R149" s="11">
        <v>0</v>
      </c>
      <c r="S149" s="11">
        <v>-34.000000000002295</v>
      </c>
    </row>
    <row r="150" spans="1:19" s="35" customFormat="1" ht="15.75" customHeight="1" x14ac:dyDescent="0.3">
      <c r="A150" s="39">
        <v>43083</v>
      </c>
      <c r="B150" s="11" t="s">
        <v>1559</v>
      </c>
      <c r="C150" s="11" t="s">
        <v>1560</v>
      </c>
      <c r="D150" s="11">
        <v>1600</v>
      </c>
      <c r="E150" s="11">
        <v>1600</v>
      </c>
      <c r="F150" s="53">
        <v>0</v>
      </c>
      <c r="G150" s="53">
        <v>0</v>
      </c>
      <c r="H150" s="52">
        <v>0</v>
      </c>
      <c r="I150" s="53">
        <v>0</v>
      </c>
      <c r="J150" s="53">
        <v>0</v>
      </c>
      <c r="K150" s="52">
        <v>0</v>
      </c>
      <c r="L150" s="38"/>
      <c r="M150" s="11">
        <v>8.6300000000000008</v>
      </c>
      <c r="N150" s="11">
        <v>8.56</v>
      </c>
      <c r="O150" s="12">
        <v>-8.1110000000000002E-3</v>
      </c>
      <c r="P150" s="11">
        <v>-112.00000000000045</v>
      </c>
      <c r="Q150" s="11">
        <v>0</v>
      </c>
      <c r="R150" s="11">
        <v>0</v>
      </c>
      <c r="S150" s="11">
        <v>-112.00000000000045</v>
      </c>
    </row>
    <row r="151" spans="1:19" s="35" customFormat="1" ht="15.75" customHeight="1" x14ac:dyDescent="0.3">
      <c r="A151" s="39">
        <v>43083</v>
      </c>
      <c r="B151" s="11" t="s">
        <v>1597</v>
      </c>
      <c r="C151" s="11" t="s">
        <v>1598</v>
      </c>
      <c r="D151" s="11">
        <v>1600</v>
      </c>
      <c r="E151" s="11">
        <v>1600</v>
      </c>
      <c r="F151" s="53">
        <v>0</v>
      </c>
      <c r="G151" s="53">
        <v>0</v>
      </c>
      <c r="H151" s="52">
        <v>0</v>
      </c>
      <c r="I151" s="53">
        <v>0</v>
      </c>
      <c r="J151" s="53">
        <v>0</v>
      </c>
      <c r="K151" s="52">
        <v>0</v>
      </c>
      <c r="L151" s="38"/>
      <c r="M151" s="11">
        <v>9.41</v>
      </c>
      <c r="N151" s="11">
        <v>9.36</v>
      </c>
      <c r="O151" s="12">
        <v>-5.313E-3</v>
      </c>
      <c r="P151" s="11">
        <v>-80.000000000001137</v>
      </c>
      <c r="Q151" s="11">
        <v>0</v>
      </c>
      <c r="R151" s="11">
        <v>0</v>
      </c>
      <c r="S151" s="11">
        <v>-80.000000000001137</v>
      </c>
    </row>
    <row r="152" spans="1:19" s="35" customFormat="1" ht="15.75" customHeight="1" x14ac:dyDescent="0.3">
      <c r="A152" s="39">
        <v>43083</v>
      </c>
      <c r="B152" s="11" t="s">
        <v>1669</v>
      </c>
      <c r="C152" s="11" t="s">
        <v>1670</v>
      </c>
      <c r="D152" s="11">
        <v>2100</v>
      </c>
      <c r="E152" s="11">
        <v>2100</v>
      </c>
      <c r="F152" s="53">
        <v>0</v>
      </c>
      <c r="G152" s="53">
        <v>0</v>
      </c>
      <c r="H152" s="52">
        <v>0</v>
      </c>
      <c r="I152" s="53">
        <v>0</v>
      </c>
      <c r="J152" s="53">
        <v>0</v>
      </c>
      <c r="K152" s="52">
        <v>0</v>
      </c>
      <c r="L152" s="38"/>
      <c r="M152" s="11">
        <v>7.03</v>
      </c>
      <c r="N152" s="11">
        <v>6.98</v>
      </c>
      <c r="O152" s="12">
        <v>-7.1120000000000003E-3</v>
      </c>
      <c r="P152" s="11">
        <v>-104.99999999999963</v>
      </c>
      <c r="Q152" s="11">
        <v>0</v>
      </c>
      <c r="R152" s="11">
        <v>0</v>
      </c>
      <c r="S152" s="11">
        <v>-104.99999999999963</v>
      </c>
    </row>
    <row r="153" spans="1:19" s="35" customFormat="1" ht="15.75" customHeight="1" x14ac:dyDescent="0.3">
      <c r="A153" s="39">
        <v>43083</v>
      </c>
      <c r="B153" s="11" t="s">
        <v>1679</v>
      </c>
      <c r="C153" s="11" t="s">
        <v>1680</v>
      </c>
      <c r="D153" s="11">
        <v>1900</v>
      </c>
      <c r="E153" s="11">
        <v>1900</v>
      </c>
      <c r="F153" s="53">
        <v>0</v>
      </c>
      <c r="G153" s="53">
        <v>0</v>
      </c>
      <c r="H153" s="52">
        <v>0</v>
      </c>
      <c r="I153" s="53">
        <v>0</v>
      </c>
      <c r="J153" s="53">
        <v>0</v>
      </c>
      <c r="K153" s="52">
        <v>0</v>
      </c>
      <c r="L153" s="38"/>
      <c r="M153" s="11">
        <v>7.43</v>
      </c>
      <c r="N153" s="11">
        <v>7.4</v>
      </c>
      <c r="O153" s="12">
        <v>-4.0379999999999999E-3</v>
      </c>
      <c r="P153" s="11">
        <v>-56.999999999998785</v>
      </c>
      <c r="Q153" s="11">
        <v>0</v>
      </c>
      <c r="R153" s="11">
        <v>0</v>
      </c>
      <c r="S153" s="11">
        <v>-56.999999999998785</v>
      </c>
    </row>
    <row r="154" spans="1:19" s="35" customFormat="1" ht="15.75" customHeight="1" x14ac:dyDescent="0.3">
      <c r="A154" s="39">
        <v>43083</v>
      </c>
      <c r="B154" s="11" t="s">
        <v>1869</v>
      </c>
      <c r="C154" s="11" t="s">
        <v>1870</v>
      </c>
      <c r="D154" s="11">
        <v>400</v>
      </c>
      <c r="E154" s="11">
        <v>400</v>
      </c>
      <c r="F154" s="53">
        <v>0</v>
      </c>
      <c r="G154" s="53">
        <v>0</v>
      </c>
      <c r="H154" s="52">
        <v>0</v>
      </c>
      <c r="I154" s="53">
        <v>0</v>
      </c>
      <c r="J154" s="53">
        <v>0</v>
      </c>
      <c r="K154" s="52">
        <v>0</v>
      </c>
      <c r="L154" s="38"/>
      <c r="M154" s="11">
        <v>35.49</v>
      </c>
      <c r="N154" s="11">
        <v>35.6</v>
      </c>
      <c r="O154" s="12">
        <v>3.0990000000000002E-3</v>
      </c>
      <c r="P154" s="11">
        <v>43.999999999999773</v>
      </c>
      <c r="Q154" s="11">
        <v>0</v>
      </c>
      <c r="R154" s="11">
        <v>0</v>
      </c>
      <c r="S154" s="11">
        <v>43.999999999999773</v>
      </c>
    </row>
    <row r="155" spans="1:19" s="35" customFormat="1" ht="15.75" customHeight="1" x14ac:dyDescent="0.3">
      <c r="A155" s="37"/>
      <c r="F155" s="53">
        <v>0</v>
      </c>
      <c r="G155" s="53">
        <v>0</v>
      </c>
      <c r="H155" s="52">
        <v>0</v>
      </c>
      <c r="I155" s="53">
        <v>0</v>
      </c>
      <c r="J155" s="53">
        <v>0</v>
      </c>
      <c r="K155" s="52">
        <v>0</v>
      </c>
    </row>
    <row r="156" spans="1:19" s="35" customFormat="1" ht="15.75" customHeight="1" x14ac:dyDescent="0.3">
      <c r="A156" s="34">
        <v>43084</v>
      </c>
      <c r="B156" s="30" t="s">
        <v>3525</v>
      </c>
      <c r="C156" s="30" t="s">
        <v>3526</v>
      </c>
      <c r="D156" s="30">
        <v>500</v>
      </c>
      <c r="E156" s="30">
        <v>500</v>
      </c>
      <c r="F156" s="53">
        <v>0</v>
      </c>
      <c r="G156" s="53">
        <v>0</v>
      </c>
      <c r="H156" s="52">
        <v>0</v>
      </c>
      <c r="I156" s="53">
        <v>0</v>
      </c>
      <c r="J156" s="53">
        <v>0</v>
      </c>
      <c r="K156" s="52">
        <v>0</v>
      </c>
      <c r="L156" s="30"/>
      <c r="M156" s="30">
        <v>32.729999999999997</v>
      </c>
      <c r="N156" s="30">
        <v>32.51</v>
      </c>
      <c r="O156" s="31">
        <v>-6.7219999999999997E-3</v>
      </c>
      <c r="P156" s="30">
        <v>-109.99999999999943</v>
      </c>
      <c r="Q156" s="30">
        <v>0</v>
      </c>
      <c r="R156" s="30">
        <v>0</v>
      </c>
      <c r="S156" s="30">
        <v>-109.99999999999943</v>
      </c>
    </row>
    <row r="157" spans="1:19" s="35" customFormat="1" ht="15.75" customHeight="1" x14ac:dyDescent="0.3">
      <c r="A157" s="34">
        <v>43084</v>
      </c>
      <c r="B157" s="30" t="s">
        <v>3580</v>
      </c>
      <c r="C157" s="30" t="s">
        <v>3581</v>
      </c>
      <c r="D157" s="30">
        <v>600</v>
      </c>
      <c r="E157" s="30">
        <v>600</v>
      </c>
      <c r="F157" s="53">
        <v>0</v>
      </c>
      <c r="G157" s="53">
        <v>0</v>
      </c>
      <c r="H157" s="52">
        <v>0</v>
      </c>
      <c r="I157" s="53">
        <v>0</v>
      </c>
      <c r="J157" s="53">
        <v>0</v>
      </c>
      <c r="K157" s="52">
        <v>0</v>
      </c>
      <c r="L157" s="30"/>
      <c r="M157" s="30">
        <v>20.170000000000002</v>
      </c>
      <c r="N157" s="30">
        <v>20.329999999999998</v>
      </c>
      <c r="O157" s="31">
        <v>7.9330000000000008E-3</v>
      </c>
      <c r="P157" s="30">
        <v>95.999999999997954</v>
      </c>
      <c r="Q157" s="30">
        <v>0</v>
      </c>
      <c r="R157" s="30">
        <v>0</v>
      </c>
      <c r="S157" s="30">
        <v>95.999999999997954</v>
      </c>
    </row>
    <row r="158" spans="1:19" s="35" customFormat="1" ht="15.75" customHeight="1" x14ac:dyDescent="0.3">
      <c r="A158" s="34">
        <v>43084</v>
      </c>
      <c r="B158" s="30" t="s">
        <v>3759</v>
      </c>
      <c r="C158" s="30" t="s">
        <v>3760</v>
      </c>
      <c r="D158" s="30">
        <v>600</v>
      </c>
      <c r="E158" s="30">
        <v>600</v>
      </c>
      <c r="F158" s="53">
        <v>0</v>
      </c>
      <c r="G158" s="53">
        <v>0</v>
      </c>
      <c r="H158" s="52">
        <v>0</v>
      </c>
      <c r="I158" s="53">
        <v>0</v>
      </c>
      <c r="J158" s="53">
        <v>0</v>
      </c>
      <c r="K158" s="52">
        <v>0</v>
      </c>
      <c r="L158" s="30"/>
      <c r="M158" s="30">
        <v>21.63</v>
      </c>
      <c r="N158" s="30">
        <v>21.7</v>
      </c>
      <c r="O158" s="31">
        <v>3.2360000000000002E-3</v>
      </c>
      <c r="P158" s="30">
        <v>42.000000000000171</v>
      </c>
      <c r="Q158" s="30">
        <v>0</v>
      </c>
      <c r="R158" s="30">
        <v>0</v>
      </c>
      <c r="S158" s="30">
        <v>42.000000000000171</v>
      </c>
    </row>
    <row r="159" spans="1:19" s="35" customFormat="1" ht="15.75" customHeight="1" x14ac:dyDescent="0.3">
      <c r="A159" s="34">
        <v>43084</v>
      </c>
      <c r="B159" s="30" t="s">
        <v>3838</v>
      </c>
      <c r="C159" s="30" t="s">
        <v>3839</v>
      </c>
      <c r="D159" s="30">
        <v>600</v>
      </c>
      <c r="E159" s="30">
        <v>600</v>
      </c>
      <c r="F159" s="53">
        <v>0</v>
      </c>
      <c r="G159" s="53">
        <v>0</v>
      </c>
      <c r="H159" s="52">
        <v>0</v>
      </c>
      <c r="I159" s="53">
        <v>0</v>
      </c>
      <c r="J159" s="53">
        <v>0</v>
      </c>
      <c r="K159" s="52">
        <v>0</v>
      </c>
      <c r="L159" s="30"/>
      <c r="M159" s="30">
        <v>23.8</v>
      </c>
      <c r="N159" s="30">
        <v>23.81</v>
      </c>
      <c r="O159" s="31">
        <v>4.2000000000000002E-4</v>
      </c>
      <c r="P159" s="30">
        <v>5.9999999999988063</v>
      </c>
      <c r="Q159" s="30">
        <v>0</v>
      </c>
      <c r="R159" s="30">
        <v>0</v>
      </c>
      <c r="S159" s="30">
        <v>5.9999999999988063</v>
      </c>
    </row>
    <row r="160" spans="1:19" s="35" customFormat="1" ht="15.75" customHeight="1" x14ac:dyDescent="0.3">
      <c r="A160" s="34">
        <v>43084</v>
      </c>
      <c r="B160" s="30" t="s">
        <v>41</v>
      </c>
      <c r="C160" s="30" t="s">
        <v>42</v>
      </c>
      <c r="D160" s="30">
        <v>2400</v>
      </c>
      <c r="E160" s="30">
        <v>2400</v>
      </c>
      <c r="F160" s="53">
        <v>0</v>
      </c>
      <c r="G160" s="53">
        <v>0</v>
      </c>
      <c r="H160" s="52">
        <v>0</v>
      </c>
      <c r="I160" s="53">
        <v>0</v>
      </c>
      <c r="J160" s="53">
        <v>0</v>
      </c>
      <c r="K160" s="52">
        <v>0</v>
      </c>
      <c r="L160" s="30"/>
      <c r="M160" s="30">
        <v>5.96</v>
      </c>
      <c r="N160" s="30">
        <v>5.93</v>
      </c>
      <c r="O160" s="31">
        <v>-5.0340000000000003E-3</v>
      </c>
      <c r="P160" s="30">
        <v>-72.000000000000597</v>
      </c>
      <c r="Q160" s="30">
        <v>0</v>
      </c>
      <c r="R160" s="30">
        <v>0</v>
      </c>
      <c r="S160" s="30">
        <v>-72.000000000000597</v>
      </c>
    </row>
    <row r="161" spans="1:19" s="35" customFormat="1" ht="15.75" customHeight="1" x14ac:dyDescent="0.3">
      <c r="A161" s="34">
        <v>43084</v>
      </c>
      <c r="B161" s="30" t="s">
        <v>43</v>
      </c>
      <c r="C161" s="30" t="s">
        <v>44</v>
      </c>
      <c r="D161" s="30">
        <v>1700</v>
      </c>
      <c r="E161" s="30">
        <v>1700</v>
      </c>
      <c r="F161" s="53">
        <v>0</v>
      </c>
      <c r="G161" s="53">
        <v>0</v>
      </c>
      <c r="H161" s="52">
        <v>0</v>
      </c>
      <c r="I161" s="53">
        <v>0</v>
      </c>
      <c r="J161" s="53">
        <v>0</v>
      </c>
      <c r="K161" s="52">
        <v>0</v>
      </c>
      <c r="L161" s="30"/>
      <c r="M161" s="30">
        <v>11.21</v>
      </c>
      <c r="N161" s="30">
        <v>11.16</v>
      </c>
      <c r="O161" s="31">
        <v>-4.4600000000000004E-3</v>
      </c>
      <c r="P161" s="30">
        <v>-85.000000000001208</v>
      </c>
      <c r="Q161" s="30">
        <v>0</v>
      </c>
      <c r="R161" s="30">
        <v>0</v>
      </c>
      <c r="S161" s="30">
        <v>-85.000000000001208</v>
      </c>
    </row>
    <row r="162" spans="1:19" s="35" customFormat="1" ht="15.75" customHeight="1" x14ac:dyDescent="0.3">
      <c r="A162" s="34">
        <v>43084</v>
      </c>
      <c r="B162" s="30" t="s">
        <v>576</v>
      </c>
      <c r="C162" s="30" t="s">
        <v>577</v>
      </c>
      <c r="D162" s="30">
        <v>1500</v>
      </c>
      <c r="E162" s="30">
        <v>1500</v>
      </c>
      <c r="F162" s="53">
        <v>0</v>
      </c>
      <c r="G162" s="53">
        <v>0</v>
      </c>
      <c r="H162" s="52">
        <v>0</v>
      </c>
      <c r="I162" s="53">
        <v>0</v>
      </c>
      <c r="J162" s="53">
        <v>0</v>
      </c>
      <c r="K162" s="52">
        <v>0</v>
      </c>
      <c r="L162" s="30"/>
      <c r="M162" s="30">
        <v>9.82</v>
      </c>
      <c r="N162" s="30">
        <v>9.7899999999999991</v>
      </c>
      <c r="O162" s="31">
        <v>-3.055E-3</v>
      </c>
      <c r="P162" s="30">
        <v>-45.000000000001705</v>
      </c>
      <c r="Q162" s="30">
        <v>0</v>
      </c>
      <c r="R162" s="30">
        <v>0</v>
      </c>
      <c r="S162" s="30">
        <v>-45.000000000001705</v>
      </c>
    </row>
    <row r="163" spans="1:19" s="35" customFormat="1" ht="15.75" customHeight="1" x14ac:dyDescent="0.3">
      <c r="A163" s="34">
        <v>43084</v>
      </c>
      <c r="B163" s="30" t="s">
        <v>867</v>
      </c>
      <c r="C163" s="30" t="s">
        <v>868</v>
      </c>
      <c r="D163" s="30">
        <v>600</v>
      </c>
      <c r="E163" s="30">
        <v>600</v>
      </c>
      <c r="F163" s="53">
        <v>0</v>
      </c>
      <c r="G163" s="53">
        <v>0</v>
      </c>
      <c r="H163" s="52">
        <v>0</v>
      </c>
      <c r="I163" s="53">
        <v>0</v>
      </c>
      <c r="J163" s="53">
        <v>0</v>
      </c>
      <c r="K163" s="52">
        <v>0</v>
      </c>
      <c r="L163" s="30"/>
      <c r="M163" s="30">
        <v>29.07</v>
      </c>
      <c r="N163" s="30">
        <v>27.93</v>
      </c>
      <c r="O163" s="31">
        <v>-3.9216000000000001E-2</v>
      </c>
      <c r="P163" s="30">
        <v>-684.00000000000034</v>
      </c>
      <c r="Q163" s="30">
        <v>0</v>
      </c>
      <c r="R163" s="30">
        <v>0</v>
      </c>
      <c r="S163" s="30">
        <v>-684.00000000000034</v>
      </c>
    </row>
    <row r="164" spans="1:19" s="35" customFormat="1" ht="15.75" customHeight="1" x14ac:dyDescent="0.3">
      <c r="A164" s="34">
        <v>43084</v>
      </c>
      <c r="B164" s="30" t="s">
        <v>1044</v>
      </c>
      <c r="C164" s="30" t="s">
        <v>1045</v>
      </c>
      <c r="D164" s="30">
        <v>400</v>
      </c>
      <c r="E164" s="30">
        <v>400</v>
      </c>
      <c r="F164" s="53">
        <v>0</v>
      </c>
      <c r="G164" s="53">
        <v>0</v>
      </c>
      <c r="H164" s="52">
        <v>0</v>
      </c>
      <c r="I164" s="53">
        <v>0</v>
      </c>
      <c r="J164" s="53">
        <v>0</v>
      </c>
      <c r="K164" s="52">
        <v>0</v>
      </c>
      <c r="L164" s="30"/>
      <c r="M164" s="30">
        <v>33.74</v>
      </c>
      <c r="N164" s="30">
        <v>34.700000000000003</v>
      </c>
      <c r="O164" s="31">
        <v>2.8452999999999999E-2</v>
      </c>
      <c r="P164" s="30">
        <v>384.00000000000034</v>
      </c>
      <c r="Q164" s="30">
        <v>0</v>
      </c>
      <c r="R164" s="30">
        <v>0</v>
      </c>
      <c r="S164" s="30">
        <v>384.00000000000034</v>
      </c>
    </row>
    <row r="165" spans="1:19" s="35" customFormat="1" ht="15.75" customHeight="1" x14ac:dyDescent="0.3">
      <c r="A165" s="34">
        <v>43084</v>
      </c>
      <c r="B165" s="30" t="s">
        <v>1235</v>
      </c>
      <c r="C165" s="30" t="s">
        <v>1236</v>
      </c>
      <c r="D165" s="30">
        <v>1000</v>
      </c>
      <c r="E165" s="30">
        <v>1000</v>
      </c>
      <c r="F165" s="53">
        <v>0</v>
      </c>
      <c r="G165" s="53">
        <v>0</v>
      </c>
      <c r="H165" s="52">
        <v>0</v>
      </c>
      <c r="I165" s="53">
        <v>0</v>
      </c>
      <c r="J165" s="53">
        <v>0</v>
      </c>
      <c r="K165" s="52">
        <v>0</v>
      </c>
      <c r="L165" s="30"/>
      <c r="M165" s="30">
        <v>13.37</v>
      </c>
      <c r="N165" s="30">
        <v>13.16</v>
      </c>
      <c r="O165" s="31">
        <v>-1.5706999999999999E-2</v>
      </c>
      <c r="P165" s="30">
        <v>-209.99999999999909</v>
      </c>
      <c r="Q165" s="30">
        <v>0</v>
      </c>
      <c r="R165" s="30">
        <v>0</v>
      </c>
      <c r="S165" s="30">
        <v>-209.99999999999909</v>
      </c>
    </row>
    <row r="166" spans="1:19" s="35" customFormat="1" ht="15.75" customHeight="1" x14ac:dyDescent="0.3">
      <c r="A166" s="34">
        <v>43084</v>
      </c>
      <c r="B166" s="30" t="s">
        <v>1326</v>
      </c>
      <c r="C166" s="30" t="s">
        <v>1327</v>
      </c>
      <c r="D166" s="30">
        <v>2600</v>
      </c>
      <c r="E166" s="30">
        <v>2600</v>
      </c>
      <c r="F166" s="53">
        <v>0</v>
      </c>
      <c r="G166" s="53">
        <v>0</v>
      </c>
      <c r="H166" s="52">
        <v>0</v>
      </c>
      <c r="I166" s="53">
        <v>0</v>
      </c>
      <c r="J166" s="53">
        <v>0</v>
      </c>
      <c r="K166" s="52">
        <v>0</v>
      </c>
      <c r="L166" s="30"/>
      <c r="M166" s="30">
        <v>5.38</v>
      </c>
      <c r="N166" s="30">
        <v>5.43</v>
      </c>
      <c r="O166" s="31">
        <v>9.2940000000000002E-3</v>
      </c>
      <c r="P166" s="30">
        <v>129.99999999999955</v>
      </c>
      <c r="Q166" s="30">
        <v>0</v>
      </c>
      <c r="R166" s="30">
        <v>0</v>
      </c>
      <c r="S166" s="30">
        <v>129.99999999999955</v>
      </c>
    </row>
    <row r="167" spans="1:19" s="35" customFormat="1" ht="15.75" customHeight="1" x14ac:dyDescent="0.3">
      <c r="A167" s="34">
        <v>43084</v>
      </c>
      <c r="B167" s="36" t="s">
        <v>1424</v>
      </c>
      <c r="C167" s="30" t="s">
        <v>1425</v>
      </c>
      <c r="D167" s="30">
        <v>1500</v>
      </c>
      <c r="E167" s="30">
        <v>1500</v>
      </c>
      <c r="F167" s="53">
        <v>0</v>
      </c>
      <c r="G167" s="53">
        <v>0</v>
      </c>
      <c r="H167" s="52">
        <v>0</v>
      </c>
      <c r="I167" s="53">
        <v>0</v>
      </c>
      <c r="J167" s="53">
        <v>0</v>
      </c>
      <c r="K167" s="52">
        <v>0</v>
      </c>
      <c r="L167" s="30"/>
      <c r="M167" s="30">
        <v>9.2799999999999994</v>
      </c>
      <c r="N167" s="30">
        <v>9.19</v>
      </c>
      <c r="O167" s="31">
        <v>-9.698E-3</v>
      </c>
      <c r="P167" s="30">
        <v>-134.99999999999977</v>
      </c>
      <c r="Q167" s="30">
        <v>0</v>
      </c>
      <c r="R167" s="30">
        <v>0</v>
      </c>
      <c r="S167" s="30">
        <v>-134.99999999999977</v>
      </c>
    </row>
    <row r="168" spans="1:19" s="35" customFormat="1" ht="15.75" customHeight="1" x14ac:dyDescent="0.3">
      <c r="A168" s="34">
        <v>43084</v>
      </c>
      <c r="B168" s="36" t="s">
        <v>1440</v>
      </c>
      <c r="C168" s="30" t="s">
        <v>1441</v>
      </c>
      <c r="D168" s="30">
        <v>1700</v>
      </c>
      <c r="E168" s="30">
        <v>1700</v>
      </c>
      <c r="F168" s="53">
        <v>0</v>
      </c>
      <c r="G168" s="53">
        <v>0</v>
      </c>
      <c r="H168" s="52">
        <v>0</v>
      </c>
      <c r="I168" s="53">
        <v>0</v>
      </c>
      <c r="J168" s="53">
        <v>0</v>
      </c>
      <c r="K168" s="52">
        <v>0</v>
      </c>
      <c r="L168" s="30"/>
      <c r="M168" s="30">
        <v>8.86</v>
      </c>
      <c r="N168" s="30">
        <v>8.7799999999999994</v>
      </c>
      <c r="O168" s="31">
        <v>-9.0290000000000006E-3</v>
      </c>
      <c r="P168" s="30">
        <v>-136.00000000000011</v>
      </c>
      <c r="Q168" s="30">
        <v>0</v>
      </c>
      <c r="R168" s="30">
        <v>0</v>
      </c>
      <c r="S168" s="30">
        <v>-136.00000000000011</v>
      </c>
    </row>
    <row r="169" spans="1:19" s="35" customFormat="1" ht="15.75" customHeight="1" x14ac:dyDescent="0.3">
      <c r="A169" s="34">
        <v>43084</v>
      </c>
      <c r="B169" s="30" t="s">
        <v>1559</v>
      </c>
      <c r="C169" s="30" t="s">
        <v>1560</v>
      </c>
      <c r="D169" s="30">
        <v>1600</v>
      </c>
      <c r="E169" s="30">
        <v>1600</v>
      </c>
      <c r="F169" s="53">
        <v>0</v>
      </c>
      <c r="G169" s="53">
        <v>0</v>
      </c>
      <c r="H169" s="52">
        <v>0</v>
      </c>
      <c r="I169" s="53">
        <v>0</v>
      </c>
      <c r="J169" s="53">
        <v>0</v>
      </c>
      <c r="K169" s="52">
        <v>0</v>
      </c>
      <c r="L169" s="30"/>
      <c r="M169" s="30">
        <v>8.56</v>
      </c>
      <c r="N169" s="30">
        <v>8.5299999999999994</v>
      </c>
      <c r="O169" s="31">
        <v>-3.5049999999999999E-3</v>
      </c>
      <c r="P169" s="30">
        <v>-48.000000000001819</v>
      </c>
      <c r="Q169" s="30">
        <v>0</v>
      </c>
      <c r="R169" s="30">
        <v>0</v>
      </c>
      <c r="S169" s="30">
        <v>-48.000000000001819</v>
      </c>
    </row>
    <row r="170" spans="1:19" s="35" customFormat="1" ht="15.75" customHeight="1" x14ac:dyDescent="0.3">
      <c r="A170" s="34">
        <v>43084</v>
      </c>
      <c r="B170" s="30" t="s">
        <v>1597</v>
      </c>
      <c r="C170" s="30" t="s">
        <v>1598</v>
      </c>
      <c r="D170" s="30">
        <v>1600</v>
      </c>
      <c r="E170" s="30">
        <v>1600</v>
      </c>
      <c r="F170" s="53">
        <v>0</v>
      </c>
      <c r="G170" s="53">
        <v>0</v>
      </c>
      <c r="H170" s="52">
        <v>0</v>
      </c>
      <c r="I170" s="53">
        <v>0</v>
      </c>
      <c r="J170" s="53">
        <v>0</v>
      </c>
      <c r="K170" s="52">
        <v>0</v>
      </c>
      <c r="L170" s="30"/>
      <c r="M170" s="30">
        <v>9.36</v>
      </c>
      <c r="N170" s="30">
        <v>9.3000000000000007</v>
      </c>
      <c r="O170" s="31">
        <v>-6.4099999999999999E-3</v>
      </c>
      <c r="P170" s="30">
        <v>-95.999999999997954</v>
      </c>
      <c r="Q170" s="30">
        <v>0</v>
      </c>
      <c r="R170" s="30">
        <v>0</v>
      </c>
      <c r="S170" s="30">
        <v>-95.999999999997954</v>
      </c>
    </row>
    <row r="171" spans="1:19" s="35" customFormat="1" ht="15.75" customHeight="1" x14ac:dyDescent="0.3">
      <c r="A171" s="34">
        <v>43084</v>
      </c>
      <c r="B171" s="30" t="s">
        <v>1669</v>
      </c>
      <c r="C171" s="30" t="s">
        <v>1670</v>
      </c>
      <c r="D171" s="30">
        <v>2100</v>
      </c>
      <c r="E171" s="30">
        <v>2100</v>
      </c>
      <c r="F171" s="53">
        <v>0</v>
      </c>
      <c r="G171" s="53">
        <v>0</v>
      </c>
      <c r="H171" s="52">
        <v>0</v>
      </c>
      <c r="I171" s="53">
        <v>0</v>
      </c>
      <c r="J171" s="53">
        <v>0</v>
      </c>
      <c r="K171" s="52">
        <v>0</v>
      </c>
      <c r="L171" s="30"/>
      <c r="M171" s="30">
        <v>6.98</v>
      </c>
      <c r="N171" s="30">
        <v>6.97</v>
      </c>
      <c r="O171" s="31">
        <v>-1.433E-3</v>
      </c>
      <c r="P171" s="30">
        <v>-21.000000000001418</v>
      </c>
      <c r="Q171" s="30">
        <v>0</v>
      </c>
      <c r="R171" s="30">
        <v>0</v>
      </c>
      <c r="S171" s="30">
        <v>-21.000000000001418</v>
      </c>
    </row>
    <row r="172" spans="1:19" s="35" customFormat="1" ht="15.75" customHeight="1" x14ac:dyDescent="0.3">
      <c r="A172" s="34">
        <v>43084</v>
      </c>
      <c r="B172" s="30" t="s">
        <v>1679</v>
      </c>
      <c r="C172" s="30" t="s">
        <v>1680</v>
      </c>
      <c r="D172" s="30">
        <v>1900</v>
      </c>
      <c r="E172" s="30">
        <v>1900</v>
      </c>
      <c r="F172" s="53">
        <v>0</v>
      </c>
      <c r="G172" s="53">
        <v>0</v>
      </c>
      <c r="H172" s="52">
        <v>0</v>
      </c>
      <c r="I172" s="53">
        <v>0</v>
      </c>
      <c r="J172" s="53">
        <v>0</v>
      </c>
      <c r="K172" s="52">
        <v>0</v>
      </c>
      <c r="L172" s="30"/>
      <c r="M172" s="30">
        <v>7.4</v>
      </c>
      <c r="N172" s="30">
        <v>7.28</v>
      </c>
      <c r="O172" s="31">
        <v>-1.6216000000000001E-2</v>
      </c>
      <c r="P172" s="30">
        <v>-228.0000000000002</v>
      </c>
      <c r="Q172" s="30">
        <v>0</v>
      </c>
      <c r="R172" s="30">
        <v>0</v>
      </c>
      <c r="S172" s="30">
        <v>-228.0000000000002</v>
      </c>
    </row>
    <row r="173" spans="1:19" s="35" customFormat="1" ht="15.75" customHeight="1" x14ac:dyDescent="0.3">
      <c r="A173" s="34">
        <v>43084</v>
      </c>
      <c r="B173" s="30" t="s">
        <v>1869</v>
      </c>
      <c r="C173" s="30" t="s">
        <v>1870</v>
      </c>
      <c r="D173" s="30">
        <v>400</v>
      </c>
      <c r="E173" s="30">
        <v>400</v>
      </c>
      <c r="F173" s="53">
        <v>0</v>
      </c>
      <c r="G173" s="53">
        <v>0</v>
      </c>
      <c r="H173" s="52">
        <v>0</v>
      </c>
      <c r="I173" s="53">
        <v>0</v>
      </c>
      <c r="J173" s="53">
        <v>0</v>
      </c>
      <c r="K173" s="52">
        <v>0</v>
      </c>
      <c r="L173" s="30"/>
      <c r="M173" s="30">
        <v>35.6</v>
      </c>
      <c r="N173" s="30">
        <v>35.81</v>
      </c>
      <c r="O173" s="31">
        <v>5.8989999999999997E-3</v>
      </c>
      <c r="P173" s="30">
        <v>84.000000000000341</v>
      </c>
      <c r="Q173" s="30">
        <v>0</v>
      </c>
      <c r="R173" s="30">
        <v>0</v>
      </c>
      <c r="S173" s="30">
        <v>84.000000000000341</v>
      </c>
    </row>
    <row r="174" spans="1:19" s="35" customFormat="1" ht="15.75" customHeight="1" x14ac:dyDescent="0.3">
      <c r="A174" s="37"/>
      <c r="F174" s="53">
        <v>0</v>
      </c>
      <c r="G174" s="53">
        <v>0</v>
      </c>
      <c r="H174" s="52">
        <v>0</v>
      </c>
      <c r="I174" s="53">
        <v>0</v>
      </c>
      <c r="J174" s="53">
        <v>0</v>
      </c>
      <c r="K174" s="52">
        <v>0</v>
      </c>
    </row>
    <row r="175" spans="1:19" s="35" customFormat="1" ht="15.75" customHeight="1" x14ac:dyDescent="0.3">
      <c r="A175" s="34">
        <v>43087</v>
      </c>
      <c r="B175" s="30" t="s">
        <v>3525</v>
      </c>
      <c r="C175" s="30" t="s">
        <v>3526</v>
      </c>
      <c r="D175" s="30">
        <v>500</v>
      </c>
      <c r="E175" s="30">
        <v>500</v>
      </c>
      <c r="F175" s="53">
        <v>0</v>
      </c>
      <c r="G175" s="53">
        <v>0</v>
      </c>
      <c r="H175" s="52">
        <v>0</v>
      </c>
      <c r="I175" s="53">
        <v>0</v>
      </c>
      <c r="J175" s="53">
        <v>0</v>
      </c>
      <c r="K175" s="52">
        <v>0</v>
      </c>
      <c r="L175" s="30"/>
      <c r="M175" s="30">
        <v>32.51</v>
      </c>
      <c r="N175" s="30">
        <v>33.47</v>
      </c>
      <c r="O175" s="31">
        <v>2.9529E-2</v>
      </c>
      <c r="P175" s="30">
        <v>480.00000000000045</v>
      </c>
      <c r="Q175" s="30">
        <v>0</v>
      </c>
      <c r="R175" s="30">
        <v>0</v>
      </c>
      <c r="S175" s="30">
        <v>480.00000000000045</v>
      </c>
    </row>
    <row r="176" spans="1:19" s="35" customFormat="1" ht="15.75" customHeight="1" x14ac:dyDescent="0.3">
      <c r="A176" s="34">
        <v>43087</v>
      </c>
      <c r="B176" s="30" t="s">
        <v>3580</v>
      </c>
      <c r="C176" s="30" t="s">
        <v>3581</v>
      </c>
      <c r="D176" s="30">
        <v>600</v>
      </c>
      <c r="E176" s="30">
        <v>600</v>
      </c>
      <c r="F176" s="53">
        <v>0</v>
      </c>
      <c r="G176" s="53">
        <v>0</v>
      </c>
      <c r="H176" s="52">
        <v>0</v>
      </c>
      <c r="I176" s="53">
        <v>0</v>
      </c>
      <c r="J176" s="53">
        <v>0</v>
      </c>
      <c r="K176" s="52">
        <v>0</v>
      </c>
      <c r="L176" s="30"/>
      <c r="M176" s="30">
        <v>20.329999999999998</v>
      </c>
      <c r="N176" s="30">
        <v>21</v>
      </c>
      <c r="O176" s="31">
        <v>3.2955999999999999E-2</v>
      </c>
      <c r="P176" s="30">
        <v>402.00000000000102</v>
      </c>
      <c r="Q176" s="30">
        <v>0</v>
      </c>
      <c r="R176" s="30">
        <v>0</v>
      </c>
      <c r="S176" s="30">
        <v>402.00000000000102</v>
      </c>
    </row>
    <row r="177" spans="1:19" s="35" customFormat="1" ht="15.75" customHeight="1" x14ac:dyDescent="0.3">
      <c r="A177" s="34">
        <v>43087</v>
      </c>
      <c r="B177" s="30" t="s">
        <v>3759</v>
      </c>
      <c r="C177" s="30" t="s">
        <v>3760</v>
      </c>
      <c r="D177" s="30">
        <v>600</v>
      </c>
      <c r="E177" s="30">
        <v>600</v>
      </c>
      <c r="F177" s="53">
        <v>0</v>
      </c>
      <c r="G177" s="53">
        <v>0</v>
      </c>
      <c r="H177" s="52">
        <v>0</v>
      </c>
      <c r="I177" s="53">
        <v>0</v>
      </c>
      <c r="J177" s="53">
        <v>0</v>
      </c>
      <c r="K177" s="52">
        <v>0</v>
      </c>
      <c r="L177" s="30"/>
      <c r="M177" s="30">
        <v>21.7</v>
      </c>
      <c r="N177" s="30">
        <v>21.89</v>
      </c>
      <c r="O177" s="31">
        <v>8.7559999999999999E-3</v>
      </c>
      <c r="P177" s="30">
        <v>114.00000000000077</v>
      </c>
      <c r="Q177" s="30">
        <v>0</v>
      </c>
      <c r="R177" s="30">
        <v>0</v>
      </c>
      <c r="S177" s="30">
        <v>114.00000000000077</v>
      </c>
    </row>
    <row r="178" spans="1:19" s="35" customFormat="1" ht="15.75" customHeight="1" x14ac:dyDescent="0.3">
      <c r="A178" s="34">
        <v>43087</v>
      </c>
      <c r="B178" s="30" t="s">
        <v>3838</v>
      </c>
      <c r="C178" s="30" t="s">
        <v>3839</v>
      </c>
      <c r="D178" s="30">
        <v>600</v>
      </c>
      <c r="E178" s="30">
        <v>600</v>
      </c>
      <c r="F178" s="53">
        <v>0</v>
      </c>
      <c r="G178" s="53">
        <v>0</v>
      </c>
      <c r="H178" s="52">
        <v>0</v>
      </c>
      <c r="I178" s="53">
        <v>0</v>
      </c>
      <c r="J178" s="53">
        <v>0</v>
      </c>
      <c r="K178" s="52">
        <v>0</v>
      </c>
      <c r="L178" s="30"/>
      <c r="M178" s="30">
        <v>23.81</v>
      </c>
      <c r="N178" s="30">
        <v>24.15</v>
      </c>
      <c r="O178" s="31">
        <v>1.4279999999999999E-2</v>
      </c>
      <c r="P178" s="30">
        <v>203.99999999999991</v>
      </c>
      <c r="Q178" s="30">
        <v>0</v>
      </c>
      <c r="R178" s="30">
        <v>0</v>
      </c>
      <c r="S178" s="30">
        <v>203.99999999999991</v>
      </c>
    </row>
    <row r="179" spans="1:19" s="35" customFormat="1" ht="15.75" customHeight="1" x14ac:dyDescent="0.3">
      <c r="A179" s="34">
        <v>43087</v>
      </c>
      <c r="B179" s="30" t="s">
        <v>41</v>
      </c>
      <c r="C179" s="30" t="s">
        <v>42</v>
      </c>
      <c r="D179" s="30">
        <v>2400</v>
      </c>
      <c r="E179" s="30">
        <v>2400</v>
      </c>
      <c r="F179" s="53">
        <v>0</v>
      </c>
      <c r="G179" s="53">
        <v>0</v>
      </c>
      <c r="H179" s="52">
        <v>0</v>
      </c>
      <c r="I179" s="53">
        <v>0</v>
      </c>
      <c r="J179" s="53">
        <v>0</v>
      </c>
      <c r="K179" s="52">
        <v>0</v>
      </c>
      <c r="L179" s="30"/>
      <c r="M179" s="30">
        <v>5.93</v>
      </c>
      <c r="N179" s="30">
        <v>5.94</v>
      </c>
      <c r="O179" s="31">
        <v>1.686E-3</v>
      </c>
      <c r="P179" s="30">
        <v>24.00000000000162</v>
      </c>
      <c r="Q179" s="30">
        <v>0</v>
      </c>
      <c r="R179" s="30">
        <v>0</v>
      </c>
      <c r="S179" s="30">
        <v>24.00000000000162</v>
      </c>
    </row>
    <row r="180" spans="1:19" s="35" customFormat="1" ht="15.75" customHeight="1" x14ac:dyDescent="0.3">
      <c r="A180" s="34">
        <v>43087</v>
      </c>
      <c r="B180" s="30" t="s">
        <v>43</v>
      </c>
      <c r="C180" s="30" t="s">
        <v>44</v>
      </c>
      <c r="D180" s="30">
        <v>1700</v>
      </c>
      <c r="E180" s="30">
        <v>1700</v>
      </c>
      <c r="F180" s="53">
        <v>0</v>
      </c>
      <c r="G180" s="53">
        <v>0</v>
      </c>
      <c r="H180" s="52">
        <v>0</v>
      </c>
      <c r="I180" s="53">
        <v>0</v>
      </c>
      <c r="J180" s="53">
        <v>0</v>
      </c>
      <c r="K180" s="52">
        <v>0</v>
      </c>
      <c r="L180" s="30"/>
      <c r="M180" s="30">
        <v>11.16</v>
      </c>
      <c r="N180" s="30">
        <v>10.84</v>
      </c>
      <c r="O180" s="31">
        <v>-2.8674000000000002E-2</v>
      </c>
      <c r="P180" s="30">
        <v>-544.00000000000045</v>
      </c>
      <c r="Q180" s="30">
        <v>0</v>
      </c>
      <c r="R180" s="30">
        <v>0</v>
      </c>
      <c r="S180" s="30">
        <v>-544.00000000000045</v>
      </c>
    </row>
    <row r="181" spans="1:19" s="35" customFormat="1" ht="15.75" customHeight="1" x14ac:dyDescent="0.3">
      <c r="A181" s="34">
        <v>43087</v>
      </c>
      <c r="B181" s="30" t="s">
        <v>576</v>
      </c>
      <c r="C181" s="30" t="s">
        <v>577</v>
      </c>
      <c r="D181" s="30">
        <v>1500</v>
      </c>
      <c r="E181" s="30">
        <v>1500</v>
      </c>
      <c r="F181" s="53">
        <v>0</v>
      </c>
      <c r="G181" s="53">
        <v>0</v>
      </c>
      <c r="H181" s="52">
        <v>0</v>
      </c>
      <c r="I181" s="53">
        <v>0</v>
      </c>
      <c r="J181" s="53">
        <v>0</v>
      </c>
      <c r="K181" s="52">
        <v>0</v>
      </c>
      <c r="L181" s="30"/>
      <c r="M181" s="30">
        <v>9.7899999999999991</v>
      </c>
      <c r="N181" s="30">
        <v>9.76</v>
      </c>
      <c r="O181" s="31">
        <v>-3.0639999999999999E-3</v>
      </c>
      <c r="P181" s="30">
        <v>-44.999999999999041</v>
      </c>
      <c r="Q181" s="30">
        <v>0</v>
      </c>
      <c r="R181" s="30">
        <v>0</v>
      </c>
      <c r="S181" s="30">
        <v>-44.999999999999041</v>
      </c>
    </row>
    <row r="182" spans="1:19" s="35" customFormat="1" ht="15.75" customHeight="1" x14ac:dyDescent="0.3">
      <c r="A182" s="34">
        <v>43087</v>
      </c>
      <c r="B182" s="30" t="s">
        <v>867</v>
      </c>
      <c r="C182" s="30" t="s">
        <v>868</v>
      </c>
      <c r="D182" s="30">
        <v>600</v>
      </c>
      <c r="E182" s="30">
        <v>600</v>
      </c>
      <c r="F182" s="53">
        <v>0</v>
      </c>
      <c r="G182" s="53">
        <v>0</v>
      </c>
      <c r="H182" s="52">
        <v>0</v>
      </c>
      <c r="I182" s="53">
        <v>0</v>
      </c>
      <c r="J182" s="53">
        <v>0</v>
      </c>
      <c r="K182" s="52">
        <v>0</v>
      </c>
      <c r="L182" s="30"/>
      <c r="M182" s="30">
        <v>27.93</v>
      </c>
      <c r="N182" s="30">
        <v>28.46</v>
      </c>
      <c r="O182" s="31">
        <v>1.8976E-2</v>
      </c>
      <c r="P182" s="30">
        <v>318.00000000000068</v>
      </c>
      <c r="Q182" s="30">
        <v>0</v>
      </c>
      <c r="R182" s="30">
        <v>0</v>
      </c>
      <c r="S182" s="30">
        <v>318.00000000000068</v>
      </c>
    </row>
    <row r="183" spans="1:19" s="35" customFormat="1" ht="15.75" customHeight="1" x14ac:dyDescent="0.3">
      <c r="A183" s="34">
        <v>43087</v>
      </c>
      <c r="B183" s="30" t="s">
        <v>1044</v>
      </c>
      <c r="C183" s="30" t="s">
        <v>1045</v>
      </c>
      <c r="D183" s="30">
        <v>400</v>
      </c>
      <c r="E183" s="30">
        <v>400</v>
      </c>
      <c r="F183" s="53">
        <v>0</v>
      </c>
      <c r="G183" s="53">
        <v>0</v>
      </c>
      <c r="H183" s="52">
        <v>0</v>
      </c>
      <c r="I183" s="53">
        <v>0</v>
      </c>
      <c r="J183" s="53">
        <v>0</v>
      </c>
      <c r="K183" s="52">
        <v>0</v>
      </c>
      <c r="L183" s="30"/>
      <c r="M183" s="30">
        <v>34.700000000000003</v>
      </c>
      <c r="N183" s="30">
        <v>33.869999999999997</v>
      </c>
      <c r="O183" s="31">
        <v>-2.3918999999999999E-2</v>
      </c>
      <c r="P183" s="30">
        <v>-332.00000000000216</v>
      </c>
      <c r="Q183" s="30">
        <v>0</v>
      </c>
      <c r="R183" s="30">
        <v>0</v>
      </c>
      <c r="S183" s="30">
        <v>-332.00000000000216</v>
      </c>
    </row>
    <row r="184" spans="1:19" s="35" customFormat="1" ht="15.75" customHeight="1" x14ac:dyDescent="0.3">
      <c r="A184" s="34">
        <v>43087</v>
      </c>
      <c r="B184" s="30" t="s">
        <v>1235</v>
      </c>
      <c r="C184" s="30" t="s">
        <v>1236</v>
      </c>
      <c r="D184" s="30">
        <v>1000</v>
      </c>
      <c r="E184" s="30">
        <v>1000</v>
      </c>
      <c r="F184" s="53">
        <v>0</v>
      </c>
      <c r="G184" s="53">
        <v>0</v>
      </c>
      <c r="H184" s="52">
        <v>0</v>
      </c>
      <c r="I184" s="53">
        <v>0</v>
      </c>
      <c r="J184" s="53">
        <v>0</v>
      </c>
      <c r="K184" s="52">
        <v>0</v>
      </c>
      <c r="L184" s="30"/>
      <c r="M184" s="30">
        <v>13.16</v>
      </c>
      <c r="N184" s="30">
        <v>13.01</v>
      </c>
      <c r="O184" s="31">
        <v>-1.1398E-2</v>
      </c>
      <c r="P184" s="30">
        <v>-150.00000000000034</v>
      </c>
      <c r="Q184" s="30">
        <v>0</v>
      </c>
      <c r="R184" s="30">
        <v>0</v>
      </c>
      <c r="S184" s="30">
        <v>-150.00000000000034</v>
      </c>
    </row>
    <row r="185" spans="1:19" s="35" customFormat="1" ht="15.75" customHeight="1" x14ac:dyDescent="0.3">
      <c r="A185" s="34">
        <v>43087</v>
      </c>
      <c r="B185" s="30" t="s">
        <v>1326</v>
      </c>
      <c r="C185" s="30" t="s">
        <v>1327</v>
      </c>
      <c r="D185" s="30">
        <v>2600</v>
      </c>
      <c r="E185" s="30">
        <v>2600</v>
      </c>
      <c r="F185" s="53">
        <v>0</v>
      </c>
      <c r="G185" s="53">
        <v>0</v>
      </c>
      <c r="H185" s="52">
        <v>0</v>
      </c>
      <c r="I185" s="53">
        <v>0</v>
      </c>
      <c r="J185" s="53">
        <v>0</v>
      </c>
      <c r="K185" s="52">
        <v>0</v>
      </c>
      <c r="L185" s="30"/>
      <c r="M185" s="30">
        <v>5.43</v>
      </c>
      <c r="N185" s="30">
        <v>5.4</v>
      </c>
      <c r="O185" s="31">
        <v>-5.5250000000000004E-3</v>
      </c>
      <c r="P185" s="30">
        <v>-77.999999999998337</v>
      </c>
      <c r="Q185" s="30">
        <v>0</v>
      </c>
      <c r="R185" s="30">
        <v>0</v>
      </c>
      <c r="S185" s="30">
        <v>-77.999999999998337</v>
      </c>
    </row>
    <row r="186" spans="1:19" s="35" customFormat="1" ht="15.75" customHeight="1" x14ac:dyDescent="0.3">
      <c r="A186" s="34">
        <v>43087</v>
      </c>
      <c r="B186" s="36" t="s">
        <v>1424</v>
      </c>
      <c r="C186" s="30" t="s">
        <v>1425</v>
      </c>
      <c r="D186" s="30">
        <v>1500</v>
      </c>
      <c r="E186" s="30">
        <v>1500</v>
      </c>
      <c r="F186" s="53">
        <v>0</v>
      </c>
      <c r="G186" s="53">
        <v>0</v>
      </c>
      <c r="H186" s="52">
        <v>0</v>
      </c>
      <c r="I186" s="53">
        <v>0</v>
      </c>
      <c r="J186" s="53">
        <v>0</v>
      </c>
      <c r="K186" s="52">
        <v>0</v>
      </c>
      <c r="L186" s="30"/>
      <c r="M186" s="30">
        <v>9.19</v>
      </c>
      <c r="N186" s="30">
        <v>9.42</v>
      </c>
      <c r="O186" s="31">
        <v>2.5027000000000001E-2</v>
      </c>
      <c r="P186" s="30">
        <v>345.00000000000063</v>
      </c>
      <c r="Q186" s="30">
        <v>0</v>
      </c>
      <c r="R186" s="30">
        <v>0</v>
      </c>
      <c r="S186" s="30">
        <v>345.00000000000063</v>
      </c>
    </row>
    <row r="187" spans="1:19" s="35" customFormat="1" ht="15.75" customHeight="1" x14ac:dyDescent="0.3">
      <c r="A187" s="34">
        <v>43087</v>
      </c>
      <c r="B187" s="36" t="s">
        <v>1440</v>
      </c>
      <c r="C187" s="30" t="s">
        <v>1441</v>
      </c>
      <c r="D187" s="30">
        <v>1700</v>
      </c>
      <c r="E187" s="30">
        <v>1700</v>
      </c>
      <c r="F187" s="53">
        <v>0</v>
      </c>
      <c r="G187" s="53">
        <v>0</v>
      </c>
      <c r="H187" s="52">
        <v>0</v>
      </c>
      <c r="I187" s="53">
        <v>0</v>
      </c>
      <c r="J187" s="53">
        <v>0</v>
      </c>
      <c r="K187" s="52">
        <v>0</v>
      </c>
      <c r="L187" s="30"/>
      <c r="M187" s="30">
        <v>8.7799999999999994</v>
      </c>
      <c r="N187" s="30">
        <v>8.7899999999999991</v>
      </c>
      <c r="O187" s="31">
        <v>1.139E-3</v>
      </c>
      <c r="P187" s="30">
        <v>16.999999999999638</v>
      </c>
      <c r="Q187" s="30">
        <v>0</v>
      </c>
      <c r="R187" s="30">
        <v>0</v>
      </c>
      <c r="S187" s="30">
        <v>16.999999999999638</v>
      </c>
    </row>
    <row r="188" spans="1:19" s="35" customFormat="1" ht="15.75" customHeight="1" x14ac:dyDescent="0.3">
      <c r="A188" s="34">
        <v>43087</v>
      </c>
      <c r="B188" s="30" t="s">
        <v>1559</v>
      </c>
      <c r="C188" s="30" t="s">
        <v>1560</v>
      </c>
      <c r="D188" s="30">
        <v>1600</v>
      </c>
      <c r="E188" s="30">
        <v>1600</v>
      </c>
      <c r="F188" s="53">
        <v>0</v>
      </c>
      <c r="G188" s="53">
        <v>0</v>
      </c>
      <c r="H188" s="52">
        <v>0</v>
      </c>
      <c r="I188" s="53">
        <v>0</v>
      </c>
      <c r="J188" s="53">
        <v>0</v>
      </c>
      <c r="K188" s="52">
        <v>0</v>
      </c>
      <c r="L188" s="30"/>
      <c r="M188" s="30">
        <v>8.5299999999999994</v>
      </c>
      <c r="N188" s="30">
        <v>8.5500000000000007</v>
      </c>
      <c r="O188" s="31">
        <v>2.3449999999999999E-3</v>
      </c>
      <c r="P188" s="30">
        <v>32.00000000000216</v>
      </c>
      <c r="Q188" s="30">
        <v>0</v>
      </c>
      <c r="R188" s="30">
        <v>0</v>
      </c>
      <c r="S188" s="30">
        <v>32.00000000000216</v>
      </c>
    </row>
    <row r="189" spans="1:19" s="35" customFormat="1" ht="15.75" customHeight="1" x14ac:dyDescent="0.3">
      <c r="A189" s="34">
        <v>43087</v>
      </c>
      <c r="B189" s="30" t="s">
        <v>1597</v>
      </c>
      <c r="C189" s="30" t="s">
        <v>1598</v>
      </c>
      <c r="D189" s="30">
        <v>1600</v>
      </c>
      <c r="E189" s="30">
        <v>1600</v>
      </c>
      <c r="F189" s="53">
        <v>0</v>
      </c>
      <c r="G189" s="53">
        <v>0</v>
      </c>
      <c r="H189" s="52">
        <v>0</v>
      </c>
      <c r="I189" s="53">
        <v>0</v>
      </c>
      <c r="J189" s="53">
        <v>0</v>
      </c>
      <c r="K189" s="52">
        <v>0</v>
      </c>
      <c r="L189" s="30"/>
      <c r="M189" s="30">
        <v>9.3000000000000007</v>
      </c>
      <c r="N189" s="30">
        <v>9.31</v>
      </c>
      <c r="O189" s="31">
        <v>1.075E-3</v>
      </c>
      <c r="P189" s="30">
        <v>15.999999999999659</v>
      </c>
      <c r="Q189" s="30">
        <v>0</v>
      </c>
      <c r="R189" s="30">
        <v>0</v>
      </c>
      <c r="S189" s="30">
        <v>15.999999999999659</v>
      </c>
    </row>
    <row r="190" spans="1:19" s="35" customFormat="1" ht="15.75" customHeight="1" x14ac:dyDescent="0.3">
      <c r="A190" s="34">
        <v>43087</v>
      </c>
      <c r="B190" s="30" t="s">
        <v>1669</v>
      </c>
      <c r="C190" s="30" t="s">
        <v>1670</v>
      </c>
      <c r="D190" s="30">
        <v>2100</v>
      </c>
      <c r="E190" s="30">
        <v>2100</v>
      </c>
      <c r="F190" s="53">
        <v>0</v>
      </c>
      <c r="G190" s="53">
        <v>0</v>
      </c>
      <c r="H190" s="52">
        <v>0</v>
      </c>
      <c r="I190" s="53">
        <v>0</v>
      </c>
      <c r="J190" s="53">
        <v>0</v>
      </c>
      <c r="K190" s="52">
        <v>0</v>
      </c>
      <c r="L190" s="30"/>
      <c r="M190" s="30">
        <v>6.97</v>
      </c>
      <c r="N190" s="30">
        <v>7.09</v>
      </c>
      <c r="O190" s="31">
        <v>1.7217E-2</v>
      </c>
      <c r="P190" s="30">
        <v>252.00000000000023</v>
      </c>
      <c r="Q190" s="30">
        <v>0</v>
      </c>
      <c r="R190" s="30">
        <v>0</v>
      </c>
      <c r="S190" s="30">
        <v>252.00000000000023</v>
      </c>
    </row>
    <row r="191" spans="1:19" s="35" customFormat="1" ht="15.75" customHeight="1" x14ac:dyDescent="0.3">
      <c r="A191" s="34">
        <v>43087</v>
      </c>
      <c r="B191" s="30" t="s">
        <v>1679</v>
      </c>
      <c r="C191" s="30" t="s">
        <v>1680</v>
      </c>
      <c r="D191" s="30">
        <v>1900</v>
      </c>
      <c r="E191" s="30">
        <v>1900</v>
      </c>
      <c r="F191" s="53">
        <v>0</v>
      </c>
      <c r="G191" s="53">
        <v>0</v>
      </c>
      <c r="H191" s="52">
        <v>0</v>
      </c>
      <c r="I191" s="53">
        <v>0</v>
      </c>
      <c r="J191" s="53">
        <v>0</v>
      </c>
      <c r="K191" s="52">
        <v>0</v>
      </c>
      <c r="L191" s="30"/>
      <c r="M191" s="30">
        <v>7.28</v>
      </c>
      <c r="N191" s="30">
        <v>7.29</v>
      </c>
      <c r="O191" s="31">
        <v>1.374E-3</v>
      </c>
      <c r="P191" s="30">
        <v>18.999999999999595</v>
      </c>
      <c r="Q191" s="30">
        <v>0</v>
      </c>
      <c r="R191" s="30">
        <v>0</v>
      </c>
      <c r="S191" s="30">
        <v>18.999999999999595</v>
      </c>
    </row>
    <row r="192" spans="1:19" s="35" customFormat="1" ht="15.75" customHeight="1" x14ac:dyDescent="0.3">
      <c r="A192" s="34">
        <v>43087</v>
      </c>
      <c r="B192" s="30" t="s">
        <v>1869</v>
      </c>
      <c r="C192" s="30" t="s">
        <v>1870</v>
      </c>
      <c r="D192" s="30">
        <v>400</v>
      </c>
      <c r="E192" s="30">
        <v>400</v>
      </c>
      <c r="F192" s="53">
        <v>0</v>
      </c>
      <c r="G192" s="53">
        <v>0</v>
      </c>
      <c r="H192" s="52">
        <v>0</v>
      </c>
      <c r="I192" s="53">
        <v>0</v>
      </c>
      <c r="J192" s="53">
        <v>0</v>
      </c>
      <c r="K192" s="52">
        <v>0</v>
      </c>
      <c r="L192" s="30"/>
      <c r="M192" s="30">
        <v>35.81</v>
      </c>
      <c r="N192" s="30">
        <v>35.659999999999997</v>
      </c>
      <c r="O192" s="31">
        <v>-4.189E-3</v>
      </c>
      <c r="P192" s="30">
        <v>-60.000000000002274</v>
      </c>
      <c r="Q192" s="30">
        <v>0</v>
      </c>
      <c r="R192" s="30">
        <v>0</v>
      </c>
      <c r="S192" s="30">
        <v>-60.000000000002274</v>
      </c>
    </row>
    <row r="193" spans="1:19" s="35" customFormat="1" ht="15.75" customHeight="1" x14ac:dyDescent="0.3">
      <c r="A193" s="37"/>
      <c r="F193" s="53">
        <v>0</v>
      </c>
      <c r="G193" s="53">
        <v>0</v>
      </c>
      <c r="H193" s="52">
        <v>0</v>
      </c>
      <c r="I193" s="53">
        <v>0</v>
      </c>
      <c r="J193" s="53">
        <v>0</v>
      </c>
      <c r="K193" s="52">
        <v>0</v>
      </c>
    </row>
    <row r="194" spans="1:19" s="35" customFormat="1" ht="15.75" customHeight="1" x14ac:dyDescent="0.3">
      <c r="A194" s="39">
        <v>43088</v>
      </c>
      <c r="B194" s="11" t="s">
        <v>3525</v>
      </c>
      <c r="C194" s="11" t="s">
        <v>3526</v>
      </c>
      <c r="D194" s="11">
        <v>500</v>
      </c>
      <c r="E194" s="11">
        <v>500</v>
      </c>
      <c r="F194" s="53">
        <v>0</v>
      </c>
      <c r="G194" s="53">
        <v>0</v>
      </c>
      <c r="H194" s="52">
        <v>0</v>
      </c>
      <c r="I194" s="53">
        <v>0</v>
      </c>
      <c r="J194" s="53">
        <v>0</v>
      </c>
      <c r="K194" s="52">
        <v>0</v>
      </c>
      <c r="L194" s="38"/>
      <c r="M194" s="30">
        <v>33.47</v>
      </c>
      <c r="N194" s="30">
        <v>34.130000000000003</v>
      </c>
      <c r="O194" s="31">
        <v>1.9719E-2</v>
      </c>
      <c r="P194" s="30">
        <v>330.00000000000182</v>
      </c>
      <c r="Q194" s="30">
        <v>0</v>
      </c>
      <c r="R194" s="30">
        <v>0</v>
      </c>
      <c r="S194" s="30">
        <v>330.00000000000182</v>
      </c>
    </row>
    <row r="195" spans="1:19" s="35" customFormat="1" ht="15.75" customHeight="1" x14ac:dyDescent="0.3">
      <c r="A195" s="39">
        <v>43088</v>
      </c>
      <c r="B195" s="11" t="s">
        <v>3580</v>
      </c>
      <c r="C195" s="11" t="s">
        <v>3581</v>
      </c>
      <c r="D195" s="11">
        <v>600</v>
      </c>
      <c r="E195" s="11">
        <v>600</v>
      </c>
      <c r="F195" s="53">
        <v>0</v>
      </c>
      <c r="G195" s="53">
        <v>0</v>
      </c>
      <c r="H195" s="52">
        <v>0</v>
      </c>
      <c r="I195" s="53">
        <v>0</v>
      </c>
      <c r="J195" s="53">
        <v>0</v>
      </c>
      <c r="K195" s="52">
        <v>0</v>
      </c>
      <c r="L195" s="38"/>
      <c r="M195" s="30">
        <v>21</v>
      </c>
      <c r="N195" s="30">
        <v>20.8</v>
      </c>
      <c r="O195" s="31">
        <v>-9.5239999999999995E-3</v>
      </c>
      <c r="P195" s="30">
        <v>-119.99999999999957</v>
      </c>
      <c r="Q195" s="30">
        <v>0</v>
      </c>
      <c r="R195" s="30">
        <v>0</v>
      </c>
      <c r="S195" s="30">
        <v>-119.99999999999957</v>
      </c>
    </row>
    <row r="196" spans="1:19" s="35" customFormat="1" ht="15.75" customHeight="1" x14ac:dyDescent="0.3">
      <c r="A196" s="39">
        <v>43088</v>
      </c>
      <c r="B196" s="11" t="s">
        <v>3759</v>
      </c>
      <c r="C196" s="11" t="s">
        <v>3760</v>
      </c>
      <c r="D196" s="11">
        <v>600</v>
      </c>
      <c r="E196" s="11">
        <v>600</v>
      </c>
      <c r="F196" s="53">
        <v>0</v>
      </c>
      <c r="G196" s="53">
        <v>0</v>
      </c>
      <c r="H196" s="52">
        <v>0</v>
      </c>
      <c r="I196" s="53">
        <v>0</v>
      </c>
      <c r="J196" s="53">
        <v>0</v>
      </c>
      <c r="K196" s="52">
        <v>0</v>
      </c>
      <c r="L196" s="38"/>
      <c r="M196" s="30">
        <v>21.89</v>
      </c>
      <c r="N196" s="30">
        <v>22.54</v>
      </c>
      <c r="O196" s="31">
        <v>2.9694000000000002E-2</v>
      </c>
      <c r="P196" s="30">
        <v>389.99999999999915</v>
      </c>
      <c r="Q196" s="30">
        <v>0</v>
      </c>
      <c r="R196" s="30">
        <v>0</v>
      </c>
      <c r="S196" s="30">
        <v>389.99999999999915</v>
      </c>
    </row>
    <row r="197" spans="1:19" s="35" customFormat="1" ht="15.75" customHeight="1" x14ac:dyDescent="0.3">
      <c r="A197" s="39">
        <v>43088</v>
      </c>
      <c r="B197" s="11" t="s">
        <v>3838</v>
      </c>
      <c r="C197" s="11" t="s">
        <v>3839</v>
      </c>
      <c r="D197" s="11">
        <v>600</v>
      </c>
      <c r="E197" s="11">
        <v>600</v>
      </c>
      <c r="F197" s="53">
        <v>0</v>
      </c>
      <c r="G197" s="53">
        <v>0</v>
      </c>
      <c r="H197" s="52">
        <v>0</v>
      </c>
      <c r="I197" s="53">
        <v>0</v>
      </c>
      <c r="J197" s="53">
        <v>0</v>
      </c>
      <c r="K197" s="52">
        <v>0</v>
      </c>
      <c r="L197" s="38"/>
      <c r="M197" s="30">
        <v>24.15</v>
      </c>
      <c r="N197" s="30">
        <v>24.37</v>
      </c>
      <c r="O197" s="31">
        <v>9.11E-3</v>
      </c>
      <c r="P197" s="30">
        <v>132.00000000000145</v>
      </c>
      <c r="Q197" s="30">
        <v>0</v>
      </c>
      <c r="R197" s="30">
        <v>0</v>
      </c>
      <c r="S197" s="30">
        <v>132.00000000000145</v>
      </c>
    </row>
    <row r="198" spans="1:19" s="35" customFormat="1" ht="15.75" customHeight="1" x14ac:dyDescent="0.3">
      <c r="A198" s="39">
        <v>43088</v>
      </c>
      <c r="B198" s="11" t="s">
        <v>41</v>
      </c>
      <c r="C198" s="11" t="s">
        <v>42</v>
      </c>
      <c r="D198" s="11">
        <v>2400</v>
      </c>
      <c r="E198" s="11">
        <v>2400</v>
      </c>
      <c r="F198" s="53">
        <v>0</v>
      </c>
      <c r="G198" s="53">
        <v>0</v>
      </c>
      <c r="H198" s="52">
        <v>0</v>
      </c>
      <c r="I198" s="53">
        <v>0</v>
      </c>
      <c r="J198" s="53">
        <v>0</v>
      </c>
      <c r="K198" s="52">
        <v>0</v>
      </c>
      <c r="L198" s="38"/>
      <c r="M198" s="30">
        <v>5.94</v>
      </c>
      <c r="N198" s="30">
        <v>5.96</v>
      </c>
      <c r="O198" s="31">
        <v>3.3670000000000002E-3</v>
      </c>
      <c r="P198" s="30">
        <v>47.999999999998977</v>
      </c>
      <c r="Q198" s="30">
        <v>0</v>
      </c>
      <c r="R198" s="30">
        <v>0</v>
      </c>
      <c r="S198" s="30">
        <v>47.999999999998977</v>
      </c>
    </row>
    <row r="199" spans="1:19" s="35" customFormat="1" ht="15.75" customHeight="1" x14ac:dyDescent="0.3">
      <c r="A199" s="39">
        <v>43088</v>
      </c>
      <c r="B199" s="11" t="s">
        <v>43</v>
      </c>
      <c r="C199" s="11" t="s">
        <v>44</v>
      </c>
      <c r="D199" s="11">
        <v>1700</v>
      </c>
      <c r="E199" s="11">
        <v>1700</v>
      </c>
      <c r="F199" s="53">
        <v>0</v>
      </c>
      <c r="G199" s="53">
        <v>0</v>
      </c>
      <c r="H199" s="52">
        <v>0</v>
      </c>
      <c r="I199" s="53">
        <v>0</v>
      </c>
      <c r="J199" s="53">
        <v>0</v>
      </c>
      <c r="K199" s="52">
        <v>0</v>
      </c>
      <c r="L199" s="38"/>
      <c r="M199" s="30">
        <v>10.84</v>
      </c>
      <c r="N199" s="30">
        <v>11.3</v>
      </c>
      <c r="O199" s="31">
        <v>4.2435E-2</v>
      </c>
      <c r="P199" s="30">
        <v>782.00000000000148</v>
      </c>
      <c r="Q199" s="30">
        <v>0</v>
      </c>
      <c r="R199" s="30">
        <v>0</v>
      </c>
      <c r="S199" s="30">
        <v>782.00000000000148</v>
      </c>
    </row>
    <row r="200" spans="1:19" s="35" customFormat="1" ht="15.75" customHeight="1" x14ac:dyDescent="0.3">
      <c r="A200" s="39">
        <v>43088</v>
      </c>
      <c r="B200" s="11" t="s">
        <v>576</v>
      </c>
      <c r="C200" s="11" t="s">
        <v>577</v>
      </c>
      <c r="D200" s="11">
        <v>1500</v>
      </c>
      <c r="E200" s="11">
        <v>1500</v>
      </c>
      <c r="F200" s="53">
        <v>0</v>
      </c>
      <c r="G200" s="53">
        <v>0</v>
      </c>
      <c r="H200" s="52">
        <v>0</v>
      </c>
      <c r="I200" s="53">
        <v>0</v>
      </c>
      <c r="J200" s="53">
        <v>0</v>
      </c>
      <c r="K200" s="52">
        <v>0</v>
      </c>
      <c r="L200" s="38"/>
      <c r="M200" s="30">
        <v>9.76</v>
      </c>
      <c r="N200" s="30">
        <v>9.83</v>
      </c>
      <c r="O200" s="31">
        <v>7.1720000000000004E-3</v>
      </c>
      <c r="P200" s="30">
        <v>105.00000000000043</v>
      </c>
      <c r="Q200" s="30">
        <v>0</v>
      </c>
      <c r="R200" s="30">
        <v>0</v>
      </c>
      <c r="S200" s="30">
        <v>105.00000000000043</v>
      </c>
    </row>
    <row r="201" spans="1:19" s="35" customFormat="1" ht="15.75" customHeight="1" x14ac:dyDescent="0.3">
      <c r="A201" s="39">
        <v>43088</v>
      </c>
      <c r="B201" s="11" t="s">
        <v>867</v>
      </c>
      <c r="C201" s="11" t="s">
        <v>868</v>
      </c>
      <c r="D201" s="11">
        <v>600</v>
      </c>
      <c r="E201" s="11">
        <v>600</v>
      </c>
      <c r="F201" s="53">
        <v>0</v>
      </c>
      <c r="G201" s="53">
        <v>0</v>
      </c>
      <c r="H201" s="52">
        <v>0</v>
      </c>
      <c r="I201" s="53">
        <v>0</v>
      </c>
      <c r="J201" s="53">
        <v>0</v>
      </c>
      <c r="K201" s="52">
        <v>0</v>
      </c>
      <c r="L201" s="38"/>
      <c r="M201" s="30">
        <v>28.46</v>
      </c>
      <c r="N201" s="30">
        <v>28.83</v>
      </c>
      <c r="O201" s="31">
        <v>1.3001E-2</v>
      </c>
      <c r="P201" s="30">
        <v>221.99999999999847</v>
      </c>
      <c r="Q201" s="30">
        <v>0</v>
      </c>
      <c r="R201" s="30">
        <v>0</v>
      </c>
      <c r="S201" s="30">
        <v>221.99999999999847</v>
      </c>
    </row>
    <row r="202" spans="1:19" s="35" customFormat="1" ht="15.75" customHeight="1" x14ac:dyDescent="0.3">
      <c r="A202" s="39">
        <v>43088</v>
      </c>
      <c r="B202" s="11" t="s">
        <v>1044</v>
      </c>
      <c r="C202" s="11" t="s">
        <v>1045</v>
      </c>
      <c r="D202" s="11">
        <v>400</v>
      </c>
      <c r="E202" s="11">
        <v>400</v>
      </c>
      <c r="F202" s="53">
        <v>0</v>
      </c>
      <c r="G202" s="53">
        <v>0</v>
      </c>
      <c r="H202" s="52">
        <v>0</v>
      </c>
      <c r="I202" s="53">
        <v>0</v>
      </c>
      <c r="J202" s="53">
        <v>0</v>
      </c>
      <c r="K202" s="52">
        <v>0</v>
      </c>
      <c r="L202" s="38"/>
      <c r="M202" s="30">
        <v>33.869999999999997</v>
      </c>
      <c r="N202" s="30">
        <v>34.31</v>
      </c>
      <c r="O202" s="31">
        <v>1.2991000000000001E-2</v>
      </c>
      <c r="P202" s="30">
        <v>176.00000000000193</v>
      </c>
      <c r="Q202" s="30">
        <v>0</v>
      </c>
      <c r="R202" s="30">
        <v>0</v>
      </c>
      <c r="S202" s="30">
        <v>176.00000000000193</v>
      </c>
    </row>
    <row r="203" spans="1:19" s="35" customFormat="1" ht="15.75" customHeight="1" x14ac:dyDescent="0.3">
      <c r="A203" s="39">
        <v>43088</v>
      </c>
      <c r="B203" s="11" t="s">
        <v>1235</v>
      </c>
      <c r="C203" s="11" t="s">
        <v>1236</v>
      </c>
      <c r="D203" s="11">
        <v>1000</v>
      </c>
      <c r="E203" s="11">
        <v>1000</v>
      </c>
      <c r="F203" s="53">
        <v>0</v>
      </c>
      <c r="G203" s="53">
        <v>0</v>
      </c>
      <c r="H203" s="52">
        <v>0</v>
      </c>
      <c r="I203" s="53">
        <v>0</v>
      </c>
      <c r="J203" s="53">
        <v>0</v>
      </c>
      <c r="K203" s="52">
        <v>0</v>
      </c>
      <c r="L203" s="38"/>
      <c r="M203" s="30">
        <v>13.01</v>
      </c>
      <c r="N203" s="30">
        <v>13.16</v>
      </c>
      <c r="O203" s="31">
        <v>1.153E-2</v>
      </c>
      <c r="P203" s="30">
        <v>150.00000000000034</v>
      </c>
      <c r="Q203" s="30">
        <v>0</v>
      </c>
      <c r="R203" s="30">
        <v>0</v>
      </c>
      <c r="S203" s="30">
        <v>150.00000000000034</v>
      </c>
    </row>
    <row r="204" spans="1:19" s="35" customFormat="1" ht="15.75" customHeight="1" x14ac:dyDescent="0.3">
      <c r="A204" s="39">
        <v>43088</v>
      </c>
      <c r="B204" s="11" t="s">
        <v>1326</v>
      </c>
      <c r="C204" s="11" t="s">
        <v>1327</v>
      </c>
      <c r="D204" s="11">
        <v>2600</v>
      </c>
      <c r="E204" s="11">
        <v>2600</v>
      </c>
      <c r="F204" s="53">
        <v>0</v>
      </c>
      <c r="G204" s="53">
        <v>0</v>
      </c>
      <c r="H204" s="52">
        <v>0</v>
      </c>
      <c r="I204" s="53">
        <v>0</v>
      </c>
      <c r="J204" s="53">
        <v>0</v>
      </c>
      <c r="K204" s="52">
        <v>0</v>
      </c>
      <c r="L204" s="38"/>
      <c r="M204" s="30">
        <v>5.4</v>
      </c>
      <c r="N204" s="30">
        <v>5.42</v>
      </c>
      <c r="O204" s="31">
        <v>3.7039999999999998E-3</v>
      </c>
      <c r="P204" s="30">
        <v>51.999999999998892</v>
      </c>
      <c r="Q204" s="30">
        <v>0</v>
      </c>
      <c r="R204" s="30">
        <v>0</v>
      </c>
      <c r="S204" s="30">
        <v>51.999999999998892</v>
      </c>
    </row>
    <row r="205" spans="1:19" s="35" customFormat="1" ht="15.75" customHeight="1" x14ac:dyDescent="0.3">
      <c r="A205" s="39">
        <v>43088</v>
      </c>
      <c r="B205" s="33" t="s">
        <v>1424</v>
      </c>
      <c r="C205" s="11" t="s">
        <v>1425</v>
      </c>
      <c r="D205" s="11">
        <v>1500</v>
      </c>
      <c r="E205" s="11">
        <v>1500</v>
      </c>
      <c r="F205" s="53">
        <v>0</v>
      </c>
      <c r="G205" s="53">
        <v>0</v>
      </c>
      <c r="H205" s="52">
        <v>0</v>
      </c>
      <c r="I205" s="53">
        <v>0</v>
      </c>
      <c r="J205" s="53">
        <v>0</v>
      </c>
      <c r="K205" s="52">
        <v>0</v>
      </c>
      <c r="L205" s="38"/>
      <c r="M205" s="30">
        <v>9.42</v>
      </c>
      <c r="N205" s="30">
        <v>9.43</v>
      </c>
      <c r="O205" s="31">
        <v>1.062E-3</v>
      </c>
      <c r="P205" s="30">
        <v>14.99999999999968</v>
      </c>
      <c r="Q205" s="30">
        <v>0</v>
      </c>
      <c r="R205" s="30">
        <v>0</v>
      </c>
      <c r="S205" s="30">
        <v>14.99999999999968</v>
      </c>
    </row>
    <row r="206" spans="1:19" s="35" customFormat="1" ht="15.75" customHeight="1" x14ac:dyDescent="0.3">
      <c r="A206" s="39">
        <v>43088</v>
      </c>
      <c r="B206" s="11" t="s">
        <v>1440</v>
      </c>
      <c r="C206" s="11" t="s">
        <v>1441</v>
      </c>
      <c r="D206" s="11">
        <v>1700</v>
      </c>
      <c r="E206" s="11">
        <v>1700</v>
      </c>
      <c r="F206" s="53">
        <v>0</v>
      </c>
      <c r="G206" s="53">
        <v>0</v>
      </c>
      <c r="H206" s="52">
        <v>0</v>
      </c>
      <c r="I206" s="53">
        <v>0</v>
      </c>
      <c r="J206" s="53">
        <v>0</v>
      </c>
      <c r="K206" s="52">
        <v>0</v>
      </c>
      <c r="L206" s="38"/>
      <c r="M206" s="30">
        <v>8.7899999999999991</v>
      </c>
      <c r="N206" s="30">
        <v>8.7899999999999991</v>
      </c>
      <c r="O206" s="31">
        <v>0</v>
      </c>
      <c r="P206" s="30">
        <v>0</v>
      </c>
      <c r="Q206" s="30">
        <v>0</v>
      </c>
      <c r="R206" s="30">
        <v>0</v>
      </c>
      <c r="S206" s="30">
        <v>0</v>
      </c>
    </row>
    <row r="207" spans="1:19" s="35" customFormat="1" ht="15.75" customHeight="1" x14ac:dyDescent="0.3">
      <c r="A207" s="39">
        <v>43088</v>
      </c>
      <c r="B207" s="11" t="s">
        <v>1559</v>
      </c>
      <c r="C207" s="11" t="s">
        <v>1560</v>
      </c>
      <c r="D207" s="11">
        <v>1600</v>
      </c>
      <c r="E207" s="11">
        <v>1600</v>
      </c>
      <c r="F207" s="53">
        <v>0</v>
      </c>
      <c r="G207" s="53">
        <v>0</v>
      </c>
      <c r="H207" s="52">
        <v>0</v>
      </c>
      <c r="I207" s="53">
        <v>0</v>
      </c>
      <c r="J207" s="53">
        <v>0</v>
      </c>
      <c r="K207" s="52">
        <v>0</v>
      </c>
      <c r="L207" s="38"/>
      <c r="M207" s="30">
        <v>8.5500000000000007</v>
      </c>
      <c r="N207" s="30">
        <v>8.5500000000000007</v>
      </c>
      <c r="O207" s="31">
        <v>0</v>
      </c>
      <c r="P207" s="30">
        <v>0</v>
      </c>
      <c r="Q207" s="30">
        <v>0</v>
      </c>
      <c r="R207" s="30">
        <v>0</v>
      </c>
      <c r="S207" s="30">
        <v>0</v>
      </c>
    </row>
    <row r="208" spans="1:19" s="35" customFormat="1" ht="15.75" customHeight="1" x14ac:dyDescent="0.3">
      <c r="A208" s="39">
        <v>43088</v>
      </c>
      <c r="B208" s="11" t="s">
        <v>1597</v>
      </c>
      <c r="C208" s="11" t="s">
        <v>1598</v>
      </c>
      <c r="D208" s="11">
        <v>1600</v>
      </c>
      <c r="E208" s="11">
        <v>1600</v>
      </c>
      <c r="F208" s="53">
        <v>0</v>
      </c>
      <c r="G208" s="53">
        <v>0</v>
      </c>
      <c r="H208" s="52">
        <v>0</v>
      </c>
      <c r="I208" s="53">
        <v>0</v>
      </c>
      <c r="J208" s="53">
        <v>0</v>
      </c>
      <c r="K208" s="52">
        <v>0</v>
      </c>
      <c r="L208" s="38"/>
      <c r="M208" s="30">
        <v>9.31</v>
      </c>
      <c r="N208" s="30">
        <v>9.3800000000000008</v>
      </c>
      <c r="O208" s="31">
        <v>7.5189999999999996E-3</v>
      </c>
      <c r="P208" s="30">
        <v>112.00000000000045</v>
      </c>
      <c r="Q208" s="30">
        <v>0</v>
      </c>
      <c r="R208" s="30">
        <v>0</v>
      </c>
      <c r="S208" s="30">
        <v>112.00000000000045</v>
      </c>
    </row>
    <row r="209" spans="1:19" s="35" customFormat="1" ht="15.75" customHeight="1" x14ac:dyDescent="0.3">
      <c r="A209" s="39">
        <v>43088</v>
      </c>
      <c r="B209" s="11" t="s">
        <v>1669</v>
      </c>
      <c r="C209" s="11" t="s">
        <v>1670</v>
      </c>
      <c r="D209" s="11">
        <v>2100</v>
      </c>
      <c r="E209" s="11">
        <v>2100</v>
      </c>
      <c r="F209" s="53">
        <v>0</v>
      </c>
      <c r="G209" s="53">
        <v>0</v>
      </c>
      <c r="H209" s="52">
        <v>0</v>
      </c>
      <c r="I209" s="53">
        <v>0</v>
      </c>
      <c r="J209" s="53">
        <v>0</v>
      </c>
      <c r="K209" s="52">
        <v>0</v>
      </c>
      <c r="L209" s="38"/>
      <c r="M209" s="30">
        <v>7.09</v>
      </c>
      <c r="N209" s="30">
        <v>7.25</v>
      </c>
      <c r="O209" s="31">
        <v>2.2567E-2</v>
      </c>
      <c r="P209" s="30">
        <v>336.00000000000028</v>
      </c>
      <c r="Q209" s="30">
        <v>0</v>
      </c>
      <c r="R209" s="30">
        <v>0</v>
      </c>
      <c r="S209" s="30">
        <v>336.00000000000028</v>
      </c>
    </row>
    <row r="210" spans="1:19" s="35" customFormat="1" ht="15.75" customHeight="1" x14ac:dyDescent="0.3">
      <c r="A210" s="39">
        <v>43088</v>
      </c>
      <c r="B210" s="11" t="s">
        <v>1679</v>
      </c>
      <c r="C210" s="11" t="s">
        <v>1680</v>
      </c>
      <c r="D210" s="11">
        <v>1900</v>
      </c>
      <c r="E210" s="11">
        <v>1900</v>
      </c>
      <c r="F210" s="53">
        <v>0</v>
      </c>
      <c r="G210" s="53">
        <v>0</v>
      </c>
      <c r="H210" s="52">
        <v>0</v>
      </c>
      <c r="I210" s="53">
        <v>0</v>
      </c>
      <c r="J210" s="53">
        <v>0</v>
      </c>
      <c r="K210" s="52">
        <v>0</v>
      </c>
      <c r="L210" s="38"/>
      <c r="M210" s="30">
        <v>7.29</v>
      </c>
      <c r="N210" s="30">
        <v>7.28</v>
      </c>
      <c r="O210" s="31">
        <v>-1.372E-3</v>
      </c>
      <c r="P210" s="30">
        <v>-18.999999999999595</v>
      </c>
      <c r="Q210" s="30">
        <v>0</v>
      </c>
      <c r="R210" s="30">
        <v>0</v>
      </c>
      <c r="S210" s="30">
        <v>-18.999999999999595</v>
      </c>
    </row>
    <row r="211" spans="1:19" s="35" customFormat="1" ht="15.75" customHeight="1" x14ac:dyDescent="0.3">
      <c r="A211" s="39">
        <v>43088</v>
      </c>
      <c r="B211" s="11" t="s">
        <v>1869</v>
      </c>
      <c r="C211" s="11" t="s">
        <v>1870</v>
      </c>
      <c r="D211" s="11">
        <v>400</v>
      </c>
      <c r="E211" s="11">
        <v>400</v>
      </c>
      <c r="F211" s="53">
        <v>0</v>
      </c>
      <c r="G211" s="53">
        <v>0</v>
      </c>
      <c r="H211" s="52">
        <v>0</v>
      </c>
      <c r="I211" s="53">
        <v>0</v>
      </c>
      <c r="J211" s="53">
        <v>0</v>
      </c>
      <c r="K211" s="52">
        <v>0</v>
      </c>
      <c r="L211" s="38"/>
      <c r="M211" s="30">
        <v>35.659999999999997</v>
      </c>
      <c r="N211" s="30">
        <v>35.96</v>
      </c>
      <c r="O211" s="31">
        <v>8.4130000000000003E-3</v>
      </c>
      <c r="P211" s="30">
        <v>120.00000000000171</v>
      </c>
      <c r="Q211" s="30">
        <v>0</v>
      </c>
      <c r="R211" s="30">
        <v>0</v>
      </c>
      <c r="S211" s="30">
        <v>120.00000000000171</v>
      </c>
    </row>
    <row r="212" spans="1:19" s="35" customFormat="1" ht="15.75" customHeight="1" x14ac:dyDescent="0.3">
      <c r="A212" s="37"/>
      <c r="F212" s="53">
        <v>0</v>
      </c>
      <c r="G212" s="53">
        <v>0</v>
      </c>
      <c r="H212" s="52">
        <v>0</v>
      </c>
      <c r="I212" s="53">
        <v>0</v>
      </c>
      <c r="J212" s="53">
        <v>0</v>
      </c>
      <c r="K212" s="52">
        <v>0</v>
      </c>
    </row>
    <row r="213" spans="1:19" s="35" customFormat="1" ht="15.75" customHeight="1" x14ac:dyDescent="0.3">
      <c r="A213" s="34">
        <v>43089</v>
      </c>
      <c r="B213" s="30" t="s">
        <v>3525</v>
      </c>
      <c r="C213" s="30" t="s">
        <v>3526</v>
      </c>
      <c r="D213" s="30">
        <v>500</v>
      </c>
      <c r="E213" s="30">
        <v>500</v>
      </c>
      <c r="F213" s="53">
        <v>0</v>
      </c>
      <c r="G213" s="53">
        <v>0</v>
      </c>
      <c r="H213" s="52">
        <v>0</v>
      </c>
      <c r="I213" s="53">
        <v>0</v>
      </c>
      <c r="J213" s="53">
        <v>0</v>
      </c>
      <c r="K213" s="52">
        <v>0</v>
      </c>
      <c r="L213" s="30"/>
      <c r="M213" s="11">
        <v>34.130000000000003</v>
      </c>
      <c r="N213" s="11">
        <v>33.82</v>
      </c>
      <c r="O213" s="12">
        <v>-9.0830000000000008E-3</v>
      </c>
      <c r="P213" s="17">
        <v>-155.00000000000114</v>
      </c>
      <c r="Q213" s="17">
        <v>0</v>
      </c>
      <c r="R213" s="17">
        <v>0</v>
      </c>
      <c r="S213" s="17">
        <v>-155.00000000000114</v>
      </c>
    </row>
    <row r="214" spans="1:19" s="35" customFormat="1" ht="15.75" customHeight="1" x14ac:dyDescent="0.3">
      <c r="A214" s="34">
        <v>43089</v>
      </c>
      <c r="B214" s="30" t="s">
        <v>3580</v>
      </c>
      <c r="C214" s="30" t="s">
        <v>3581</v>
      </c>
      <c r="D214" s="30">
        <v>600</v>
      </c>
      <c r="E214" s="30">
        <v>600</v>
      </c>
      <c r="F214" s="53">
        <v>0</v>
      </c>
      <c r="G214" s="53">
        <v>0</v>
      </c>
      <c r="H214" s="52">
        <v>0</v>
      </c>
      <c r="I214" s="53">
        <v>0</v>
      </c>
      <c r="J214" s="53">
        <v>0</v>
      </c>
      <c r="K214" s="52">
        <v>0</v>
      </c>
      <c r="L214" s="30"/>
      <c r="M214" s="11">
        <v>20.8</v>
      </c>
      <c r="N214" s="11">
        <v>20.29</v>
      </c>
      <c r="O214" s="12">
        <v>-2.4518999999999999E-2</v>
      </c>
      <c r="P214" s="17">
        <v>-306.00000000000091</v>
      </c>
      <c r="Q214" s="17">
        <v>0</v>
      </c>
      <c r="R214" s="17">
        <v>0</v>
      </c>
      <c r="S214" s="17">
        <v>-306.00000000000091</v>
      </c>
    </row>
    <row r="215" spans="1:19" s="35" customFormat="1" ht="15.75" customHeight="1" x14ac:dyDescent="0.3">
      <c r="A215" s="34">
        <v>43089</v>
      </c>
      <c r="B215" s="30" t="s">
        <v>3759</v>
      </c>
      <c r="C215" s="30" t="s">
        <v>3760</v>
      </c>
      <c r="D215" s="30">
        <v>600</v>
      </c>
      <c r="E215" s="30">
        <v>600</v>
      </c>
      <c r="F215" s="53">
        <v>0</v>
      </c>
      <c r="G215" s="53">
        <v>0</v>
      </c>
      <c r="H215" s="52">
        <v>0</v>
      </c>
      <c r="I215" s="53">
        <v>0</v>
      </c>
      <c r="J215" s="53">
        <v>0</v>
      </c>
      <c r="K215" s="52">
        <v>0</v>
      </c>
      <c r="L215" s="30"/>
      <c r="M215" s="11">
        <v>22.54</v>
      </c>
      <c r="N215" s="11">
        <v>22</v>
      </c>
      <c r="O215" s="12">
        <v>-2.3956999999999999E-2</v>
      </c>
      <c r="P215" s="17">
        <v>-323.99999999999949</v>
      </c>
      <c r="Q215" s="17">
        <v>0</v>
      </c>
      <c r="R215" s="17">
        <v>0</v>
      </c>
      <c r="S215" s="17">
        <v>-323.99999999999949</v>
      </c>
    </row>
    <row r="216" spans="1:19" s="35" customFormat="1" ht="15.75" customHeight="1" x14ac:dyDescent="0.3">
      <c r="A216" s="34">
        <v>43089</v>
      </c>
      <c r="B216" s="30" t="s">
        <v>3838</v>
      </c>
      <c r="C216" s="30" t="s">
        <v>3839</v>
      </c>
      <c r="D216" s="30">
        <v>600</v>
      </c>
      <c r="E216" s="30">
        <v>600</v>
      </c>
      <c r="F216" s="53">
        <v>0</v>
      </c>
      <c r="G216" s="53">
        <v>0</v>
      </c>
      <c r="H216" s="52">
        <v>0</v>
      </c>
      <c r="I216" s="53">
        <v>0</v>
      </c>
      <c r="J216" s="53">
        <v>0</v>
      </c>
      <c r="K216" s="52">
        <v>0</v>
      </c>
      <c r="L216" s="30"/>
      <c r="M216" s="11">
        <v>24.37</v>
      </c>
      <c r="N216" s="11">
        <v>24.15</v>
      </c>
      <c r="O216" s="12">
        <v>-9.0270000000000003E-3</v>
      </c>
      <c r="P216" s="17">
        <v>-132.00000000000145</v>
      </c>
      <c r="Q216" s="17">
        <v>0</v>
      </c>
      <c r="R216" s="17">
        <v>0</v>
      </c>
      <c r="S216" s="17">
        <v>-132.00000000000145</v>
      </c>
    </row>
    <row r="217" spans="1:19" s="35" customFormat="1" ht="15.75" customHeight="1" x14ac:dyDescent="0.3">
      <c r="A217" s="34">
        <v>43089</v>
      </c>
      <c r="B217" s="30" t="s">
        <v>41</v>
      </c>
      <c r="C217" s="30" t="s">
        <v>42</v>
      </c>
      <c r="D217" s="30">
        <v>2400</v>
      </c>
      <c r="E217" s="30">
        <v>2400</v>
      </c>
      <c r="F217" s="53">
        <v>0</v>
      </c>
      <c r="G217" s="53">
        <v>0</v>
      </c>
      <c r="H217" s="52">
        <v>0</v>
      </c>
      <c r="I217" s="53">
        <v>0</v>
      </c>
      <c r="J217" s="53">
        <v>0</v>
      </c>
      <c r="K217" s="52">
        <v>0</v>
      </c>
      <c r="L217" s="30"/>
      <c r="M217" s="11">
        <v>5.96</v>
      </c>
      <c r="N217" s="11">
        <v>5.97</v>
      </c>
      <c r="O217" s="12">
        <v>1.678E-3</v>
      </c>
      <c r="P217" s="17">
        <v>23.999999999999488</v>
      </c>
      <c r="Q217" s="17">
        <v>0</v>
      </c>
      <c r="R217" s="17">
        <v>0</v>
      </c>
      <c r="S217" s="17">
        <v>23.999999999999488</v>
      </c>
    </row>
    <row r="218" spans="1:19" s="35" customFormat="1" ht="15.75" customHeight="1" x14ac:dyDescent="0.3">
      <c r="A218" s="34">
        <v>43089</v>
      </c>
      <c r="B218" s="30" t="s">
        <v>43</v>
      </c>
      <c r="C218" s="30" t="s">
        <v>44</v>
      </c>
      <c r="D218" s="30">
        <v>1700</v>
      </c>
      <c r="E218" s="30">
        <v>1700</v>
      </c>
      <c r="F218" s="53">
        <v>0</v>
      </c>
      <c r="G218" s="53">
        <v>0</v>
      </c>
      <c r="H218" s="52">
        <v>0</v>
      </c>
      <c r="I218" s="53">
        <v>0</v>
      </c>
      <c r="J218" s="53">
        <v>0</v>
      </c>
      <c r="K218" s="52">
        <v>0</v>
      </c>
      <c r="L218" s="30"/>
      <c r="M218" s="11">
        <v>11.3</v>
      </c>
      <c r="N218" s="11">
        <v>11.52</v>
      </c>
      <c r="O218" s="12">
        <v>1.9469E-2</v>
      </c>
      <c r="P218" s="17">
        <v>373.99999999999807</v>
      </c>
      <c r="Q218" s="17">
        <v>0</v>
      </c>
      <c r="R218" s="17">
        <v>0</v>
      </c>
      <c r="S218" s="17">
        <v>373.99999999999807</v>
      </c>
    </row>
    <row r="219" spans="1:19" s="35" customFormat="1" ht="15.75" customHeight="1" x14ac:dyDescent="0.3">
      <c r="A219" s="34">
        <v>43089</v>
      </c>
      <c r="B219" s="30" t="s">
        <v>576</v>
      </c>
      <c r="C219" s="30" t="s">
        <v>577</v>
      </c>
      <c r="D219" s="30">
        <v>1500</v>
      </c>
      <c r="E219" s="30">
        <v>1500</v>
      </c>
      <c r="F219" s="53">
        <v>0</v>
      </c>
      <c r="G219" s="53">
        <v>0</v>
      </c>
      <c r="H219" s="52">
        <v>0</v>
      </c>
      <c r="I219" s="53">
        <v>0</v>
      </c>
      <c r="J219" s="53">
        <v>0</v>
      </c>
      <c r="K219" s="52">
        <v>0</v>
      </c>
      <c r="L219" s="30"/>
      <c r="M219" s="11">
        <v>9.83</v>
      </c>
      <c r="N219" s="11">
        <v>9.86</v>
      </c>
      <c r="O219" s="12">
        <v>3.052E-3</v>
      </c>
      <c r="P219" s="17">
        <v>44.999999999999041</v>
      </c>
      <c r="Q219" s="17">
        <v>0</v>
      </c>
      <c r="R219" s="17">
        <v>0</v>
      </c>
      <c r="S219" s="17">
        <v>44.999999999999041</v>
      </c>
    </row>
    <row r="220" spans="1:19" s="35" customFormat="1" ht="15.75" customHeight="1" x14ac:dyDescent="0.3">
      <c r="A220" s="34">
        <v>43089</v>
      </c>
      <c r="B220" s="30" t="s">
        <v>867</v>
      </c>
      <c r="C220" s="30" t="s">
        <v>868</v>
      </c>
      <c r="D220" s="30">
        <v>600</v>
      </c>
      <c r="E220" s="30">
        <v>600</v>
      </c>
      <c r="F220" s="53">
        <v>0</v>
      </c>
      <c r="G220" s="53">
        <v>0</v>
      </c>
      <c r="H220" s="52">
        <v>0</v>
      </c>
      <c r="I220" s="53">
        <v>0</v>
      </c>
      <c r="J220" s="53">
        <v>0</v>
      </c>
      <c r="K220" s="52">
        <v>0</v>
      </c>
      <c r="L220" s="30"/>
      <c r="M220" s="11">
        <v>28.83</v>
      </c>
      <c r="N220" s="11">
        <v>28.55</v>
      </c>
      <c r="O220" s="12">
        <v>-9.7120000000000001E-3</v>
      </c>
      <c r="P220" s="17">
        <v>-167.99999999999855</v>
      </c>
      <c r="Q220" s="17">
        <v>0</v>
      </c>
      <c r="R220" s="17">
        <v>0</v>
      </c>
      <c r="S220" s="17">
        <v>-167.99999999999855</v>
      </c>
    </row>
    <row r="221" spans="1:19" s="35" customFormat="1" ht="15.75" customHeight="1" x14ac:dyDescent="0.3">
      <c r="A221" s="34">
        <v>43089</v>
      </c>
      <c r="B221" s="30" t="s">
        <v>1044</v>
      </c>
      <c r="C221" s="30" t="s">
        <v>1045</v>
      </c>
      <c r="D221" s="30">
        <v>400</v>
      </c>
      <c r="E221" s="30">
        <v>400</v>
      </c>
      <c r="F221" s="53">
        <v>0</v>
      </c>
      <c r="G221" s="53">
        <v>0</v>
      </c>
      <c r="H221" s="52">
        <v>0</v>
      </c>
      <c r="I221" s="53">
        <v>0</v>
      </c>
      <c r="J221" s="53">
        <v>0</v>
      </c>
      <c r="K221" s="52">
        <v>0</v>
      </c>
      <c r="L221" s="30"/>
      <c r="M221" s="11">
        <v>34.31</v>
      </c>
      <c r="N221" s="11">
        <v>33.44</v>
      </c>
      <c r="O221" s="12">
        <v>-2.5357000000000001E-2</v>
      </c>
      <c r="P221" s="17">
        <v>-348.00000000000182</v>
      </c>
      <c r="Q221" s="17">
        <v>0</v>
      </c>
      <c r="R221" s="17">
        <v>0</v>
      </c>
      <c r="S221" s="17">
        <v>-348.00000000000182</v>
      </c>
    </row>
    <row r="222" spans="1:19" s="35" customFormat="1" ht="15.75" customHeight="1" x14ac:dyDescent="0.3">
      <c r="A222" s="34">
        <v>43089</v>
      </c>
      <c r="B222" s="30" t="s">
        <v>1235</v>
      </c>
      <c r="C222" s="30" t="s">
        <v>1236</v>
      </c>
      <c r="D222" s="30">
        <v>1000</v>
      </c>
      <c r="E222" s="30">
        <v>1000</v>
      </c>
      <c r="F222" s="53">
        <v>0</v>
      </c>
      <c r="G222" s="53">
        <v>0</v>
      </c>
      <c r="H222" s="52">
        <v>0</v>
      </c>
      <c r="I222" s="53">
        <v>0</v>
      </c>
      <c r="J222" s="53">
        <v>0</v>
      </c>
      <c r="K222" s="52">
        <v>0</v>
      </c>
      <c r="L222" s="30"/>
      <c r="M222" s="11">
        <v>13.16</v>
      </c>
      <c r="N222" s="11">
        <v>13.23</v>
      </c>
      <c r="O222" s="12">
        <v>5.3189999999999999E-3</v>
      </c>
      <c r="P222" s="17">
        <v>70.000000000000284</v>
      </c>
      <c r="Q222" s="17">
        <v>0</v>
      </c>
      <c r="R222" s="17">
        <v>0</v>
      </c>
      <c r="S222" s="17">
        <v>70.000000000000284</v>
      </c>
    </row>
    <row r="223" spans="1:19" s="35" customFormat="1" ht="15.75" customHeight="1" x14ac:dyDescent="0.3">
      <c r="A223" s="34">
        <v>43089</v>
      </c>
      <c r="B223" s="30" t="s">
        <v>1326</v>
      </c>
      <c r="C223" s="30" t="s">
        <v>1327</v>
      </c>
      <c r="D223" s="30">
        <v>2600</v>
      </c>
      <c r="E223" s="30">
        <v>2600</v>
      </c>
      <c r="F223" s="53">
        <v>0</v>
      </c>
      <c r="G223" s="53">
        <v>0</v>
      </c>
      <c r="H223" s="52">
        <v>0</v>
      </c>
      <c r="I223" s="53">
        <v>0</v>
      </c>
      <c r="J223" s="53">
        <v>0</v>
      </c>
      <c r="K223" s="52">
        <v>0</v>
      </c>
      <c r="L223" s="30"/>
      <c r="M223" s="11">
        <v>5.42</v>
      </c>
      <c r="N223" s="11">
        <v>5.37</v>
      </c>
      <c r="O223" s="12">
        <v>-9.2250000000000006E-3</v>
      </c>
      <c r="P223" s="17">
        <v>-129.99999999999955</v>
      </c>
      <c r="Q223" s="17">
        <v>0</v>
      </c>
      <c r="R223" s="17">
        <v>0</v>
      </c>
      <c r="S223" s="17">
        <v>-129.99999999999955</v>
      </c>
    </row>
    <row r="224" spans="1:19" s="35" customFormat="1" ht="15.75" customHeight="1" x14ac:dyDescent="0.3">
      <c r="A224" s="34">
        <v>43089</v>
      </c>
      <c r="B224" s="36" t="s">
        <v>1424</v>
      </c>
      <c r="C224" s="30" t="s">
        <v>1425</v>
      </c>
      <c r="D224" s="30">
        <v>1500</v>
      </c>
      <c r="E224" s="30">
        <v>1500</v>
      </c>
      <c r="F224" s="53">
        <v>0</v>
      </c>
      <c r="G224" s="53">
        <v>0</v>
      </c>
      <c r="H224" s="52">
        <v>0</v>
      </c>
      <c r="I224" s="53">
        <v>0</v>
      </c>
      <c r="J224" s="53">
        <v>0</v>
      </c>
      <c r="K224" s="52">
        <v>0</v>
      </c>
      <c r="L224" s="30"/>
      <c r="M224" s="11">
        <v>9.43</v>
      </c>
      <c r="N224" s="11">
        <v>9.34</v>
      </c>
      <c r="O224" s="12">
        <v>-9.5440000000000004E-3</v>
      </c>
      <c r="P224" s="17">
        <v>-134.99999999999977</v>
      </c>
      <c r="Q224" s="17">
        <v>0</v>
      </c>
      <c r="R224" s="17">
        <v>0</v>
      </c>
      <c r="S224" s="17">
        <v>-134.99999999999977</v>
      </c>
    </row>
    <row r="225" spans="1:19" s="35" customFormat="1" ht="15.75" customHeight="1" x14ac:dyDescent="0.3">
      <c r="A225" s="34">
        <v>43089</v>
      </c>
      <c r="B225" s="36" t="s">
        <v>1440</v>
      </c>
      <c r="C225" s="30" t="s">
        <v>1441</v>
      </c>
      <c r="D225" s="30">
        <v>1700</v>
      </c>
      <c r="E225" s="30">
        <v>1700</v>
      </c>
      <c r="F225" s="53">
        <v>0</v>
      </c>
      <c r="G225" s="53">
        <v>0</v>
      </c>
      <c r="H225" s="52">
        <v>0</v>
      </c>
      <c r="I225" s="53">
        <v>0</v>
      </c>
      <c r="J225" s="53">
        <v>0</v>
      </c>
      <c r="K225" s="52">
        <v>0</v>
      </c>
      <c r="L225" s="30"/>
      <c r="M225" s="11">
        <v>8.7899999999999991</v>
      </c>
      <c r="N225" s="11">
        <v>8.81</v>
      </c>
      <c r="O225" s="12">
        <v>2.2750000000000001E-3</v>
      </c>
      <c r="P225" s="17">
        <v>34.000000000002295</v>
      </c>
      <c r="Q225" s="17">
        <v>0</v>
      </c>
      <c r="R225" s="17">
        <v>0</v>
      </c>
      <c r="S225" s="17">
        <v>34.000000000002295</v>
      </c>
    </row>
    <row r="226" spans="1:19" s="35" customFormat="1" ht="15.75" customHeight="1" x14ac:dyDescent="0.3">
      <c r="A226" s="34">
        <v>43089</v>
      </c>
      <c r="B226" s="30" t="s">
        <v>1559</v>
      </c>
      <c r="C226" s="30" t="s">
        <v>1560</v>
      </c>
      <c r="D226" s="30">
        <v>1600</v>
      </c>
      <c r="E226" s="30">
        <v>1600</v>
      </c>
      <c r="F226" s="53">
        <v>0</v>
      </c>
      <c r="G226" s="53">
        <v>0</v>
      </c>
      <c r="H226" s="52">
        <v>0</v>
      </c>
      <c r="I226" s="53">
        <v>0</v>
      </c>
      <c r="J226" s="53">
        <v>0</v>
      </c>
      <c r="K226" s="52">
        <v>0</v>
      </c>
      <c r="L226" s="30"/>
      <c r="M226" s="11">
        <v>8.5500000000000007</v>
      </c>
      <c r="N226" s="11">
        <v>8.59</v>
      </c>
      <c r="O226" s="12">
        <v>4.6779999999999999E-3</v>
      </c>
      <c r="P226" s="17">
        <v>63.999999999998636</v>
      </c>
      <c r="Q226" s="17">
        <v>0</v>
      </c>
      <c r="R226" s="17">
        <v>0</v>
      </c>
      <c r="S226" s="17">
        <v>63.999999999998636</v>
      </c>
    </row>
    <row r="227" spans="1:19" s="35" customFormat="1" ht="15.75" customHeight="1" x14ac:dyDescent="0.3">
      <c r="A227" s="34">
        <v>43089</v>
      </c>
      <c r="B227" s="30" t="s">
        <v>1597</v>
      </c>
      <c r="C227" s="30" t="s">
        <v>1598</v>
      </c>
      <c r="D227" s="30">
        <v>1600</v>
      </c>
      <c r="E227" s="30">
        <v>1600</v>
      </c>
      <c r="F227" s="53">
        <v>0</v>
      </c>
      <c r="G227" s="53">
        <v>0</v>
      </c>
      <c r="H227" s="52">
        <v>0</v>
      </c>
      <c r="I227" s="53">
        <v>0</v>
      </c>
      <c r="J227" s="53">
        <v>0</v>
      </c>
      <c r="K227" s="52">
        <v>0</v>
      </c>
      <c r="L227" s="30"/>
      <c r="M227" s="11">
        <v>9.3800000000000008</v>
      </c>
      <c r="N227" s="11">
        <v>9.4</v>
      </c>
      <c r="O227" s="12">
        <v>2.1320000000000002E-3</v>
      </c>
      <c r="P227" s="17">
        <v>31.999999999999318</v>
      </c>
      <c r="Q227" s="17">
        <v>0</v>
      </c>
      <c r="R227" s="17">
        <v>0</v>
      </c>
      <c r="S227" s="17">
        <v>31.999999999999318</v>
      </c>
    </row>
    <row r="228" spans="1:19" s="35" customFormat="1" ht="15.75" customHeight="1" x14ac:dyDescent="0.3">
      <c r="A228" s="34">
        <v>43089</v>
      </c>
      <c r="B228" s="30" t="s">
        <v>1669</v>
      </c>
      <c r="C228" s="30" t="s">
        <v>1670</v>
      </c>
      <c r="D228" s="30">
        <v>2100</v>
      </c>
      <c r="E228" s="30">
        <v>2100</v>
      </c>
      <c r="F228" s="53">
        <v>0</v>
      </c>
      <c r="G228" s="53">
        <v>0</v>
      </c>
      <c r="H228" s="52">
        <v>0</v>
      </c>
      <c r="I228" s="53">
        <v>0</v>
      </c>
      <c r="J228" s="53">
        <v>0</v>
      </c>
      <c r="K228" s="52">
        <v>0</v>
      </c>
      <c r="L228" s="30"/>
      <c r="M228" s="11">
        <v>7.25</v>
      </c>
      <c r="N228" s="11">
        <v>7.27</v>
      </c>
      <c r="O228" s="12">
        <v>2.7590000000000002E-3</v>
      </c>
      <c r="P228" s="17">
        <v>41.999999999999105</v>
      </c>
      <c r="Q228" s="17">
        <v>0</v>
      </c>
      <c r="R228" s="17">
        <v>0</v>
      </c>
      <c r="S228" s="17">
        <v>41.999999999999105</v>
      </c>
    </row>
    <row r="229" spans="1:19" s="35" customFormat="1" ht="15.75" customHeight="1" x14ac:dyDescent="0.3">
      <c r="A229" s="34">
        <v>43089</v>
      </c>
      <c r="B229" s="30" t="s">
        <v>1679</v>
      </c>
      <c r="C229" s="30" t="s">
        <v>1680</v>
      </c>
      <c r="D229" s="30">
        <v>1900</v>
      </c>
      <c r="E229" s="30">
        <v>1900</v>
      </c>
      <c r="F229" s="53">
        <v>0</v>
      </c>
      <c r="G229" s="53">
        <v>0</v>
      </c>
      <c r="H229" s="52">
        <v>0</v>
      </c>
      <c r="I229" s="53">
        <v>0</v>
      </c>
      <c r="J229" s="53">
        <v>0</v>
      </c>
      <c r="K229" s="52">
        <v>0</v>
      </c>
      <c r="L229" s="30"/>
      <c r="M229" s="11">
        <v>7.28</v>
      </c>
      <c r="N229" s="11">
        <v>7.31</v>
      </c>
      <c r="O229" s="12">
        <v>4.1209999999999997E-3</v>
      </c>
      <c r="P229" s="17">
        <v>56.999999999998785</v>
      </c>
      <c r="Q229" s="17">
        <v>0</v>
      </c>
      <c r="R229" s="17">
        <v>0</v>
      </c>
      <c r="S229" s="17">
        <v>56.999999999998785</v>
      </c>
    </row>
    <row r="230" spans="1:19" s="35" customFormat="1" ht="15.75" customHeight="1" x14ac:dyDescent="0.3">
      <c r="A230" s="34">
        <v>43089</v>
      </c>
      <c r="B230" s="30" t="s">
        <v>1869</v>
      </c>
      <c r="C230" s="30" t="s">
        <v>1870</v>
      </c>
      <c r="D230" s="30">
        <v>400</v>
      </c>
      <c r="E230" s="30">
        <v>400</v>
      </c>
      <c r="F230" s="53">
        <v>0</v>
      </c>
      <c r="G230" s="53">
        <v>0</v>
      </c>
      <c r="H230" s="52">
        <v>0</v>
      </c>
      <c r="I230" s="53">
        <v>0</v>
      </c>
      <c r="J230" s="53">
        <v>0</v>
      </c>
      <c r="K230" s="52">
        <v>0</v>
      </c>
      <c r="L230" s="30"/>
      <c r="M230" s="11">
        <v>35.96</v>
      </c>
      <c r="N230" s="11">
        <v>35.68</v>
      </c>
      <c r="O230" s="12">
        <v>-7.7860000000000004E-3</v>
      </c>
      <c r="P230" s="17">
        <v>-112.00000000000045</v>
      </c>
      <c r="Q230" s="17">
        <v>0</v>
      </c>
      <c r="R230" s="17">
        <v>0</v>
      </c>
      <c r="S230" s="17">
        <v>-112.00000000000045</v>
      </c>
    </row>
    <row r="231" spans="1:19" s="35" customFormat="1" ht="15.75" customHeight="1" x14ac:dyDescent="0.3">
      <c r="A231" s="37"/>
      <c r="F231" s="53">
        <v>0</v>
      </c>
      <c r="G231" s="53">
        <v>0</v>
      </c>
      <c r="H231" s="52">
        <v>0</v>
      </c>
      <c r="I231" s="53">
        <v>0</v>
      </c>
      <c r="J231" s="53">
        <v>0</v>
      </c>
      <c r="K231" s="52">
        <v>0</v>
      </c>
    </row>
    <row r="232" spans="1:19" s="35" customFormat="1" ht="15.75" customHeight="1" x14ac:dyDescent="0.3">
      <c r="A232" s="37"/>
      <c r="F232" s="53">
        <v>0</v>
      </c>
      <c r="G232" s="53">
        <v>0</v>
      </c>
      <c r="H232" s="52">
        <v>0</v>
      </c>
      <c r="I232" s="53">
        <v>0</v>
      </c>
      <c r="J232" s="53">
        <v>0</v>
      </c>
      <c r="K232" s="52">
        <v>0</v>
      </c>
    </row>
    <row r="233" spans="1:19" s="35" customFormat="1" ht="15.75" customHeight="1" x14ac:dyDescent="0.3">
      <c r="A233" s="34">
        <v>43090</v>
      </c>
      <c r="B233" s="35" t="s">
        <v>3525</v>
      </c>
      <c r="C233" s="35" t="s">
        <v>3526</v>
      </c>
      <c r="D233" s="35">
        <v>500</v>
      </c>
      <c r="E233" s="35">
        <v>500</v>
      </c>
      <c r="F233" s="53">
        <v>0</v>
      </c>
      <c r="G233" s="53">
        <v>0</v>
      </c>
      <c r="H233" s="52">
        <v>0</v>
      </c>
      <c r="I233" s="53"/>
      <c r="J233" s="53"/>
      <c r="K233" s="52"/>
      <c r="M233" s="35">
        <v>33.82</v>
      </c>
      <c r="N233" s="35">
        <v>33.89</v>
      </c>
      <c r="O233" s="35">
        <v>2.0699999999999998E-3</v>
      </c>
      <c r="P233" s="35">
        <v>35.000000000000142</v>
      </c>
      <c r="Q233" s="35">
        <v>0</v>
      </c>
      <c r="R233" s="35">
        <v>0</v>
      </c>
      <c r="S233" s="35">
        <v>35.000000000000142</v>
      </c>
    </row>
    <row r="234" spans="1:19" s="35" customFormat="1" ht="15.75" customHeight="1" x14ac:dyDescent="0.3">
      <c r="A234" s="34">
        <v>43090</v>
      </c>
      <c r="B234" s="35" t="s">
        <v>3580</v>
      </c>
      <c r="C234" s="35" t="s">
        <v>3581</v>
      </c>
      <c r="D234" s="35">
        <v>600</v>
      </c>
      <c r="E234" s="35">
        <v>600</v>
      </c>
      <c r="F234" s="53">
        <v>0</v>
      </c>
      <c r="G234" s="53">
        <v>0</v>
      </c>
      <c r="H234" s="52">
        <v>0</v>
      </c>
      <c r="I234" s="53"/>
      <c r="J234" s="53"/>
      <c r="K234" s="52"/>
      <c r="M234" s="35">
        <v>20.29</v>
      </c>
      <c r="N234" s="35">
        <v>20.82</v>
      </c>
      <c r="O234" s="35">
        <v>2.6120999999999998E-2</v>
      </c>
      <c r="P234" s="35">
        <v>318.00000000000068</v>
      </c>
      <c r="Q234" s="35">
        <v>0</v>
      </c>
      <c r="R234" s="35">
        <v>0</v>
      </c>
      <c r="S234" s="35">
        <v>318.00000000000068</v>
      </c>
    </row>
    <row r="235" spans="1:19" s="35" customFormat="1" ht="15.75" customHeight="1" x14ac:dyDescent="0.3">
      <c r="A235" s="34">
        <v>43090</v>
      </c>
      <c r="B235" s="35" t="s">
        <v>3759</v>
      </c>
      <c r="C235" s="35" t="s">
        <v>3760</v>
      </c>
      <c r="D235" s="35">
        <v>600</v>
      </c>
      <c r="E235" s="35">
        <v>600</v>
      </c>
      <c r="F235" s="53">
        <v>0</v>
      </c>
      <c r="G235" s="53">
        <v>0</v>
      </c>
      <c r="H235" s="52">
        <v>0</v>
      </c>
      <c r="I235" s="53"/>
      <c r="J235" s="53"/>
      <c r="K235" s="52"/>
      <c r="M235" s="35">
        <v>22</v>
      </c>
      <c r="N235" s="35">
        <v>22.2</v>
      </c>
      <c r="O235" s="35">
        <v>9.0910000000000001E-3</v>
      </c>
      <c r="P235" s="35">
        <v>119.99999999999957</v>
      </c>
      <c r="Q235" s="35">
        <v>0</v>
      </c>
      <c r="R235" s="35">
        <v>0</v>
      </c>
      <c r="S235" s="35">
        <v>119.99999999999957</v>
      </c>
    </row>
    <row r="236" spans="1:19" s="35" customFormat="1" ht="15.75" customHeight="1" x14ac:dyDescent="0.3">
      <c r="A236" s="34">
        <v>43090</v>
      </c>
      <c r="B236" s="35" t="s">
        <v>3838</v>
      </c>
      <c r="C236" s="35" t="s">
        <v>3839</v>
      </c>
      <c r="D236" s="35">
        <v>600</v>
      </c>
      <c r="E236" s="35">
        <v>600</v>
      </c>
      <c r="F236" s="53">
        <v>0</v>
      </c>
      <c r="G236" s="53">
        <v>0</v>
      </c>
      <c r="H236" s="52">
        <v>0</v>
      </c>
      <c r="I236" s="53"/>
      <c r="J236" s="53"/>
      <c r="K236" s="52"/>
      <c r="M236" s="35">
        <v>24.15</v>
      </c>
      <c r="N236" s="35">
        <v>24.92</v>
      </c>
      <c r="O236" s="35">
        <v>3.1884000000000003E-2</v>
      </c>
      <c r="P236" s="35">
        <v>462.00000000000188</v>
      </c>
      <c r="Q236" s="35">
        <v>0</v>
      </c>
      <c r="R236" s="35">
        <v>0</v>
      </c>
      <c r="S236" s="35">
        <v>462.00000000000188</v>
      </c>
    </row>
    <row r="237" spans="1:19" s="35" customFormat="1" ht="15.75" customHeight="1" x14ac:dyDescent="0.3">
      <c r="A237" s="34">
        <v>43090</v>
      </c>
      <c r="B237" s="35" t="s">
        <v>41</v>
      </c>
      <c r="C237" s="35" t="s">
        <v>42</v>
      </c>
      <c r="D237" s="35">
        <v>2400</v>
      </c>
      <c r="E237" s="35">
        <v>2400</v>
      </c>
      <c r="F237" s="53">
        <v>0</v>
      </c>
      <c r="G237" s="53">
        <v>0</v>
      </c>
      <c r="H237" s="52">
        <v>0</v>
      </c>
      <c r="I237" s="53"/>
      <c r="J237" s="53"/>
      <c r="K237" s="52"/>
      <c r="M237" s="35">
        <v>5.97</v>
      </c>
      <c r="N237" s="35">
        <v>5.97</v>
      </c>
      <c r="O237" s="35">
        <v>0</v>
      </c>
      <c r="P237" s="35">
        <v>0</v>
      </c>
      <c r="Q237" s="35">
        <v>0</v>
      </c>
      <c r="R237" s="35">
        <v>0</v>
      </c>
      <c r="S237" s="35">
        <v>0</v>
      </c>
    </row>
    <row r="238" spans="1:19" s="35" customFormat="1" ht="15.75" customHeight="1" x14ac:dyDescent="0.3">
      <c r="A238" s="34">
        <v>43090</v>
      </c>
      <c r="B238" s="35" t="s">
        <v>43</v>
      </c>
      <c r="C238" s="35" t="s">
        <v>44</v>
      </c>
      <c r="D238" s="35">
        <v>1700</v>
      </c>
      <c r="E238" s="35">
        <v>1700</v>
      </c>
      <c r="F238" s="53">
        <v>0</v>
      </c>
      <c r="G238" s="53">
        <v>0</v>
      </c>
      <c r="H238" s="52">
        <v>0</v>
      </c>
      <c r="I238" s="53"/>
      <c r="J238" s="53"/>
      <c r="K238" s="52"/>
      <c r="M238" s="35">
        <v>11.52</v>
      </c>
      <c r="N238" s="35">
        <v>11.74</v>
      </c>
      <c r="O238" s="35">
        <v>1.9096999999999999E-2</v>
      </c>
      <c r="P238" s="35">
        <v>374.00000000000108</v>
      </c>
      <c r="Q238" s="35">
        <v>0</v>
      </c>
      <c r="R238" s="35">
        <v>0</v>
      </c>
      <c r="S238" s="35">
        <v>374.00000000000108</v>
      </c>
    </row>
    <row r="239" spans="1:19" s="35" customFormat="1" ht="15.75" customHeight="1" x14ac:dyDescent="0.3">
      <c r="A239" s="34">
        <v>43090</v>
      </c>
      <c r="B239" s="35" t="s">
        <v>576</v>
      </c>
      <c r="C239" s="35" t="s">
        <v>577</v>
      </c>
      <c r="D239" s="35">
        <v>1500</v>
      </c>
      <c r="E239" s="35">
        <v>1500</v>
      </c>
      <c r="F239" s="53">
        <v>0</v>
      </c>
      <c r="G239" s="53">
        <v>0</v>
      </c>
      <c r="H239" s="52">
        <v>0</v>
      </c>
      <c r="I239" s="53"/>
      <c r="J239" s="53"/>
      <c r="K239" s="52"/>
      <c r="M239" s="35">
        <v>9.86</v>
      </c>
      <c r="N239" s="35">
        <v>9.84</v>
      </c>
      <c r="O239" s="35">
        <v>-2.0279999999999999E-3</v>
      </c>
      <c r="P239" s="35">
        <v>-29.999999999999361</v>
      </c>
      <c r="Q239" s="35">
        <v>0</v>
      </c>
      <c r="R239" s="35">
        <v>0</v>
      </c>
      <c r="S239" s="35">
        <v>-29.999999999999361</v>
      </c>
    </row>
    <row r="240" spans="1:19" s="35" customFormat="1" ht="15.75" customHeight="1" x14ac:dyDescent="0.3">
      <c r="A240" s="34">
        <v>43090</v>
      </c>
      <c r="B240" s="35" t="s">
        <v>867</v>
      </c>
      <c r="C240" s="35" t="s">
        <v>868</v>
      </c>
      <c r="D240" s="35">
        <v>600</v>
      </c>
      <c r="E240" s="35">
        <v>600</v>
      </c>
      <c r="F240" s="53">
        <v>0</v>
      </c>
      <c r="G240" s="53">
        <v>0</v>
      </c>
      <c r="H240" s="52">
        <v>0</v>
      </c>
      <c r="I240" s="53"/>
      <c r="J240" s="53"/>
      <c r="K240" s="52"/>
      <c r="M240" s="35">
        <v>28.55</v>
      </c>
      <c r="N240" s="35">
        <v>29.43</v>
      </c>
      <c r="O240" s="35">
        <v>3.0823E-2</v>
      </c>
      <c r="P240" s="35">
        <v>527.99999999999943</v>
      </c>
      <c r="Q240" s="35">
        <v>0</v>
      </c>
      <c r="R240" s="35">
        <v>0</v>
      </c>
      <c r="S240" s="35">
        <v>527.99999999999943</v>
      </c>
    </row>
    <row r="241" spans="1:19" s="35" customFormat="1" ht="15.75" customHeight="1" x14ac:dyDescent="0.3">
      <c r="A241" s="34">
        <v>43090</v>
      </c>
      <c r="B241" s="35" t="s">
        <v>1044</v>
      </c>
      <c r="C241" s="35" t="s">
        <v>1045</v>
      </c>
      <c r="D241" s="35">
        <v>400</v>
      </c>
      <c r="E241" s="35">
        <v>400</v>
      </c>
      <c r="F241" s="53">
        <v>0</v>
      </c>
      <c r="G241" s="53">
        <v>0</v>
      </c>
      <c r="H241" s="52">
        <v>0</v>
      </c>
      <c r="I241" s="53"/>
      <c r="J241" s="53"/>
      <c r="K241" s="52"/>
      <c r="M241" s="35">
        <v>33.44</v>
      </c>
      <c r="N241" s="35">
        <v>33.799999999999997</v>
      </c>
      <c r="O241" s="35">
        <v>1.0766E-2</v>
      </c>
      <c r="P241" s="35">
        <v>143.99999999999977</v>
      </c>
      <c r="Q241" s="35">
        <v>0</v>
      </c>
      <c r="R241" s="35">
        <v>0</v>
      </c>
      <c r="S241" s="35">
        <v>143.99999999999977</v>
      </c>
    </row>
    <row r="242" spans="1:19" s="35" customFormat="1" ht="15.75" customHeight="1" x14ac:dyDescent="0.3">
      <c r="A242" s="34">
        <v>43090</v>
      </c>
      <c r="B242" s="35" t="s">
        <v>1235</v>
      </c>
      <c r="C242" s="35" t="s">
        <v>1236</v>
      </c>
      <c r="D242" s="35">
        <v>1000</v>
      </c>
      <c r="E242" s="35">
        <v>1000</v>
      </c>
      <c r="F242" s="53">
        <v>0</v>
      </c>
      <c r="G242" s="53">
        <v>0</v>
      </c>
      <c r="H242" s="52">
        <v>0</v>
      </c>
      <c r="I242" s="53"/>
      <c r="J242" s="53"/>
      <c r="K242" s="52"/>
      <c r="M242" s="35">
        <v>13.23</v>
      </c>
      <c r="N242" s="35">
        <v>13.22</v>
      </c>
      <c r="O242" s="35">
        <v>-7.5600000000000005E-4</v>
      </c>
      <c r="P242" s="35">
        <v>-9.9999999999997868</v>
      </c>
      <c r="Q242" s="35">
        <v>0</v>
      </c>
      <c r="R242" s="35">
        <v>0</v>
      </c>
      <c r="S242" s="35">
        <v>-9.9999999999997868</v>
      </c>
    </row>
    <row r="243" spans="1:19" s="35" customFormat="1" ht="15.75" customHeight="1" x14ac:dyDescent="0.3">
      <c r="A243" s="34">
        <v>43090</v>
      </c>
      <c r="B243" s="35" t="s">
        <v>1326</v>
      </c>
      <c r="C243" s="35" t="s">
        <v>1327</v>
      </c>
      <c r="D243" s="35">
        <v>2600</v>
      </c>
      <c r="E243" s="35">
        <v>2600</v>
      </c>
      <c r="F243" s="53">
        <v>0</v>
      </c>
      <c r="G243" s="53">
        <v>0</v>
      </c>
      <c r="H243" s="52">
        <v>0</v>
      </c>
      <c r="I243" s="53"/>
      <c r="J243" s="53"/>
      <c r="K243" s="52"/>
      <c r="M243" s="35">
        <v>5.37</v>
      </c>
      <c r="N243" s="35">
        <v>5.33</v>
      </c>
      <c r="O243" s="35">
        <v>-7.4489999999999999E-3</v>
      </c>
      <c r="P243" s="35">
        <v>-104.00000000000009</v>
      </c>
      <c r="Q243" s="35">
        <v>0</v>
      </c>
      <c r="R243" s="35">
        <v>0</v>
      </c>
      <c r="S243" s="35">
        <v>-104.00000000000009</v>
      </c>
    </row>
    <row r="244" spans="1:19" s="35" customFormat="1" ht="15.75" customHeight="1" x14ac:dyDescent="0.3">
      <c r="A244" s="34">
        <v>43090</v>
      </c>
      <c r="B244" s="35" t="s">
        <v>1424</v>
      </c>
      <c r="C244" s="35" t="s">
        <v>1425</v>
      </c>
      <c r="D244" s="35">
        <v>1500</v>
      </c>
      <c r="E244" s="35">
        <v>1500</v>
      </c>
      <c r="F244" s="53">
        <v>0</v>
      </c>
      <c r="G244" s="53">
        <v>0</v>
      </c>
      <c r="H244" s="52">
        <v>0</v>
      </c>
      <c r="I244" s="53"/>
      <c r="J244" s="53"/>
      <c r="K244" s="52"/>
      <c r="M244" s="35">
        <v>9.34</v>
      </c>
      <c r="N244" s="35">
        <v>9.2100000000000009</v>
      </c>
      <c r="O244" s="35">
        <v>-1.3919000000000001E-2</v>
      </c>
      <c r="P244" s="35">
        <v>-194.99999999999852</v>
      </c>
      <c r="Q244" s="35">
        <v>0</v>
      </c>
      <c r="R244" s="35">
        <v>0</v>
      </c>
      <c r="S244" s="35">
        <v>-194.99999999999852</v>
      </c>
    </row>
    <row r="245" spans="1:19" s="35" customFormat="1" ht="15.75" customHeight="1" x14ac:dyDescent="0.3">
      <c r="A245" s="34">
        <v>43090</v>
      </c>
      <c r="B245" s="35" t="s">
        <v>1440</v>
      </c>
      <c r="C245" s="35" t="s">
        <v>1441</v>
      </c>
      <c r="D245" s="35">
        <v>1700</v>
      </c>
      <c r="E245" s="35">
        <v>1700</v>
      </c>
      <c r="F245" s="53">
        <v>0</v>
      </c>
      <c r="G245" s="53">
        <v>0</v>
      </c>
      <c r="H245" s="52">
        <v>0</v>
      </c>
      <c r="I245" s="53"/>
      <c r="J245" s="53"/>
      <c r="K245" s="52"/>
      <c r="M245" s="35">
        <v>8.81</v>
      </c>
      <c r="N245" s="35">
        <v>8.82</v>
      </c>
      <c r="O245" s="35">
        <v>1.1349999999999999E-3</v>
      </c>
      <c r="P245" s="35">
        <v>16.999999999999638</v>
      </c>
      <c r="Q245" s="35">
        <v>0</v>
      </c>
      <c r="R245" s="35">
        <v>0</v>
      </c>
      <c r="S245" s="35">
        <v>16.999999999999638</v>
      </c>
    </row>
    <row r="246" spans="1:19" s="35" customFormat="1" ht="15.75" customHeight="1" x14ac:dyDescent="0.3">
      <c r="A246" s="34">
        <v>43090</v>
      </c>
      <c r="B246" s="35" t="s">
        <v>1559</v>
      </c>
      <c r="C246" s="35" t="s">
        <v>1560</v>
      </c>
      <c r="D246" s="35">
        <v>1600</v>
      </c>
      <c r="E246" s="35">
        <v>1600</v>
      </c>
      <c r="F246" s="53">
        <v>0</v>
      </c>
      <c r="G246" s="53">
        <v>0</v>
      </c>
      <c r="H246" s="52">
        <v>0</v>
      </c>
      <c r="I246" s="53"/>
      <c r="J246" s="53"/>
      <c r="K246" s="52"/>
      <c r="M246" s="35">
        <v>8.59</v>
      </c>
      <c r="N246" s="35">
        <v>8.5299999999999994</v>
      </c>
      <c r="O246" s="35">
        <v>-6.9849999999999999E-3</v>
      </c>
      <c r="P246" s="35">
        <v>-96.000000000000796</v>
      </c>
      <c r="Q246" s="35">
        <v>0</v>
      </c>
      <c r="R246" s="35">
        <v>0</v>
      </c>
      <c r="S246" s="35">
        <v>-96.000000000000796</v>
      </c>
    </row>
    <row r="247" spans="1:19" s="35" customFormat="1" ht="15.75" customHeight="1" x14ac:dyDescent="0.3">
      <c r="A247" s="34">
        <v>43090</v>
      </c>
      <c r="B247" s="35" t="s">
        <v>1597</v>
      </c>
      <c r="C247" s="35" t="s">
        <v>1598</v>
      </c>
      <c r="D247" s="35">
        <v>1600</v>
      </c>
      <c r="E247" s="35">
        <v>1600</v>
      </c>
      <c r="F247" s="53">
        <v>0</v>
      </c>
      <c r="G247" s="53">
        <v>0</v>
      </c>
      <c r="H247" s="52">
        <v>0</v>
      </c>
      <c r="I247" s="53"/>
      <c r="J247" s="53"/>
      <c r="K247" s="52"/>
      <c r="M247" s="35">
        <v>9.4</v>
      </c>
      <c r="N247" s="35">
        <v>9.3699999999999992</v>
      </c>
      <c r="O247" s="35">
        <v>-3.1909999999999998E-3</v>
      </c>
      <c r="P247" s="35">
        <v>-48.000000000001819</v>
      </c>
      <c r="Q247" s="35">
        <v>0</v>
      </c>
      <c r="R247" s="35">
        <v>0</v>
      </c>
      <c r="S247" s="35">
        <v>-48.000000000001819</v>
      </c>
    </row>
    <row r="248" spans="1:19" s="35" customFormat="1" ht="15.75" customHeight="1" x14ac:dyDescent="0.3">
      <c r="A248" s="34">
        <v>43090</v>
      </c>
      <c r="B248" s="35" t="s">
        <v>1669</v>
      </c>
      <c r="C248" s="35" t="s">
        <v>1670</v>
      </c>
      <c r="D248" s="35">
        <v>2100</v>
      </c>
      <c r="E248" s="35">
        <v>2100</v>
      </c>
      <c r="F248" s="53">
        <v>0</v>
      </c>
      <c r="G248" s="53">
        <v>0</v>
      </c>
      <c r="H248" s="52">
        <v>0</v>
      </c>
      <c r="I248" s="53"/>
      <c r="J248" s="53"/>
      <c r="K248" s="52"/>
      <c r="M248" s="35">
        <v>7.27</v>
      </c>
      <c r="N248" s="35">
        <v>7.24</v>
      </c>
      <c r="O248" s="35">
        <v>-4.1269999999999996E-3</v>
      </c>
      <c r="P248" s="35">
        <v>-62.999999999998657</v>
      </c>
      <c r="Q248" s="35">
        <v>0</v>
      </c>
      <c r="R248" s="35">
        <v>0</v>
      </c>
      <c r="S248" s="35">
        <v>-62.999999999998657</v>
      </c>
    </row>
    <row r="249" spans="1:19" s="35" customFormat="1" ht="15.75" customHeight="1" x14ac:dyDescent="0.3">
      <c r="A249" s="34">
        <v>43090</v>
      </c>
      <c r="B249" s="35" t="s">
        <v>1679</v>
      </c>
      <c r="C249" s="35" t="s">
        <v>1680</v>
      </c>
      <c r="D249" s="35">
        <v>1900</v>
      </c>
      <c r="E249" s="35">
        <v>1900</v>
      </c>
      <c r="F249" s="53">
        <v>0</v>
      </c>
      <c r="G249" s="53">
        <v>0</v>
      </c>
      <c r="H249" s="52">
        <v>0</v>
      </c>
      <c r="I249" s="53"/>
      <c r="J249" s="53"/>
      <c r="K249" s="52"/>
      <c r="M249" s="35">
        <v>7.31</v>
      </c>
      <c r="N249" s="35">
        <v>7.27</v>
      </c>
      <c r="O249" s="35">
        <v>-5.4720000000000003E-3</v>
      </c>
      <c r="P249" s="35">
        <v>-76.000000000000071</v>
      </c>
      <c r="Q249" s="35">
        <v>0</v>
      </c>
      <c r="R249" s="35">
        <v>0</v>
      </c>
      <c r="S249" s="35">
        <v>-76.000000000000071</v>
      </c>
    </row>
    <row r="250" spans="1:19" s="35" customFormat="1" ht="15.75" customHeight="1" x14ac:dyDescent="0.3">
      <c r="A250" s="34">
        <v>43090</v>
      </c>
      <c r="B250" s="35" t="s">
        <v>1869</v>
      </c>
      <c r="C250" s="35" t="s">
        <v>1870</v>
      </c>
      <c r="D250" s="35">
        <v>400</v>
      </c>
      <c r="E250" s="35">
        <v>400</v>
      </c>
      <c r="F250" s="53">
        <v>0</v>
      </c>
      <c r="G250" s="53">
        <v>0</v>
      </c>
      <c r="H250" s="52">
        <v>0</v>
      </c>
      <c r="I250" s="53"/>
      <c r="J250" s="53"/>
      <c r="K250" s="52"/>
      <c r="M250" s="35">
        <v>35.68</v>
      </c>
      <c r="N250" s="35">
        <v>35.26</v>
      </c>
      <c r="O250" s="35">
        <v>-1.1771E-2</v>
      </c>
      <c r="P250" s="35">
        <v>-168.00000000000068</v>
      </c>
      <c r="Q250" s="35">
        <v>0</v>
      </c>
      <c r="R250" s="35">
        <v>0</v>
      </c>
      <c r="S250" s="35">
        <v>-168.00000000000068</v>
      </c>
    </row>
    <row r="251" spans="1:19" s="35" customFormat="1" ht="15.75" customHeight="1" x14ac:dyDescent="0.3">
      <c r="A251" s="37"/>
      <c r="F251" s="53"/>
      <c r="G251" s="53"/>
      <c r="H251" s="52"/>
      <c r="I251" s="53"/>
      <c r="J251" s="53"/>
      <c r="K251" s="52"/>
    </row>
    <row r="252" spans="1:19" s="35" customFormat="1" ht="15.75" customHeight="1" x14ac:dyDescent="0.3">
      <c r="A252" s="37">
        <v>43091</v>
      </c>
      <c r="B252" s="35" t="s">
        <v>3525</v>
      </c>
      <c r="C252" s="35" t="s">
        <v>3526</v>
      </c>
      <c r="D252" s="35">
        <v>500</v>
      </c>
      <c r="E252" s="35">
        <v>500</v>
      </c>
      <c r="F252" s="53">
        <v>0</v>
      </c>
      <c r="G252" s="53">
        <v>0</v>
      </c>
      <c r="H252" s="52">
        <v>0</v>
      </c>
      <c r="I252" s="53">
        <v>0</v>
      </c>
      <c r="J252" s="53">
        <v>0</v>
      </c>
      <c r="K252" s="52">
        <v>0</v>
      </c>
      <c r="M252" s="35">
        <v>33.89</v>
      </c>
      <c r="N252" s="35">
        <v>33.799999999999997</v>
      </c>
      <c r="O252" s="35">
        <v>-2.6559999999999999E-3</v>
      </c>
      <c r="P252" s="35">
        <v>-45.000000000001705</v>
      </c>
      <c r="Q252" s="35">
        <v>0</v>
      </c>
      <c r="R252" s="35">
        <v>0</v>
      </c>
      <c r="S252" s="35">
        <v>-45.000000000001705</v>
      </c>
    </row>
    <row r="253" spans="1:19" s="35" customFormat="1" ht="15.75" customHeight="1" x14ac:dyDescent="0.3">
      <c r="A253" s="37">
        <v>43091</v>
      </c>
      <c r="B253" s="35" t="s">
        <v>3580</v>
      </c>
      <c r="C253" s="35" t="s">
        <v>3581</v>
      </c>
      <c r="D253" s="35">
        <v>600</v>
      </c>
      <c r="E253" s="35">
        <v>600</v>
      </c>
      <c r="F253" s="53">
        <v>0</v>
      </c>
      <c r="G253" s="53">
        <v>0</v>
      </c>
      <c r="H253" s="52">
        <v>0</v>
      </c>
      <c r="I253" s="53"/>
      <c r="J253" s="53"/>
      <c r="K253" s="52"/>
      <c r="M253" s="35">
        <v>20.82</v>
      </c>
      <c r="N253" s="35">
        <v>20.420000000000002</v>
      </c>
      <c r="O253" s="35">
        <v>-1.9212E-2</v>
      </c>
      <c r="P253" s="35">
        <v>-239.99999999999915</v>
      </c>
      <c r="Q253" s="35">
        <v>0</v>
      </c>
      <c r="R253" s="35">
        <v>0</v>
      </c>
      <c r="S253" s="35">
        <v>-239.99999999999915</v>
      </c>
    </row>
    <row r="254" spans="1:19" s="35" customFormat="1" ht="15.75" customHeight="1" x14ac:dyDescent="0.3">
      <c r="A254" s="37">
        <v>43091</v>
      </c>
      <c r="B254" s="35" t="s">
        <v>3759</v>
      </c>
      <c r="C254" s="35" t="s">
        <v>3760</v>
      </c>
      <c r="D254" s="35">
        <v>600</v>
      </c>
      <c r="E254" s="35">
        <v>600</v>
      </c>
      <c r="F254" s="53">
        <v>0</v>
      </c>
      <c r="G254" s="53">
        <v>0</v>
      </c>
      <c r="H254" s="52">
        <v>0</v>
      </c>
      <c r="I254" s="53"/>
      <c r="J254" s="53"/>
      <c r="K254" s="52"/>
      <c r="M254" s="35">
        <v>22.2</v>
      </c>
      <c r="N254" s="35">
        <v>21.03</v>
      </c>
      <c r="O254" s="35">
        <v>-5.2703E-2</v>
      </c>
      <c r="P254" s="35">
        <v>-701.99999999999886</v>
      </c>
      <c r="Q254" s="35">
        <v>0</v>
      </c>
      <c r="R254" s="35">
        <v>0</v>
      </c>
      <c r="S254" s="35">
        <v>-701.99999999999886</v>
      </c>
    </row>
    <row r="255" spans="1:19" ht="15.75" customHeight="1" x14ac:dyDescent="0.3">
      <c r="A255" s="23">
        <v>43091</v>
      </c>
      <c r="B255" s="26" t="s">
        <v>3838</v>
      </c>
      <c r="C255" s="26" t="s">
        <v>3839</v>
      </c>
      <c r="D255" s="26">
        <v>600</v>
      </c>
      <c r="E255" s="26">
        <v>600</v>
      </c>
      <c r="F255" s="53">
        <v>0</v>
      </c>
      <c r="G255" s="53">
        <v>0</v>
      </c>
      <c r="H255" s="52">
        <v>0</v>
      </c>
      <c r="M255" s="26">
        <v>24.92</v>
      </c>
      <c r="N255" s="26">
        <v>25</v>
      </c>
      <c r="O255" s="26">
        <v>3.2100000000000002E-3</v>
      </c>
      <c r="P255" s="26">
        <v>47.999999999998977</v>
      </c>
      <c r="Q255" s="26">
        <v>0</v>
      </c>
      <c r="R255" s="26">
        <v>0</v>
      </c>
      <c r="S255" s="26">
        <v>47.999999999998977</v>
      </c>
    </row>
    <row r="256" spans="1:19" ht="15.75" customHeight="1" x14ac:dyDescent="0.3">
      <c r="A256" s="23">
        <v>43091</v>
      </c>
      <c r="B256" s="26" t="s">
        <v>41</v>
      </c>
      <c r="C256" s="26" t="s">
        <v>42</v>
      </c>
      <c r="D256" s="26">
        <v>2400</v>
      </c>
      <c r="E256" s="26">
        <v>2400</v>
      </c>
      <c r="F256" s="53">
        <v>0</v>
      </c>
      <c r="G256" s="53">
        <v>0</v>
      </c>
      <c r="H256" s="52">
        <v>0</v>
      </c>
      <c r="M256" s="26">
        <v>5.97</v>
      </c>
      <c r="N256" s="26">
        <v>6.03</v>
      </c>
      <c r="O256" s="26">
        <v>1.005E-2</v>
      </c>
      <c r="P256" s="26">
        <v>144.00000000000119</v>
      </c>
      <c r="Q256" s="26">
        <v>0</v>
      </c>
      <c r="R256" s="26">
        <v>0</v>
      </c>
      <c r="S256" s="26">
        <v>144.00000000000119</v>
      </c>
    </row>
    <row r="257" spans="1:19" ht="15.75" customHeight="1" x14ac:dyDescent="0.3">
      <c r="A257" s="23">
        <v>43091</v>
      </c>
      <c r="B257" s="26" t="s">
        <v>43</v>
      </c>
      <c r="C257" s="26" t="s">
        <v>44</v>
      </c>
      <c r="D257" s="26">
        <v>1700</v>
      </c>
      <c r="E257" s="26">
        <v>1700</v>
      </c>
      <c r="F257" s="53">
        <v>0</v>
      </c>
      <c r="G257" s="53">
        <v>0</v>
      </c>
      <c r="H257" s="52">
        <v>0</v>
      </c>
      <c r="M257" s="26">
        <v>11.74</v>
      </c>
      <c r="N257" s="26">
        <v>11.69</v>
      </c>
      <c r="O257" s="26">
        <v>-4.2589999999999998E-3</v>
      </c>
      <c r="P257" s="26">
        <v>-85.000000000001208</v>
      </c>
      <c r="Q257" s="26">
        <v>0</v>
      </c>
      <c r="R257" s="26">
        <v>0</v>
      </c>
      <c r="S257" s="26">
        <v>-85.000000000001208</v>
      </c>
    </row>
    <row r="258" spans="1:19" ht="15.75" customHeight="1" x14ac:dyDescent="0.3">
      <c r="A258" s="23">
        <v>43091</v>
      </c>
      <c r="B258" s="26" t="s">
        <v>576</v>
      </c>
      <c r="C258" s="26" t="s">
        <v>577</v>
      </c>
      <c r="D258" s="26">
        <v>1500</v>
      </c>
      <c r="E258" s="26">
        <v>1500</v>
      </c>
      <c r="F258" s="53">
        <v>0</v>
      </c>
      <c r="G258" s="53">
        <v>0</v>
      </c>
      <c r="H258" s="52">
        <v>0</v>
      </c>
      <c r="M258" s="26">
        <v>9.84</v>
      </c>
      <c r="N258" s="26">
        <v>9.86</v>
      </c>
      <c r="O258" s="26">
        <v>2.0330000000000001E-3</v>
      </c>
      <c r="P258" s="26">
        <v>29.999999999999361</v>
      </c>
      <c r="Q258" s="26">
        <v>0</v>
      </c>
      <c r="R258" s="26">
        <v>0</v>
      </c>
      <c r="S258" s="26">
        <v>29.999999999999361</v>
      </c>
    </row>
    <row r="259" spans="1:19" ht="15.75" customHeight="1" x14ac:dyDescent="0.3">
      <c r="A259" s="23">
        <v>43091</v>
      </c>
      <c r="B259" s="26" t="s">
        <v>867</v>
      </c>
      <c r="C259" s="26" t="s">
        <v>868</v>
      </c>
      <c r="D259" s="26">
        <v>600</v>
      </c>
      <c r="E259" s="26">
        <v>600</v>
      </c>
      <c r="F259" s="53">
        <v>0</v>
      </c>
      <c r="G259" s="53">
        <v>0</v>
      </c>
      <c r="H259" s="52">
        <v>0</v>
      </c>
      <c r="M259" s="26">
        <v>29.43</v>
      </c>
      <c r="N259" s="26">
        <v>29.36</v>
      </c>
      <c r="O259" s="26">
        <v>-2.379E-3</v>
      </c>
      <c r="P259" s="26">
        <v>-42.000000000000171</v>
      </c>
      <c r="Q259" s="26">
        <v>0</v>
      </c>
      <c r="R259" s="26">
        <v>0</v>
      </c>
      <c r="S259" s="26">
        <v>-42.000000000000171</v>
      </c>
    </row>
    <row r="260" spans="1:19" ht="15.75" customHeight="1" x14ac:dyDescent="0.3">
      <c r="A260" s="23">
        <v>43091</v>
      </c>
      <c r="B260" s="26" t="s">
        <v>1044</v>
      </c>
      <c r="C260" s="26" t="s">
        <v>1045</v>
      </c>
      <c r="D260" s="26">
        <v>400</v>
      </c>
      <c r="E260" s="26">
        <v>400</v>
      </c>
      <c r="F260" s="53">
        <v>0</v>
      </c>
      <c r="G260" s="53">
        <v>0</v>
      </c>
      <c r="H260" s="52">
        <v>0</v>
      </c>
      <c r="I260" s="53">
        <v>0</v>
      </c>
      <c r="J260" s="53">
        <v>0</v>
      </c>
      <c r="K260" s="52">
        <v>0</v>
      </c>
      <c r="M260" s="26">
        <v>33.799999999999997</v>
      </c>
      <c r="N260" s="26">
        <v>33.92</v>
      </c>
      <c r="O260" s="26">
        <v>3.5500000000000002E-3</v>
      </c>
      <c r="P260" s="26">
        <v>48.000000000001819</v>
      </c>
      <c r="Q260" s="26">
        <v>0</v>
      </c>
      <c r="R260" s="26">
        <v>0</v>
      </c>
      <c r="S260" s="26">
        <v>48.000000000001819</v>
      </c>
    </row>
    <row r="261" spans="1:19" ht="15.75" customHeight="1" x14ac:dyDescent="0.3">
      <c r="A261" s="23">
        <v>43091</v>
      </c>
      <c r="B261" s="26" t="s">
        <v>1235</v>
      </c>
      <c r="C261" s="26" t="s">
        <v>1236</v>
      </c>
      <c r="D261" s="26">
        <v>1000</v>
      </c>
      <c r="E261" s="26">
        <v>1000</v>
      </c>
      <c r="F261" s="53">
        <v>0</v>
      </c>
      <c r="G261" s="53">
        <v>0</v>
      </c>
      <c r="H261" s="52">
        <v>0</v>
      </c>
      <c r="I261" s="53">
        <v>0</v>
      </c>
      <c r="J261" s="53">
        <v>0</v>
      </c>
      <c r="K261" s="52">
        <v>0</v>
      </c>
      <c r="M261" s="26">
        <v>13.22</v>
      </c>
      <c r="N261" s="26">
        <v>13.17</v>
      </c>
      <c r="O261" s="26">
        <v>-3.7820000000000002E-3</v>
      </c>
      <c r="P261" s="26">
        <v>-50.000000000000711</v>
      </c>
      <c r="Q261" s="26">
        <v>0</v>
      </c>
      <c r="R261" s="26">
        <v>0</v>
      </c>
      <c r="S261" s="26">
        <v>-50.000000000000711</v>
      </c>
    </row>
    <row r="262" spans="1:19" ht="15.75" customHeight="1" x14ac:dyDescent="0.3">
      <c r="A262" s="23">
        <v>43091</v>
      </c>
      <c r="B262" s="26" t="s">
        <v>1326</v>
      </c>
      <c r="C262" s="26" t="s">
        <v>1327</v>
      </c>
      <c r="D262" s="26">
        <v>2600</v>
      </c>
      <c r="E262" s="26">
        <v>2600</v>
      </c>
      <c r="F262" s="53">
        <v>0</v>
      </c>
      <c r="G262" s="53">
        <v>0</v>
      </c>
      <c r="H262" s="52">
        <v>0</v>
      </c>
      <c r="I262" s="53">
        <v>0</v>
      </c>
      <c r="J262" s="53">
        <v>0</v>
      </c>
      <c r="K262" s="52">
        <v>0</v>
      </c>
      <c r="M262" s="26">
        <v>5.33</v>
      </c>
      <c r="N262" s="26">
        <v>5.26</v>
      </c>
      <c r="O262" s="26">
        <v>-1.3133000000000001E-2</v>
      </c>
      <c r="P262" s="26">
        <v>-182.00000000000074</v>
      </c>
      <c r="Q262" s="26">
        <v>0</v>
      </c>
      <c r="R262" s="26">
        <v>0</v>
      </c>
      <c r="S262" s="26">
        <v>-182.00000000000074</v>
      </c>
    </row>
    <row r="263" spans="1:19" ht="15.75" customHeight="1" x14ac:dyDescent="0.3">
      <c r="A263" s="23">
        <v>43091</v>
      </c>
      <c r="B263" s="26" t="s">
        <v>1424</v>
      </c>
      <c r="C263" s="26" t="s">
        <v>1425</v>
      </c>
      <c r="D263" s="26">
        <v>1500</v>
      </c>
      <c r="E263" s="26">
        <v>1500</v>
      </c>
      <c r="F263" s="53">
        <v>0</v>
      </c>
      <c r="G263" s="53">
        <v>0</v>
      </c>
      <c r="H263" s="52">
        <v>0</v>
      </c>
      <c r="I263" s="53">
        <v>0</v>
      </c>
      <c r="J263" s="53">
        <v>0</v>
      </c>
      <c r="K263" s="52">
        <v>0</v>
      </c>
      <c r="M263" s="26">
        <v>9.2100000000000009</v>
      </c>
      <c r="N263" s="26">
        <v>9.14</v>
      </c>
      <c r="O263" s="26">
        <v>-7.6E-3</v>
      </c>
      <c r="P263" s="26">
        <v>-105.00000000000043</v>
      </c>
      <c r="Q263" s="26">
        <v>0</v>
      </c>
      <c r="R263" s="26">
        <v>0</v>
      </c>
      <c r="S263" s="26">
        <v>-105.00000000000043</v>
      </c>
    </row>
    <row r="264" spans="1:19" ht="15.75" customHeight="1" x14ac:dyDescent="0.3">
      <c r="A264" s="23">
        <v>43091</v>
      </c>
      <c r="B264" s="26" t="s">
        <v>1440</v>
      </c>
      <c r="C264" s="26" t="s">
        <v>1441</v>
      </c>
      <c r="D264" s="26">
        <v>1700</v>
      </c>
      <c r="E264" s="26">
        <v>1700</v>
      </c>
      <c r="F264" s="53">
        <v>0</v>
      </c>
      <c r="G264" s="53">
        <v>0</v>
      </c>
      <c r="H264" s="52">
        <v>0</v>
      </c>
      <c r="I264" s="53">
        <v>0</v>
      </c>
      <c r="J264" s="53">
        <v>0</v>
      </c>
      <c r="K264" s="52">
        <v>0</v>
      </c>
      <c r="M264" s="26">
        <v>8.82</v>
      </c>
      <c r="N264" s="26">
        <v>8.9</v>
      </c>
      <c r="O264" s="26">
        <v>9.0699999999999999E-3</v>
      </c>
      <c r="P264" s="26">
        <v>136.00000000000011</v>
      </c>
      <c r="Q264" s="26">
        <v>0</v>
      </c>
      <c r="R264" s="26">
        <v>0</v>
      </c>
      <c r="S264" s="26">
        <v>136.00000000000011</v>
      </c>
    </row>
    <row r="265" spans="1:19" ht="15.75" customHeight="1" x14ac:dyDescent="0.3">
      <c r="A265" s="23">
        <v>43091</v>
      </c>
      <c r="B265" s="26" t="s">
        <v>1559</v>
      </c>
      <c r="C265" s="26" t="s">
        <v>1560</v>
      </c>
      <c r="D265" s="26">
        <v>1600</v>
      </c>
      <c r="E265" s="26">
        <v>1600</v>
      </c>
      <c r="F265" s="53">
        <v>0</v>
      </c>
      <c r="G265" s="53">
        <v>0</v>
      </c>
      <c r="H265" s="52">
        <v>0</v>
      </c>
      <c r="I265" s="53">
        <v>0</v>
      </c>
      <c r="J265" s="53">
        <v>0</v>
      </c>
      <c r="K265" s="52">
        <v>0</v>
      </c>
      <c r="M265" s="26">
        <v>8.5299999999999994</v>
      </c>
      <c r="N265" s="26">
        <v>8.52</v>
      </c>
      <c r="O265" s="26">
        <v>-1.1720000000000001E-3</v>
      </c>
      <c r="P265" s="26">
        <v>-15.999999999999659</v>
      </c>
      <c r="Q265" s="26">
        <v>0</v>
      </c>
      <c r="R265" s="26">
        <v>0</v>
      </c>
      <c r="S265" s="26">
        <v>-15.999999999999659</v>
      </c>
    </row>
    <row r="266" spans="1:19" ht="15.75" customHeight="1" x14ac:dyDescent="0.3">
      <c r="A266" s="23">
        <v>43091</v>
      </c>
      <c r="B266" s="26" t="s">
        <v>1597</v>
      </c>
      <c r="C266" s="26" t="s">
        <v>1598</v>
      </c>
      <c r="D266" s="26">
        <v>1600</v>
      </c>
      <c r="E266" s="26">
        <v>1600</v>
      </c>
      <c r="F266" s="53">
        <v>9.3521504999999987</v>
      </c>
      <c r="G266" s="53">
        <v>9.3384995000000011</v>
      </c>
      <c r="H266" s="52">
        <v>800</v>
      </c>
      <c r="M266" s="26">
        <v>9.3699999999999992</v>
      </c>
      <c r="N266" s="26">
        <v>9.35</v>
      </c>
      <c r="O266" s="26">
        <v>-2.134E-3</v>
      </c>
      <c r="P266" s="26">
        <v>-31.999999999999318</v>
      </c>
      <c r="Q266" s="26">
        <v>0</v>
      </c>
      <c r="R266" s="26">
        <v>-10.92079999999811</v>
      </c>
      <c r="S266" s="26">
        <v>-42.920799999997428</v>
      </c>
    </row>
    <row r="267" spans="1:19" ht="15.75" customHeight="1" x14ac:dyDescent="0.3">
      <c r="A267" s="23">
        <v>43091</v>
      </c>
      <c r="B267" s="26" t="s">
        <v>1669</v>
      </c>
      <c r="C267" s="26" t="s">
        <v>1670</v>
      </c>
      <c r="D267" s="26">
        <v>2100</v>
      </c>
      <c r="E267" s="26">
        <v>2100</v>
      </c>
      <c r="F267" s="53">
        <v>0</v>
      </c>
      <c r="G267" s="53">
        <v>0</v>
      </c>
      <c r="H267" s="52">
        <v>0</v>
      </c>
      <c r="I267" s="53">
        <v>0</v>
      </c>
      <c r="J267" s="53">
        <v>0</v>
      </c>
      <c r="K267" s="52">
        <v>0</v>
      </c>
      <c r="M267" s="26">
        <v>7.24</v>
      </c>
      <c r="N267" s="26">
        <v>7.23</v>
      </c>
      <c r="O267" s="26">
        <v>-1.3810000000000001E-3</v>
      </c>
      <c r="P267" s="26">
        <v>-20.999999999999552</v>
      </c>
      <c r="Q267" s="26">
        <v>0</v>
      </c>
      <c r="R267" s="26">
        <v>0</v>
      </c>
      <c r="S267" s="26">
        <v>-20.999999999999552</v>
      </c>
    </row>
    <row r="268" spans="1:19" ht="15.75" customHeight="1" x14ac:dyDescent="0.3">
      <c r="A268" s="23">
        <v>43091</v>
      </c>
      <c r="B268" s="26" t="s">
        <v>1679</v>
      </c>
      <c r="C268" s="26" t="s">
        <v>1680</v>
      </c>
      <c r="D268" s="26">
        <v>1900</v>
      </c>
      <c r="E268" s="26">
        <v>1900</v>
      </c>
      <c r="F268" s="53">
        <v>0</v>
      </c>
      <c r="G268" s="53">
        <v>0</v>
      </c>
      <c r="H268" s="52">
        <v>0</v>
      </c>
      <c r="I268" s="53">
        <v>0</v>
      </c>
      <c r="J268" s="53">
        <v>0</v>
      </c>
      <c r="K268" s="52">
        <v>0</v>
      </c>
      <c r="M268" s="26">
        <v>7.27</v>
      </c>
      <c r="N268" s="26">
        <v>7.26</v>
      </c>
      <c r="O268" s="26">
        <v>-1.3760000000000001E-3</v>
      </c>
      <c r="P268" s="26">
        <v>-18.999999999999595</v>
      </c>
      <c r="Q268" s="26">
        <v>0</v>
      </c>
      <c r="R268" s="26">
        <v>0</v>
      </c>
      <c r="S268" s="26">
        <v>-18.999999999999595</v>
      </c>
    </row>
    <row r="269" spans="1:19" ht="15.75" customHeight="1" x14ac:dyDescent="0.3">
      <c r="A269" s="23">
        <v>43091</v>
      </c>
      <c r="B269" s="26" t="s">
        <v>1869</v>
      </c>
      <c r="C269" s="26" t="s">
        <v>1870</v>
      </c>
      <c r="D269" s="26">
        <v>400</v>
      </c>
      <c r="E269" s="26">
        <v>400</v>
      </c>
      <c r="F269" s="53">
        <v>0</v>
      </c>
      <c r="G269" s="53">
        <v>0</v>
      </c>
      <c r="H269" s="52">
        <v>0</v>
      </c>
      <c r="I269" s="53">
        <v>0</v>
      </c>
      <c r="J269" s="53">
        <v>0</v>
      </c>
      <c r="K269" s="52">
        <v>0</v>
      </c>
      <c r="M269" s="26">
        <v>35.26</v>
      </c>
      <c r="N269" s="26">
        <v>35.159999999999997</v>
      </c>
      <c r="O269" s="26">
        <v>-2.836E-3</v>
      </c>
      <c r="P269" s="26">
        <v>-40.000000000000568</v>
      </c>
      <c r="Q269" s="26">
        <v>0</v>
      </c>
      <c r="R269" s="26">
        <v>0</v>
      </c>
      <c r="S269" s="26">
        <v>-40.000000000000568</v>
      </c>
    </row>
    <row r="271" spans="1:19" ht="15.75" customHeight="1" x14ac:dyDescent="0.3">
      <c r="A271" s="23">
        <v>43094</v>
      </c>
      <c r="B271" s="26" t="s">
        <v>3525</v>
      </c>
      <c r="C271" s="26" t="s">
        <v>3526</v>
      </c>
      <c r="D271" s="26">
        <v>500</v>
      </c>
      <c r="E271" s="26">
        <v>500</v>
      </c>
      <c r="F271" s="53">
        <v>0</v>
      </c>
      <c r="G271" s="53">
        <v>0</v>
      </c>
      <c r="H271" s="52">
        <v>0</v>
      </c>
      <c r="I271" s="53">
        <v>0</v>
      </c>
      <c r="J271" s="53">
        <v>0</v>
      </c>
      <c r="K271" s="52">
        <v>0</v>
      </c>
      <c r="M271" s="26">
        <v>33.799999999999997</v>
      </c>
      <c r="N271" s="26">
        <v>33.909999999999997</v>
      </c>
      <c r="O271" s="26">
        <v>3.2539999999999999E-3</v>
      </c>
      <c r="P271" s="26">
        <v>0</v>
      </c>
      <c r="Q271" s="26">
        <v>0</v>
      </c>
      <c r="R271" s="26">
        <v>54.999999999999716</v>
      </c>
      <c r="S271" s="26">
        <v>54.999999999999716</v>
      </c>
    </row>
    <row r="272" spans="1:19" ht="15.75" customHeight="1" x14ac:dyDescent="0.3">
      <c r="A272" s="23">
        <v>43094</v>
      </c>
      <c r="B272" s="26" t="s">
        <v>3580</v>
      </c>
      <c r="C272" s="26" t="s">
        <v>3581</v>
      </c>
      <c r="D272" s="26">
        <v>600</v>
      </c>
      <c r="E272" s="26">
        <v>600</v>
      </c>
      <c r="F272" s="53">
        <v>0</v>
      </c>
      <c r="G272" s="53">
        <v>0</v>
      </c>
      <c r="H272" s="52">
        <v>0</v>
      </c>
      <c r="I272" s="53">
        <v>0</v>
      </c>
      <c r="J272" s="53">
        <v>0</v>
      </c>
      <c r="K272" s="52">
        <v>0</v>
      </c>
      <c r="M272" s="26">
        <v>20.420000000000002</v>
      </c>
      <c r="N272" s="26">
        <v>19.8</v>
      </c>
      <c r="O272" s="26">
        <v>-3.0362E-2</v>
      </c>
      <c r="P272" s="26">
        <v>0</v>
      </c>
      <c r="Q272" s="26">
        <v>0</v>
      </c>
      <c r="R272" s="26">
        <v>-372.00000000000057</v>
      </c>
      <c r="S272" s="26">
        <v>-372.00000000000057</v>
      </c>
    </row>
    <row r="273" spans="1:19" ht="15.75" customHeight="1" x14ac:dyDescent="0.3">
      <c r="A273" s="23">
        <v>43094</v>
      </c>
      <c r="B273" s="26" t="s">
        <v>3759</v>
      </c>
      <c r="C273" s="26" t="s">
        <v>3760</v>
      </c>
      <c r="D273" s="26">
        <v>600</v>
      </c>
      <c r="E273" s="26">
        <v>600</v>
      </c>
      <c r="F273" s="53">
        <v>0</v>
      </c>
      <c r="G273" s="53">
        <v>0</v>
      </c>
      <c r="H273" s="52">
        <v>0</v>
      </c>
      <c r="I273" s="53">
        <v>0</v>
      </c>
      <c r="J273" s="53">
        <v>0</v>
      </c>
      <c r="K273" s="52">
        <v>0</v>
      </c>
      <c r="M273" s="26">
        <v>21.03</v>
      </c>
      <c r="N273" s="26">
        <v>20.2</v>
      </c>
      <c r="O273" s="26">
        <v>-3.9467000000000002E-2</v>
      </c>
      <c r="P273" s="26">
        <v>0</v>
      </c>
      <c r="Q273" s="26">
        <v>0</v>
      </c>
      <c r="R273" s="26">
        <v>-498.00000000000114</v>
      </c>
      <c r="S273" s="26">
        <v>-498.00000000000114</v>
      </c>
    </row>
    <row r="274" spans="1:19" ht="15.75" customHeight="1" x14ac:dyDescent="0.3">
      <c r="A274" s="23">
        <v>43094</v>
      </c>
      <c r="B274" s="26" t="s">
        <v>3838</v>
      </c>
      <c r="C274" s="26" t="s">
        <v>3839</v>
      </c>
      <c r="D274" s="26">
        <v>600</v>
      </c>
      <c r="E274" s="26">
        <v>600</v>
      </c>
      <c r="F274" s="53">
        <v>0</v>
      </c>
      <c r="G274" s="53">
        <v>0</v>
      </c>
      <c r="H274" s="52">
        <v>0</v>
      </c>
      <c r="I274" s="53">
        <v>0</v>
      </c>
      <c r="J274" s="53">
        <v>0</v>
      </c>
      <c r="K274" s="52">
        <v>0</v>
      </c>
      <c r="M274" s="26">
        <v>25</v>
      </c>
      <c r="N274" s="26">
        <v>25.47</v>
      </c>
      <c r="O274" s="26">
        <v>1.8800000000000001E-2</v>
      </c>
      <c r="P274" s="26">
        <v>0</v>
      </c>
      <c r="Q274" s="26">
        <v>0</v>
      </c>
      <c r="R274" s="26">
        <v>281.99999999999932</v>
      </c>
      <c r="S274" s="26">
        <v>281.99999999999932</v>
      </c>
    </row>
    <row r="275" spans="1:19" ht="15.75" customHeight="1" x14ac:dyDescent="0.3">
      <c r="A275" s="23">
        <v>43094</v>
      </c>
      <c r="B275" s="26" t="s">
        <v>41</v>
      </c>
      <c r="C275" s="26" t="s">
        <v>42</v>
      </c>
      <c r="D275" s="26">
        <v>2400</v>
      </c>
      <c r="E275" s="26">
        <v>2400</v>
      </c>
      <c r="F275" s="53">
        <v>0</v>
      </c>
      <c r="G275" s="53">
        <v>0</v>
      </c>
      <c r="H275" s="52">
        <v>0</v>
      </c>
      <c r="I275" s="53">
        <v>0</v>
      </c>
      <c r="J275" s="53">
        <v>0</v>
      </c>
      <c r="K275" s="52">
        <v>0</v>
      </c>
      <c r="M275" s="26">
        <v>6.03</v>
      </c>
      <c r="N275" s="26">
        <v>6.03</v>
      </c>
      <c r="O275" s="26">
        <v>0</v>
      </c>
      <c r="P275" s="26">
        <v>0</v>
      </c>
      <c r="Q275" s="26">
        <v>0</v>
      </c>
      <c r="R275" s="26">
        <v>0</v>
      </c>
      <c r="S275" s="26">
        <v>0</v>
      </c>
    </row>
    <row r="276" spans="1:19" ht="15.75" customHeight="1" x14ac:dyDescent="0.3">
      <c r="A276" s="23">
        <v>43094</v>
      </c>
      <c r="B276" s="26" t="s">
        <v>43</v>
      </c>
      <c r="C276" s="26" t="s">
        <v>44</v>
      </c>
      <c r="D276" s="26">
        <v>1700</v>
      </c>
      <c r="E276" s="26">
        <v>1700</v>
      </c>
      <c r="F276" s="53">
        <v>0</v>
      </c>
      <c r="G276" s="53">
        <v>0</v>
      </c>
      <c r="H276" s="52">
        <v>0</v>
      </c>
      <c r="I276" s="53">
        <v>0</v>
      </c>
      <c r="J276" s="53">
        <v>0</v>
      </c>
      <c r="K276" s="52">
        <v>0</v>
      </c>
      <c r="M276" s="26">
        <v>11.69</v>
      </c>
      <c r="N276" s="26">
        <v>11.98</v>
      </c>
      <c r="O276" s="26">
        <v>2.4808E-2</v>
      </c>
      <c r="P276" s="26">
        <v>0</v>
      </c>
      <c r="Q276" s="26">
        <v>0</v>
      </c>
      <c r="R276" s="26">
        <v>493.00000000000159</v>
      </c>
      <c r="S276" s="26">
        <v>493.00000000000159</v>
      </c>
    </row>
    <row r="277" spans="1:19" ht="15.75" customHeight="1" x14ac:dyDescent="0.3">
      <c r="A277" s="23">
        <v>43094</v>
      </c>
      <c r="B277" s="26" t="s">
        <v>576</v>
      </c>
      <c r="C277" s="26" t="s">
        <v>577</v>
      </c>
      <c r="D277" s="26">
        <v>1500</v>
      </c>
      <c r="E277" s="26">
        <v>1500</v>
      </c>
      <c r="F277" s="53">
        <v>0</v>
      </c>
      <c r="G277" s="53">
        <v>0</v>
      </c>
      <c r="H277" s="52">
        <v>0</v>
      </c>
      <c r="I277" s="53">
        <v>0</v>
      </c>
      <c r="J277" s="53">
        <v>0</v>
      </c>
      <c r="K277" s="52">
        <v>0</v>
      </c>
      <c r="M277" s="26">
        <v>9.86</v>
      </c>
      <c r="N277" s="26">
        <v>9.84</v>
      </c>
      <c r="O277" s="26">
        <v>-2.0279999999999999E-3</v>
      </c>
      <c r="P277" s="26">
        <v>0</v>
      </c>
      <c r="Q277" s="26">
        <v>0</v>
      </c>
      <c r="R277" s="26">
        <v>-29.999999999999361</v>
      </c>
      <c r="S277" s="26">
        <v>-29.999999999999361</v>
      </c>
    </row>
    <row r="278" spans="1:19" ht="15.75" customHeight="1" x14ac:dyDescent="0.3">
      <c r="A278" s="23">
        <v>43094</v>
      </c>
      <c r="B278" s="26" t="s">
        <v>867</v>
      </c>
      <c r="C278" s="26" t="s">
        <v>868</v>
      </c>
      <c r="D278" s="26">
        <v>600</v>
      </c>
      <c r="E278" s="26">
        <v>600</v>
      </c>
      <c r="F278" s="53">
        <v>0</v>
      </c>
      <c r="G278" s="53">
        <v>0</v>
      </c>
      <c r="H278" s="52">
        <v>0</v>
      </c>
      <c r="I278" s="53">
        <v>0</v>
      </c>
      <c r="J278" s="53">
        <v>0</v>
      </c>
      <c r="K278" s="52">
        <v>0</v>
      </c>
      <c r="M278" s="26">
        <v>29.36</v>
      </c>
      <c r="N278" s="26">
        <v>29.39</v>
      </c>
      <c r="O278" s="26">
        <v>1.0219999999999999E-3</v>
      </c>
      <c r="P278" s="26">
        <v>0</v>
      </c>
      <c r="Q278" s="26">
        <v>0</v>
      </c>
      <c r="R278" s="26">
        <v>18.000000000000682</v>
      </c>
      <c r="S278" s="26">
        <v>18.000000000000682</v>
      </c>
    </row>
    <row r="279" spans="1:19" ht="15.75" customHeight="1" x14ac:dyDescent="0.3">
      <c r="A279" s="23">
        <v>43094</v>
      </c>
      <c r="B279" s="26" t="s">
        <v>1044</v>
      </c>
      <c r="C279" s="26" t="s">
        <v>1045</v>
      </c>
      <c r="D279" s="26">
        <v>400</v>
      </c>
      <c r="E279" s="26">
        <v>400</v>
      </c>
      <c r="F279" s="53">
        <v>0</v>
      </c>
      <c r="G279" s="53">
        <v>0</v>
      </c>
      <c r="H279" s="52">
        <v>0</v>
      </c>
      <c r="I279" s="53">
        <v>0</v>
      </c>
      <c r="J279" s="53">
        <v>0</v>
      </c>
      <c r="K279" s="52">
        <v>0</v>
      </c>
      <c r="M279" s="26">
        <v>33.92</v>
      </c>
      <c r="N279" s="26">
        <v>33.659999999999997</v>
      </c>
      <c r="O279" s="26">
        <v>-7.6649999999999999E-3</v>
      </c>
      <c r="P279" s="26">
        <v>0</v>
      </c>
      <c r="Q279" s="26">
        <v>0</v>
      </c>
      <c r="R279" s="26">
        <v>-104.00000000000205</v>
      </c>
      <c r="S279" s="26">
        <v>-104.00000000000205</v>
      </c>
    </row>
    <row r="280" spans="1:19" ht="15.75" customHeight="1" x14ac:dyDescent="0.3">
      <c r="A280" s="23">
        <v>43094</v>
      </c>
      <c r="B280" s="26" t="s">
        <v>1235</v>
      </c>
      <c r="C280" s="26" t="s">
        <v>1236</v>
      </c>
      <c r="D280" s="26">
        <v>1000</v>
      </c>
      <c r="E280" s="26">
        <v>1000</v>
      </c>
      <c r="F280" s="53">
        <v>0</v>
      </c>
      <c r="G280" s="53">
        <v>0</v>
      </c>
      <c r="H280" s="52">
        <v>0</v>
      </c>
      <c r="I280" s="53">
        <v>0</v>
      </c>
      <c r="J280" s="53">
        <v>0</v>
      </c>
      <c r="K280" s="52">
        <v>0</v>
      </c>
      <c r="M280" s="26">
        <v>13.17</v>
      </c>
      <c r="N280" s="26">
        <v>13.22</v>
      </c>
      <c r="O280" s="26">
        <v>3.797E-3</v>
      </c>
      <c r="P280" s="26">
        <v>0</v>
      </c>
      <c r="Q280" s="26">
        <v>0</v>
      </c>
      <c r="R280" s="26">
        <v>50.000000000000711</v>
      </c>
      <c r="S280" s="26">
        <v>50.000000000000711</v>
      </c>
    </row>
    <row r="281" spans="1:19" ht="15.75" customHeight="1" x14ac:dyDescent="0.3">
      <c r="A281" s="23">
        <v>43094</v>
      </c>
      <c r="B281" s="26" t="s">
        <v>1326</v>
      </c>
      <c r="C281" s="26" t="s">
        <v>1327</v>
      </c>
      <c r="D281" s="26">
        <v>2600</v>
      </c>
      <c r="E281" s="26">
        <v>2600</v>
      </c>
      <c r="F281" s="53">
        <v>0</v>
      </c>
      <c r="G281" s="53">
        <v>0</v>
      </c>
      <c r="H281" s="52">
        <v>0</v>
      </c>
      <c r="I281" s="53">
        <v>0</v>
      </c>
      <c r="J281" s="53">
        <v>0</v>
      </c>
      <c r="K281" s="52">
        <v>0</v>
      </c>
      <c r="M281" s="26">
        <v>5.26</v>
      </c>
      <c r="N281" s="26">
        <v>5.12</v>
      </c>
      <c r="O281" s="26">
        <v>-2.6616000000000001E-2</v>
      </c>
      <c r="P281" s="26">
        <v>0</v>
      </c>
      <c r="Q281" s="26">
        <v>0</v>
      </c>
      <c r="R281" s="26">
        <v>-363.99999999999915</v>
      </c>
      <c r="S281" s="26">
        <v>-363.99999999999915</v>
      </c>
    </row>
    <row r="282" spans="1:19" ht="15.75" customHeight="1" x14ac:dyDescent="0.3">
      <c r="A282" s="23">
        <v>43094</v>
      </c>
      <c r="B282" s="26" t="s">
        <v>1424</v>
      </c>
      <c r="C282" s="26" t="s">
        <v>1425</v>
      </c>
      <c r="D282" s="26">
        <v>1500</v>
      </c>
      <c r="E282" s="26">
        <v>1500</v>
      </c>
      <c r="F282" s="53">
        <v>0</v>
      </c>
      <c r="G282" s="53">
        <v>0</v>
      </c>
      <c r="H282" s="52">
        <v>0</v>
      </c>
      <c r="I282" s="53">
        <v>0</v>
      </c>
      <c r="J282" s="53">
        <v>0</v>
      </c>
      <c r="K282" s="52">
        <v>0</v>
      </c>
      <c r="M282" s="26">
        <v>9.14</v>
      </c>
      <c r="N282" s="26">
        <v>9.07</v>
      </c>
      <c r="O282" s="26">
        <v>-7.659E-3</v>
      </c>
      <c r="P282" s="26">
        <v>0</v>
      </c>
      <c r="Q282" s="26">
        <v>0</v>
      </c>
      <c r="R282" s="26">
        <v>-105.00000000000043</v>
      </c>
      <c r="S282" s="26">
        <v>-105.00000000000043</v>
      </c>
    </row>
    <row r="283" spans="1:19" ht="15.75" customHeight="1" x14ac:dyDescent="0.3">
      <c r="A283" s="23">
        <v>43094</v>
      </c>
      <c r="B283" s="26" t="s">
        <v>1440</v>
      </c>
      <c r="C283" s="26" t="s">
        <v>1441</v>
      </c>
      <c r="D283" s="26">
        <v>1700</v>
      </c>
      <c r="E283" s="26">
        <v>1700</v>
      </c>
      <c r="F283" s="53">
        <v>0</v>
      </c>
      <c r="G283" s="53">
        <v>0</v>
      </c>
      <c r="H283" s="52">
        <v>0</v>
      </c>
      <c r="I283" s="53">
        <v>0</v>
      </c>
      <c r="J283" s="53">
        <v>0</v>
      </c>
      <c r="K283" s="52">
        <v>0</v>
      </c>
      <c r="M283" s="26">
        <v>8.9</v>
      </c>
      <c r="N283" s="26">
        <v>8.89</v>
      </c>
      <c r="O283" s="26">
        <v>-1.124E-3</v>
      </c>
      <c r="P283" s="26">
        <v>0</v>
      </c>
      <c r="Q283" s="26">
        <v>0</v>
      </c>
      <c r="R283" s="26">
        <v>-16.999999999999638</v>
      </c>
      <c r="S283" s="26">
        <v>-16.999999999999638</v>
      </c>
    </row>
    <row r="284" spans="1:19" ht="15.75" customHeight="1" x14ac:dyDescent="0.3">
      <c r="A284" s="23">
        <v>43094</v>
      </c>
      <c r="B284" s="26" t="s">
        <v>1559</v>
      </c>
      <c r="C284" s="26" t="s">
        <v>1560</v>
      </c>
      <c r="D284" s="26">
        <v>1600</v>
      </c>
      <c r="E284" s="26">
        <v>1600</v>
      </c>
      <c r="F284" s="53">
        <v>0</v>
      </c>
      <c r="G284" s="53">
        <v>0</v>
      </c>
      <c r="H284" s="52">
        <v>0</v>
      </c>
      <c r="I284" s="53">
        <v>0</v>
      </c>
      <c r="J284" s="53">
        <v>0</v>
      </c>
      <c r="K284" s="52">
        <v>0</v>
      </c>
      <c r="M284" s="26">
        <v>8.52</v>
      </c>
      <c r="N284" s="26">
        <v>8.52</v>
      </c>
      <c r="O284" s="26">
        <v>0</v>
      </c>
      <c r="P284" s="26">
        <v>0</v>
      </c>
      <c r="Q284" s="26">
        <v>0</v>
      </c>
      <c r="R284" s="26">
        <v>0</v>
      </c>
      <c r="S284" s="26">
        <v>0</v>
      </c>
    </row>
    <row r="285" spans="1:19" ht="15.75" customHeight="1" x14ac:dyDescent="0.3">
      <c r="A285" s="23">
        <v>43094</v>
      </c>
      <c r="B285" s="26" t="s">
        <v>1597</v>
      </c>
      <c r="C285" s="26" t="s">
        <v>1598</v>
      </c>
      <c r="D285" s="26">
        <v>1600</v>
      </c>
      <c r="E285" s="26">
        <v>1600</v>
      </c>
      <c r="F285" s="53">
        <v>0</v>
      </c>
      <c r="G285" s="53">
        <v>0</v>
      </c>
      <c r="H285" s="52">
        <v>0</v>
      </c>
      <c r="I285" s="53">
        <v>0</v>
      </c>
      <c r="J285" s="53">
        <v>0</v>
      </c>
      <c r="K285" s="52">
        <v>0</v>
      </c>
      <c r="M285" s="26">
        <v>9.35</v>
      </c>
      <c r="N285" s="26">
        <v>9.35</v>
      </c>
      <c r="O285" s="26">
        <v>0</v>
      </c>
      <c r="P285" s="26">
        <v>0</v>
      </c>
      <c r="Q285" s="26">
        <v>0</v>
      </c>
      <c r="R285" s="26">
        <v>0</v>
      </c>
      <c r="S285" s="26">
        <v>0</v>
      </c>
    </row>
    <row r="286" spans="1:19" ht="15.75" customHeight="1" x14ac:dyDescent="0.3">
      <c r="A286" s="23">
        <v>43094</v>
      </c>
      <c r="B286" s="26" t="s">
        <v>1669</v>
      </c>
      <c r="C286" s="26" t="s">
        <v>1670</v>
      </c>
      <c r="D286" s="26">
        <v>2100</v>
      </c>
      <c r="E286" s="26">
        <v>2100</v>
      </c>
      <c r="F286" s="53">
        <v>0</v>
      </c>
      <c r="G286" s="53">
        <v>0</v>
      </c>
      <c r="H286" s="52">
        <v>0</v>
      </c>
      <c r="I286" s="53">
        <v>0</v>
      </c>
      <c r="J286" s="53">
        <v>0</v>
      </c>
      <c r="K286" s="52">
        <v>0</v>
      </c>
      <c r="M286" s="26">
        <v>7.23</v>
      </c>
      <c r="N286" s="26">
        <v>7.4</v>
      </c>
      <c r="O286" s="26">
        <v>2.3512999999999999E-2</v>
      </c>
      <c r="P286" s="26">
        <v>0</v>
      </c>
      <c r="Q286" s="26">
        <v>0</v>
      </c>
      <c r="R286" s="26">
        <v>356.99999999999983</v>
      </c>
      <c r="S286" s="26">
        <v>356.99999999999983</v>
      </c>
    </row>
    <row r="287" spans="1:19" ht="15.75" customHeight="1" x14ac:dyDescent="0.3">
      <c r="A287" s="23">
        <v>43094</v>
      </c>
      <c r="B287" s="26" t="s">
        <v>1679</v>
      </c>
      <c r="C287" s="26" t="s">
        <v>1680</v>
      </c>
      <c r="D287" s="26">
        <v>1900</v>
      </c>
      <c r="E287" s="26">
        <v>1900</v>
      </c>
      <c r="F287" s="53">
        <v>0</v>
      </c>
      <c r="G287" s="53">
        <v>0</v>
      </c>
      <c r="H287" s="52">
        <v>0</v>
      </c>
      <c r="I287" s="53">
        <v>0</v>
      </c>
      <c r="J287" s="53">
        <v>0</v>
      </c>
      <c r="K287" s="52">
        <v>0</v>
      </c>
      <c r="M287" s="26">
        <v>7.26</v>
      </c>
      <c r="N287" s="26">
        <v>7.25</v>
      </c>
      <c r="O287" s="26">
        <v>-1.377E-3</v>
      </c>
      <c r="P287" s="26">
        <v>0</v>
      </c>
      <c r="Q287" s="26">
        <v>0</v>
      </c>
      <c r="R287" s="26">
        <v>-18.999999999999595</v>
      </c>
      <c r="S287" s="26">
        <v>-18.999999999999595</v>
      </c>
    </row>
    <row r="288" spans="1:19" ht="15.75" customHeight="1" x14ac:dyDescent="0.3">
      <c r="A288" s="23">
        <v>43094</v>
      </c>
      <c r="B288" s="26" t="s">
        <v>1869</v>
      </c>
      <c r="C288" s="26" t="s">
        <v>1870</v>
      </c>
      <c r="D288" s="26">
        <v>400</v>
      </c>
      <c r="E288" s="26">
        <v>400</v>
      </c>
      <c r="F288" s="53">
        <v>0</v>
      </c>
      <c r="G288" s="53">
        <v>0</v>
      </c>
      <c r="H288" s="52">
        <v>0</v>
      </c>
      <c r="I288" s="53">
        <v>0</v>
      </c>
      <c r="J288" s="53">
        <v>0</v>
      </c>
      <c r="K288" s="52">
        <v>0</v>
      </c>
      <c r="M288" s="26">
        <v>35.159999999999997</v>
      </c>
      <c r="N288" s="26">
        <v>34.42</v>
      </c>
      <c r="O288" s="26">
        <v>-2.1047E-2</v>
      </c>
      <c r="P288" s="26">
        <v>0</v>
      </c>
      <c r="Q288" s="26">
        <v>0</v>
      </c>
      <c r="R288" s="26">
        <v>-295.99999999999795</v>
      </c>
      <c r="S288" s="26">
        <v>-295.99999999999795</v>
      </c>
    </row>
    <row r="290" spans="1:19" ht="15.75" customHeight="1" x14ac:dyDescent="0.3">
      <c r="A290" s="23">
        <v>43095</v>
      </c>
      <c r="B290" s="26" t="s">
        <v>3525</v>
      </c>
      <c r="C290" s="26" t="s">
        <v>3526</v>
      </c>
      <c r="D290" s="26">
        <v>500</v>
      </c>
      <c r="E290" s="26">
        <v>500</v>
      </c>
      <c r="F290" s="53">
        <v>0</v>
      </c>
      <c r="G290" s="53">
        <v>0</v>
      </c>
      <c r="H290" s="52">
        <v>0</v>
      </c>
      <c r="I290" s="53">
        <v>0</v>
      </c>
      <c r="J290" s="53">
        <v>0</v>
      </c>
      <c r="K290" s="52">
        <v>0</v>
      </c>
      <c r="M290" s="26">
        <v>33.909999999999997</v>
      </c>
      <c r="N290" s="26">
        <v>32.729999999999997</v>
      </c>
      <c r="O290" s="26">
        <v>-3.4798000000000003E-2</v>
      </c>
      <c r="P290" s="26">
        <v>0</v>
      </c>
      <c r="Q290" s="26">
        <v>0</v>
      </c>
      <c r="R290" s="26">
        <v>-589.99999999999989</v>
      </c>
      <c r="S290" s="26">
        <v>-589.99999999999989</v>
      </c>
    </row>
    <row r="291" spans="1:19" ht="15.75" customHeight="1" x14ac:dyDescent="0.3">
      <c r="A291" s="23">
        <v>43095</v>
      </c>
      <c r="B291" s="26" t="s">
        <v>3580</v>
      </c>
      <c r="C291" s="26" t="s">
        <v>3581</v>
      </c>
      <c r="D291" s="26">
        <v>600</v>
      </c>
      <c r="E291" s="26">
        <v>600</v>
      </c>
      <c r="F291" s="53">
        <v>0</v>
      </c>
      <c r="G291" s="53">
        <v>0</v>
      </c>
      <c r="H291" s="52">
        <v>0</v>
      </c>
      <c r="I291" s="53">
        <v>0</v>
      </c>
      <c r="J291" s="53">
        <v>0</v>
      </c>
      <c r="K291" s="52">
        <v>0</v>
      </c>
      <c r="M291" s="26">
        <v>19.8</v>
      </c>
      <c r="N291" s="26">
        <v>20.260000000000002</v>
      </c>
      <c r="O291" s="26">
        <v>2.3231999999999999E-2</v>
      </c>
      <c r="P291" s="26">
        <v>0</v>
      </c>
      <c r="Q291" s="26">
        <v>0</v>
      </c>
      <c r="R291" s="26">
        <v>276.00000000000051</v>
      </c>
      <c r="S291" s="26">
        <v>276.00000000000051</v>
      </c>
    </row>
    <row r="292" spans="1:19" ht="15.75" customHeight="1" x14ac:dyDescent="0.3">
      <c r="A292" s="23">
        <v>43095</v>
      </c>
      <c r="B292" s="26" t="s">
        <v>3759</v>
      </c>
      <c r="C292" s="26" t="s">
        <v>3760</v>
      </c>
      <c r="D292" s="26">
        <v>600</v>
      </c>
      <c r="E292" s="26">
        <v>600</v>
      </c>
      <c r="F292" s="53">
        <v>0</v>
      </c>
      <c r="G292" s="53">
        <v>0</v>
      </c>
      <c r="H292" s="52">
        <v>0</v>
      </c>
      <c r="I292" s="53">
        <v>0</v>
      </c>
      <c r="J292" s="53">
        <v>0</v>
      </c>
      <c r="K292" s="52">
        <v>0</v>
      </c>
      <c r="M292" s="26">
        <v>20.2</v>
      </c>
      <c r="N292" s="26">
        <v>20.37</v>
      </c>
      <c r="O292" s="26">
        <v>8.4159999999999999E-3</v>
      </c>
      <c r="P292" s="26">
        <v>0</v>
      </c>
      <c r="Q292" s="26">
        <v>0</v>
      </c>
      <c r="R292" s="26">
        <v>102.00000000000102</v>
      </c>
      <c r="S292" s="26">
        <v>102.00000000000102</v>
      </c>
    </row>
    <row r="293" spans="1:19" ht="15.75" customHeight="1" x14ac:dyDescent="0.3">
      <c r="A293" s="23">
        <v>43095</v>
      </c>
      <c r="B293" s="26" t="s">
        <v>3838</v>
      </c>
      <c r="C293" s="26" t="s">
        <v>3839</v>
      </c>
      <c r="D293" s="26">
        <v>600</v>
      </c>
      <c r="E293" s="26">
        <v>600</v>
      </c>
      <c r="F293" s="53">
        <v>0</v>
      </c>
      <c r="G293" s="53">
        <v>0</v>
      </c>
      <c r="H293" s="52">
        <v>0</v>
      </c>
      <c r="I293" s="53">
        <v>0</v>
      </c>
      <c r="J293" s="53">
        <v>0</v>
      </c>
      <c r="K293" s="52">
        <v>0</v>
      </c>
      <c r="M293" s="26">
        <v>25.47</v>
      </c>
      <c r="N293" s="26">
        <v>25.58</v>
      </c>
      <c r="O293" s="26">
        <v>4.3189999999999999E-3</v>
      </c>
      <c r="P293" s="26">
        <v>0</v>
      </c>
      <c r="Q293" s="26">
        <v>0</v>
      </c>
      <c r="R293" s="26">
        <v>65.999999999999659</v>
      </c>
      <c r="S293" s="26">
        <v>65.999999999999659</v>
      </c>
    </row>
    <row r="294" spans="1:19" ht="15.75" customHeight="1" x14ac:dyDescent="0.3">
      <c r="A294" s="23">
        <v>43095</v>
      </c>
      <c r="B294" s="26" t="s">
        <v>41</v>
      </c>
      <c r="C294" s="26" t="s">
        <v>42</v>
      </c>
      <c r="D294" s="26">
        <v>2400</v>
      </c>
      <c r="E294" s="26">
        <v>2400</v>
      </c>
      <c r="F294" s="53">
        <v>0</v>
      </c>
      <c r="G294" s="53">
        <v>0</v>
      </c>
      <c r="H294" s="52">
        <v>0</v>
      </c>
      <c r="I294" s="53">
        <v>0</v>
      </c>
      <c r="J294" s="53">
        <v>0</v>
      </c>
      <c r="K294" s="52">
        <v>0</v>
      </c>
      <c r="M294" s="26">
        <v>6.03</v>
      </c>
      <c r="N294" s="26">
        <v>6.06</v>
      </c>
      <c r="O294" s="26">
        <v>4.9750000000000003E-3</v>
      </c>
      <c r="P294" s="26">
        <v>0</v>
      </c>
      <c r="Q294" s="26">
        <v>0</v>
      </c>
      <c r="R294" s="26">
        <v>71.999999999998465</v>
      </c>
      <c r="S294" s="26">
        <v>71.999999999998465</v>
      </c>
    </row>
    <row r="295" spans="1:19" ht="15.75" customHeight="1" x14ac:dyDescent="0.3">
      <c r="A295" s="23">
        <v>43095</v>
      </c>
      <c r="B295" s="26" t="s">
        <v>43</v>
      </c>
      <c r="C295" s="26" t="s">
        <v>44</v>
      </c>
      <c r="D295" s="26">
        <v>1700</v>
      </c>
      <c r="E295" s="26">
        <v>1700</v>
      </c>
      <c r="F295" s="53">
        <v>0</v>
      </c>
      <c r="G295" s="53">
        <v>0</v>
      </c>
      <c r="H295" s="52">
        <v>0</v>
      </c>
      <c r="I295" s="53">
        <v>0</v>
      </c>
      <c r="J295" s="53">
        <v>0</v>
      </c>
      <c r="K295" s="52">
        <v>0</v>
      </c>
      <c r="M295" s="26">
        <v>11.98</v>
      </c>
      <c r="N295" s="26">
        <v>12.3</v>
      </c>
      <c r="O295" s="26">
        <v>2.6710999999999999E-2</v>
      </c>
      <c r="P295" s="26">
        <v>0</v>
      </c>
      <c r="Q295" s="26">
        <v>0</v>
      </c>
      <c r="R295" s="26">
        <v>544.00000000000045</v>
      </c>
      <c r="S295" s="26">
        <v>544.00000000000045</v>
      </c>
    </row>
    <row r="296" spans="1:19" ht="15.75" customHeight="1" x14ac:dyDescent="0.3">
      <c r="A296" s="23">
        <v>43095</v>
      </c>
      <c r="B296" s="26" t="s">
        <v>576</v>
      </c>
      <c r="C296" s="26" t="s">
        <v>577</v>
      </c>
      <c r="D296" s="26">
        <v>1500</v>
      </c>
      <c r="E296" s="26">
        <v>1500</v>
      </c>
      <c r="F296" s="53">
        <v>0</v>
      </c>
      <c r="G296" s="53">
        <v>0</v>
      </c>
      <c r="H296" s="52">
        <v>0</v>
      </c>
      <c r="I296" s="53">
        <v>0</v>
      </c>
      <c r="J296" s="53">
        <v>0</v>
      </c>
      <c r="K296" s="52">
        <v>0</v>
      </c>
      <c r="M296" s="26">
        <v>9.84</v>
      </c>
      <c r="N296" s="26">
        <v>9.91</v>
      </c>
      <c r="O296" s="26">
        <v>7.1139999999999997E-3</v>
      </c>
      <c r="P296" s="26">
        <v>0</v>
      </c>
      <c r="Q296" s="26">
        <v>0</v>
      </c>
      <c r="R296" s="26">
        <v>105.00000000000043</v>
      </c>
      <c r="S296" s="26">
        <v>105.00000000000043</v>
      </c>
    </row>
    <row r="297" spans="1:19" ht="15.75" customHeight="1" x14ac:dyDescent="0.3">
      <c r="A297" s="23">
        <v>43095</v>
      </c>
      <c r="B297" s="26" t="s">
        <v>867</v>
      </c>
      <c r="C297" s="26" t="s">
        <v>868</v>
      </c>
      <c r="D297" s="26">
        <v>600</v>
      </c>
      <c r="E297" s="26">
        <v>600</v>
      </c>
      <c r="F297" s="53">
        <v>0</v>
      </c>
      <c r="G297" s="53">
        <v>0</v>
      </c>
      <c r="H297" s="52">
        <v>0</v>
      </c>
      <c r="I297" s="53">
        <v>0</v>
      </c>
      <c r="J297" s="53">
        <v>0</v>
      </c>
      <c r="K297" s="52">
        <v>0</v>
      </c>
      <c r="M297" s="26">
        <v>29.39</v>
      </c>
      <c r="N297" s="26">
        <v>29.97</v>
      </c>
      <c r="O297" s="26">
        <v>1.9734999999999999E-2</v>
      </c>
      <c r="P297" s="26">
        <v>0</v>
      </c>
      <c r="Q297" s="26">
        <v>0</v>
      </c>
      <c r="R297" s="26">
        <v>347.99999999999898</v>
      </c>
      <c r="S297" s="26">
        <v>347.99999999999898</v>
      </c>
    </row>
    <row r="298" spans="1:19" ht="15.75" customHeight="1" x14ac:dyDescent="0.3">
      <c r="A298" s="23">
        <v>43095</v>
      </c>
      <c r="B298" s="26" t="s">
        <v>1044</v>
      </c>
      <c r="C298" s="26" t="s">
        <v>1045</v>
      </c>
      <c r="D298" s="26">
        <v>400</v>
      </c>
      <c r="E298" s="26">
        <v>400</v>
      </c>
      <c r="F298" s="53">
        <v>0</v>
      </c>
      <c r="G298" s="53">
        <v>0</v>
      </c>
      <c r="H298" s="52">
        <v>0</v>
      </c>
      <c r="I298" s="53">
        <v>0</v>
      </c>
      <c r="J298" s="53">
        <v>0</v>
      </c>
      <c r="K298" s="52">
        <v>0</v>
      </c>
      <c r="M298" s="26">
        <v>33.659999999999997</v>
      </c>
      <c r="N298" s="26">
        <v>34.21</v>
      </c>
      <c r="O298" s="26">
        <v>1.634E-2</v>
      </c>
      <c r="P298" s="26">
        <v>0</v>
      </c>
      <c r="Q298" s="26">
        <v>0</v>
      </c>
      <c r="R298" s="26">
        <v>220.00000000000171</v>
      </c>
      <c r="S298" s="26">
        <v>220.00000000000171</v>
      </c>
    </row>
    <row r="299" spans="1:19" ht="15.75" customHeight="1" x14ac:dyDescent="0.3">
      <c r="A299" s="23">
        <v>43095</v>
      </c>
      <c r="B299" s="26" t="s">
        <v>1235</v>
      </c>
      <c r="C299" s="26" t="s">
        <v>1236</v>
      </c>
      <c r="D299" s="26">
        <v>1000</v>
      </c>
      <c r="E299" s="26">
        <v>1000</v>
      </c>
      <c r="F299" s="53">
        <v>0</v>
      </c>
      <c r="G299" s="53">
        <v>0</v>
      </c>
      <c r="H299" s="52">
        <v>0</v>
      </c>
      <c r="I299" s="53">
        <v>0</v>
      </c>
      <c r="J299" s="53">
        <v>0</v>
      </c>
      <c r="K299" s="52">
        <v>0</v>
      </c>
      <c r="M299" s="26">
        <v>13.22</v>
      </c>
      <c r="N299" s="26">
        <v>13.1</v>
      </c>
      <c r="O299" s="26">
        <v>-9.077E-3</v>
      </c>
      <c r="P299" s="26">
        <v>0</v>
      </c>
      <c r="Q299" s="26">
        <v>0</v>
      </c>
      <c r="R299" s="26">
        <v>-120.00000000000099</v>
      </c>
      <c r="S299" s="26">
        <v>-120.00000000000099</v>
      </c>
    </row>
    <row r="300" spans="1:19" ht="15.75" customHeight="1" x14ac:dyDescent="0.3">
      <c r="A300" s="23">
        <v>43095</v>
      </c>
      <c r="B300" s="26" t="s">
        <v>1326</v>
      </c>
      <c r="C300" s="26" t="s">
        <v>1327</v>
      </c>
      <c r="D300" s="26">
        <v>2600</v>
      </c>
      <c r="E300" s="26">
        <v>2600</v>
      </c>
      <c r="F300" s="53">
        <v>0</v>
      </c>
      <c r="G300" s="53">
        <v>0</v>
      </c>
      <c r="H300" s="52">
        <v>0</v>
      </c>
      <c r="I300" s="53">
        <v>0</v>
      </c>
      <c r="J300" s="53">
        <v>0</v>
      </c>
      <c r="K300" s="52">
        <v>0</v>
      </c>
      <c r="M300" s="26">
        <v>5.12</v>
      </c>
      <c r="N300" s="26">
        <v>5.16</v>
      </c>
      <c r="O300" s="26">
        <v>7.8130000000000005E-3</v>
      </c>
      <c r="P300" s="26">
        <v>0</v>
      </c>
      <c r="Q300" s="26">
        <v>0</v>
      </c>
      <c r="R300" s="26">
        <v>104.00000000000009</v>
      </c>
      <c r="S300" s="26">
        <v>104.00000000000009</v>
      </c>
    </row>
    <row r="301" spans="1:19" ht="15.75" customHeight="1" x14ac:dyDescent="0.3">
      <c r="A301" s="23">
        <v>43095</v>
      </c>
      <c r="B301" s="26" t="s">
        <v>1424</v>
      </c>
      <c r="C301" s="26" t="s">
        <v>1425</v>
      </c>
      <c r="D301" s="26">
        <v>1500</v>
      </c>
      <c r="E301" s="26">
        <v>1500</v>
      </c>
      <c r="F301" s="53">
        <v>0</v>
      </c>
      <c r="G301" s="53">
        <v>0</v>
      </c>
      <c r="H301" s="52">
        <v>0</v>
      </c>
      <c r="I301" s="53">
        <v>0</v>
      </c>
      <c r="J301" s="53">
        <v>0</v>
      </c>
      <c r="K301" s="52">
        <v>0</v>
      </c>
      <c r="M301" s="26">
        <v>9.07</v>
      </c>
      <c r="N301" s="26">
        <v>9.15</v>
      </c>
      <c r="O301" s="26">
        <v>8.8199999999999997E-3</v>
      </c>
      <c r="P301" s="26">
        <v>0</v>
      </c>
      <c r="Q301" s="26">
        <v>0</v>
      </c>
      <c r="R301" s="26">
        <v>120.00000000000011</v>
      </c>
      <c r="S301" s="26">
        <v>120.00000000000011</v>
      </c>
    </row>
    <row r="302" spans="1:19" ht="15.75" customHeight="1" x14ac:dyDescent="0.3">
      <c r="A302" s="23">
        <v>43095</v>
      </c>
      <c r="B302" s="26" t="s">
        <v>1440</v>
      </c>
      <c r="C302" s="26" t="s">
        <v>1441</v>
      </c>
      <c r="D302" s="26">
        <v>1700</v>
      </c>
      <c r="E302" s="26">
        <v>1700</v>
      </c>
      <c r="F302" s="53">
        <v>0</v>
      </c>
      <c r="G302" s="53">
        <v>0</v>
      </c>
      <c r="H302" s="52">
        <v>0</v>
      </c>
      <c r="I302" s="53">
        <v>0</v>
      </c>
      <c r="J302" s="53">
        <v>0</v>
      </c>
      <c r="K302" s="52">
        <v>0</v>
      </c>
      <c r="M302" s="26">
        <v>8.89</v>
      </c>
      <c r="N302" s="26">
        <v>8.98</v>
      </c>
      <c r="O302" s="26">
        <v>1.0123999999999999E-2</v>
      </c>
      <c r="P302" s="26">
        <v>0</v>
      </c>
      <c r="Q302" s="26">
        <v>0</v>
      </c>
      <c r="R302" s="26">
        <v>152.99999999999977</v>
      </c>
      <c r="S302" s="26">
        <v>152.99999999999977</v>
      </c>
    </row>
    <row r="303" spans="1:19" ht="15.75" customHeight="1" x14ac:dyDescent="0.3">
      <c r="A303" s="23">
        <v>43095</v>
      </c>
      <c r="B303" s="26" t="s">
        <v>1559</v>
      </c>
      <c r="C303" s="26" t="s">
        <v>1560</v>
      </c>
      <c r="D303" s="26">
        <v>1600</v>
      </c>
      <c r="E303" s="26">
        <v>1600</v>
      </c>
      <c r="F303" s="53">
        <v>0</v>
      </c>
      <c r="G303" s="53">
        <v>0</v>
      </c>
      <c r="H303" s="52">
        <v>0</v>
      </c>
      <c r="I303" s="53">
        <v>0</v>
      </c>
      <c r="J303" s="53">
        <v>0</v>
      </c>
      <c r="K303" s="52">
        <v>0</v>
      </c>
      <c r="M303" s="26">
        <v>8.52</v>
      </c>
      <c r="N303" s="26">
        <v>8.5500000000000007</v>
      </c>
      <c r="O303" s="26">
        <v>3.5209999999999998E-3</v>
      </c>
      <c r="P303" s="26">
        <v>0</v>
      </c>
      <c r="Q303" s="26">
        <v>0</v>
      </c>
      <c r="R303" s="26">
        <v>48.000000000001819</v>
      </c>
      <c r="S303" s="26">
        <v>48.000000000001819</v>
      </c>
    </row>
    <row r="304" spans="1:19" ht="15.75" customHeight="1" x14ac:dyDescent="0.3">
      <c r="A304" s="23">
        <v>43095</v>
      </c>
      <c r="B304" s="26" t="s">
        <v>1597</v>
      </c>
      <c r="C304" s="26" t="s">
        <v>1598</v>
      </c>
      <c r="D304" s="26">
        <v>1600</v>
      </c>
      <c r="E304" s="26">
        <v>1600</v>
      </c>
      <c r="F304" s="53">
        <v>0</v>
      </c>
      <c r="G304" s="53">
        <v>0</v>
      </c>
      <c r="H304" s="52">
        <v>0</v>
      </c>
      <c r="I304" s="53">
        <v>0</v>
      </c>
      <c r="J304" s="53">
        <v>0</v>
      </c>
      <c r="K304" s="52">
        <v>0</v>
      </c>
      <c r="M304" s="26">
        <v>9.35</v>
      </c>
      <c r="N304" s="26">
        <v>9.31</v>
      </c>
      <c r="O304" s="26">
        <v>-4.2779999999999997E-3</v>
      </c>
      <c r="P304" s="26">
        <v>0</v>
      </c>
      <c r="Q304" s="26">
        <v>0</v>
      </c>
      <c r="R304" s="26">
        <v>-63.999999999998636</v>
      </c>
      <c r="S304" s="26">
        <v>-63.999999999998636</v>
      </c>
    </row>
    <row r="305" spans="1:19" ht="15.75" customHeight="1" x14ac:dyDescent="0.3">
      <c r="A305" s="23">
        <v>43095</v>
      </c>
      <c r="B305" s="26" t="s">
        <v>1669</v>
      </c>
      <c r="C305" s="26" t="s">
        <v>1670</v>
      </c>
      <c r="D305" s="26">
        <v>2100</v>
      </c>
      <c r="E305" s="26">
        <v>2100</v>
      </c>
      <c r="F305" s="53">
        <v>0</v>
      </c>
      <c r="G305" s="53">
        <v>0</v>
      </c>
      <c r="H305" s="52">
        <v>0</v>
      </c>
      <c r="I305" s="53">
        <v>0</v>
      </c>
      <c r="J305" s="53">
        <v>0</v>
      </c>
      <c r="K305" s="52">
        <v>0</v>
      </c>
      <c r="M305" s="26">
        <v>7.4</v>
      </c>
      <c r="N305" s="26">
        <v>7.54</v>
      </c>
      <c r="O305" s="26">
        <v>1.8918999999999998E-2</v>
      </c>
      <c r="P305" s="26">
        <v>0</v>
      </c>
      <c r="Q305" s="26">
        <v>0</v>
      </c>
      <c r="R305" s="26">
        <v>293.99999999999932</v>
      </c>
      <c r="S305" s="26">
        <v>293.99999999999932</v>
      </c>
    </row>
    <row r="306" spans="1:19" ht="15.75" customHeight="1" x14ac:dyDescent="0.3">
      <c r="A306" s="23">
        <v>43095</v>
      </c>
      <c r="B306" s="26" t="s">
        <v>1679</v>
      </c>
      <c r="C306" s="26" t="s">
        <v>1680</v>
      </c>
      <c r="D306" s="26">
        <v>1900</v>
      </c>
      <c r="E306" s="26">
        <v>1900</v>
      </c>
      <c r="F306" s="53">
        <v>0</v>
      </c>
      <c r="G306" s="53">
        <v>0</v>
      </c>
      <c r="H306" s="52">
        <v>0</v>
      </c>
      <c r="I306" s="53">
        <v>0</v>
      </c>
      <c r="J306" s="53">
        <v>0</v>
      </c>
      <c r="K306" s="52">
        <v>0</v>
      </c>
      <c r="M306" s="26">
        <v>7.25</v>
      </c>
      <c r="N306" s="26">
        <v>7.29</v>
      </c>
      <c r="O306" s="26">
        <v>5.5170000000000002E-3</v>
      </c>
      <c r="P306" s="26">
        <v>0</v>
      </c>
      <c r="Q306" s="26">
        <v>0</v>
      </c>
      <c r="R306" s="26">
        <v>76.000000000000071</v>
      </c>
      <c r="S306" s="26">
        <v>76.000000000000071</v>
      </c>
    </row>
    <row r="307" spans="1:19" ht="15.75" customHeight="1" x14ac:dyDescent="0.3">
      <c r="A307" s="23">
        <v>43095</v>
      </c>
      <c r="B307" s="26" t="s">
        <v>1869</v>
      </c>
      <c r="C307" s="26" t="s">
        <v>1870</v>
      </c>
      <c r="D307" s="26">
        <v>400</v>
      </c>
      <c r="E307" s="26">
        <v>400</v>
      </c>
      <c r="F307" s="53">
        <v>0</v>
      </c>
      <c r="G307" s="53">
        <v>0</v>
      </c>
      <c r="H307" s="52">
        <v>0</v>
      </c>
      <c r="I307" s="53">
        <v>0</v>
      </c>
      <c r="J307" s="53">
        <v>0</v>
      </c>
      <c r="K307" s="52">
        <v>0</v>
      </c>
      <c r="M307" s="26">
        <v>34.42</v>
      </c>
      <c r="N307" s="26">
        <v>35.380000000000003</v>
      </c>
      <c r="O307" s="26">
        <v>2.7890999999999999E-2</v>
      </c>
      <c r="P307" s="26">
        <v>0</v>
      </c>
      <c r="Q307" s="26">
        <v>0</v>
      </c>
      <c r="R307" s="26">
        <v>384.00000000000034</v>
      </c>
      <c r="S307" s="26">
        <v>384.00000000000034</v>
      </c>
    </row>
    <row r="309" spans="1:19" ht="15.75" customHeight="1" x14ac:dyDescent="0.3">
      <c r="A309" s="23">
        <v>43096</v>
      </c>
      <c r="B309" s="26" t="s">
        <v>3525</v>
      </c>
      <c r="C309" s="26" t="s">
        <v>3526</v>
      </c>
      <c r="D309" s="26">
        <v>500</v>
      </c>
      <c r="E309" s="26">
        <v>500</v>
      </c>
      <c r="F309" s="53">
        <v>0</v>
      </c>
      <c r="G309" s="53">
        <v>0</v>
      </c>
      <c r="H309" s="52">
        <v>0</v>
      </c>
      <c r="I309" s="53">
        <v>0</v>
      </c>
      <c r="J309" s="53">
        <v>0</v>
      </c>
      <c r="K309" s="52">
        <v>0</v>
      </c>
      <c r="M309" s="26">
        <v>32.729999999999997</v>
      </c>
      <c r="N309" s="26">
        <v>32.72</v>
      </c>
      <c r="O309" s="26">
        <v>-3.0600000000000001E-4</v>
      </c>
      <c r="P309" s="26">
        <v>0</v>
      </c>
      <c r="Q309" s="26">
        <v>0</v>
      </c>
      <c r="R309" s="26">
        <v>-4.9999999999990052</v>
      </c>
      <c r="S309" s="26">
        <v>-4.9999999999990052</v>
      </c>
    </row>
    <row r="310" spans="1:19" ht="15.75" customHeight="1" x14ac:dyDescent="0.3">
      <c r="A310" s="23">
        <v>43096</v>
      </c>
      <c r="B310" s="26" t="s">
        <v>3580</v>
      </c>
      <c r="C310" s="26" t="s">
        <v>3581</v>
      </c>
      <c r="D310" s="26">
        <v>600</v>
      </c>
      <c r="E310" s="26">
        <v>600</v>
      </c>
      <c r="F310" s="53">
        <v>0</v>
      </c>
      <c r="G310" s="53">
        <v>0</v>
      </c>
      <c r="H310" s="52">
        <v>0</v>
      </c>
      <c r="I310" s="53">
        <v>0</v>
      </c>
      <c r="J310" s="53">
        <v>0</v>
      </c>
      <c r="K310" s="52">
        <v>0</v>
      </c>
      <c r="M310" s="26">
        <v>20.260000000000002</v>
      </c>
      <c r="N310" s="26">
        <v>20.05</v>
      </c>
      <c r="O310" s="26">
        <v>-1.0364999999999999E-2</v>
      </c>
      <c r="P310" s="26">
        <v>0</v>
      </c>
      <c r="Q310" s="26">
        <v>0</v>
      </c>
      <c r="R310" s="26">
        <v>-126.00000000000051</v>
      </c>
      <c r="S310" s="26">
        <v>-126.00000000000051</v>
      </c>
    </row>
    <row r="311" spans="1:19" ht="15.75" customHeight="1" x14ac:dyDescent="0.3">
      <c r="A311" s="23">
        <v>43096</v>
      </c>
      <c r="B311" s="26" t="s">
        <v>3759</v>
      </c>
      <c r="C311" s="26" t="s">
        <v>3760</v>
      </c>
      <c r="D311" s="26">
        <v>600</v>
      </c>
      <c r="E311" s="26">
        <v>600</v>
      </c>
      <c r="F311" s="53">
        <v>0</v>
      </c>
      <c r="G311" s="53">
        <v>0</v>
      </c>
      <c r="H311" s="52">
        <v>0</v>
      </c>
      <c r="I311" s="53">
        <v>0</v>
      </c>
      <c r="J311" s="53">
        <v>0</v>
      </c>
      <c r="K311" s="52">
        <v>0</v>
      </c>
      <c r="M311" s="26">
        <v>20.37</v>
      </c>
      <c r="N311" s="26">
        <v>20.66</v>
      </c>
      <c r="O311" s="26">
        <v>1.4237E-2</v>
      </c>
      <c r="P311" s="26">
        <v>0</v>
      </c>
      <c r="Q311" s="26">
        <v>0</v>
      </c>
      <c r="R311" s="26">
        <v>173.99999999999949</v>
      </c>
      <c r="S311" s="26">
        <v>173.99999999999949</v>
      </c>
    </row>
    <row r="312" spans="1:19" ht="15.75" customHeight="1" x14ac:dyDescent="0.3">
      <c r="A312" s="23">
        <v>43096</v>
      </c>
      <c r="B312" s="26" t="s">
        <v>3838</v>
      </c>
      <c r="C312" s="26" t="s">
        <v>3839</v>
      </c>
      <c r="D312" s="26">
        <v>600</v>
      </c>
      <c r="E312" s="26">
        <v>600</v>
      </c>
      <c r="F312" s="53">
        <v>0</v>
      </c>
      <c r="G312" s="53">
        <v>0</v>
      </c>
      <c r="H312" s="52">
        <v>0</v>
      </c>
      <c r="I312" s="53">
        <v>0</v>
      </c>
      <c r="J312" s="53">
        <v>0</v>
      </c>
      <c r="K312" s="52">
        <v>0</v>
      </c>
      <c r="M312" s="26">
        <v>25.58</v>
      </c>
      <c r="N312" s="26">
        <v>24.87</v>
      </c>
      <c r="O312" s="26">
        <v>-2.7755999999999999E-2</v>
      </c>
      <c r="P312" s="26">
        <v>0</v>
      </c>
      <c r="Q312" s="26">
        <v>0</v>
      </c>
      <c r="R312" s="26">
        <v>-425.99999999999841</v>
      </c>
      <c r="S312" s="26">
        <v>-425.99999999999841</v>
      </c>
    </row>
    <row r="313" spans="1:19" ht="15.75" customHeight="1" x14ac:dyDescent="0.3">
      <c r="A313" s="23">
        <v>43096</v>
      </c>
      <c r="B313" s="26" t="s">
        <v>41</v>
      </c>
      <c r="C313" s="26" t="s">
        <v>42</v>
      </c>
      <c r="D313" s="26">
        <v>2400</v>
      </c>
      <c r="E313" s="26">
        <v>2400</v>
      </c>
      <c r="F313" s="53">
        <v>0</v>
      </c>
      <c r="G313" s="53">
        <v>0</v>
      </c>
      <c r="H313" s="52">
        <v>0</v>
      </c>
      <c r="I313" s="53">
        <v>0</v>
      </c>
      <c r="J313" s="53">
        <v>0</v>
      </c>
      <c r="K313" s="52">
        <v>0</v>
      </c>
      <c r="M313" s="26">
        <v>6.06</v>
      </c>
      <c r="N313" s="26">
        <v>6.1</v>
      </c>
      <c r="O313" s="26">
        <v>6.6010000000000001E-3</v>
      </c>
      <c r="P313" s="26">
        <v>0</v>
      </c>
      <c r="Q313" s="26">
        <v>0</v>
      </c>
      <c r="R313" s="26">
        <v>96.000000000000085</v>
      </c>
      <c r="S313" s="26">
        <v>96.000000000000085</v>
      </c>
    </row>
    <row r="314" spans="1:19" ht="15.75" customHeight="1" x14ac:dyDescent="0.3">
      <c r="A314" s="23">
        <v>43096</v>
      </c>
      <c r="B314" s="26" t="s">
        <v>43</v>
      </c>
      <c r="C314" s="26" t="s">
        <v>44</v>
      </c>
      <c r="D314" s="26">
        <v>1700</v>
      </c>
      <c r="E314" s="26">
        <v>1700</v>
      </c>
      <c r="F314" s="53">
        <v>0</v>
      </c>
      <c r="G314" s="53">
        <v>0</v>
      </c>
      <c r="H314" s="52">
        <v>0</v>
      </c>
      <c r="I314" s="53">
        <v>0</v>
      </c>
      <c r="J314" s="53">
        <v>0</v>
      </c>
      <c r="K314" s="52">
        <v>0</v>
      </c>
      <c r="M314" s="26">
        <v>12.3</v>
      </c>
      <c r="N314" s="26">
        <v>11.9</v>
      </c>
      <c r="O314" s="26">
        <v>-3.252E-2</v>
      </c>
      <c r="P314" s="26">
        <v>0</v>
      </c>
      <c r="Q314" s="26">
        <v>0</v>
      </c>
      <c r="R314" s="26">
        <v>-680.00000000000057</v>
      </c>
      <c r="S314" s="26">
        <v>-680.00000000000057</v>
      </c>
    </row>
    <row r="315" spans="1:19" ht="15.75" customHeight="1" x14ac:dyDescent="0.3">
      <c r="A315" s="23">
        <v>43096</v>
      </c>
      <c r="B315" s="26" t="s">
        <v>576</v>
      </c>
      <c r="C315" s="26" t="s">
        <v>577</v>
      </c>
      <c r="D315" s="26">
        <v>1500</v>
      </c>
      <c r="E315" s="26">
        <v>1500</v>
      </c>
      <c r="F315" s="53">
        <v>0</v>
      </c>
      <c r="G315" s="53">
        <v>0</v>
      </c>
      <c r="H315" s="52">
        <v>0</v>
      </c>
      <c r="I315" s="53">
        <v>0</v>
      </c>
      <c r="J315" s="53">
        <v>0</v>
      </c>
      <c r="K315" s="52">
        <v>0</v>
      </c>
      <c r="M315" s="26">
        <v>9.91</v>
      </c>
      <c r="N315" s="26">
        <v>9.8800000000000008</v>
      </c>
      <c r="O315" s="26">
        <v>-3.0270000000000002E-3</v>
      </c>
      <c r="P315" s="26">
        <v>0</v>
      </c>
      <c r="Q315" s="26">
        <v>0</v>
      </c>
      <c r="R315" s="26">
        <v>-44.999999999999041</v>
      </c>
      <c r="S315" s="26">
        <v>-44.999999999999041</v>
      </c>
    </row>
    <row r="316" spans="1:19" ht="15.75" customHeight="1" x14ac:dyDescent="0.3">
      <c r="A316" s="23">
        <v>43096</v>
      </c>
      <c r="B316" s="26" t="s">
        <v>867</v>
      </c>
      <c r="C316" s="26" t="s">
        <v>868</v>
      </c>
      <c r="D316" s="26">
        <v>600</v>
      </c>
      <c r="E316" s="26">
        <v>600</v>
      </c>
      <c r="F316" s="53">
        <v>0</v>
      </c>
      <c r="G316" s="53">
        <v>0</v>
      </c>
      <c r="H316" s="52">
        <v>0</v>
      </c>
      <c r="I316" s="53">
        <v>0</v>
      </c>
      <c r="J316" s="53">
        <v>0</v>
      </c>
      <c r="K316" s="52">
        <v>0</v>
      </c>
      <c r="M316" s="26">
        <v>29.97</v>
      </c>
      <c r="N316" s="26">
        <v>29.09</v>
      </c>
      <c r="O316" s="26">
        <v>-2.9363E-2</v>
      </c>
      <c r="P316" s="26">
        <v>0</v>
      </c>
      <c r="Q316" s="26">
        <v>0</v>
      </c>
      <c r="R316" s="26">
        <v>-527.99999999999943</v>
      </c>
      <c r="S316" s="26">
        <v>-527.99999999999943</v>
      </c>
    </row>
    <row r="317" spans="1:19" ht="15.75" customHeight="1" x14ac:dyDescent="0.3">
      <c r="A317" s="23">
        <v>43096</v>
      </c>
      <c r="B317" s="26" t="s">
        <v>1044</v>
      </c>
      <c r="C317" s="26" t="s">
        <v>1045</v>
      </c>
      <c r="D317" s="26">
        <v>400</v>
      </c>
      <c r="E317" s="26">
        <v>400</v>
      </c>
      <c r="F317" s="53">
        <v>0</v>
      </c>
      <c r="G317" s="53">
        <v>0</v>
      </c>
      <c r="H317" s="52">
        <v>0</v>
      </c>
      <c r="I317" s="53">
        <v>0</v>
      </c>
      <c r="J317" s="53">
        <v>0</v>
      </c>
      <c r="K317" s="52">
        <v>0</v>
      </c>
      <c r="M317" s="26">
        <v>34.21</v>
      </c>
      <c r="N317" s="26">
        <v>34.200000000000003</v>
      </c>
      <c r="O317" s="26">
        <v>-2.92E-4</v>
      </c>
      <c r="P317" s="26">
        <v>0</v>
      </c>
      <c r="Q317" s="26">
        <v>0</v>
      </c>
      <c r="R317" s="26">
        <v>-3.9999999999992042</v>
      </c>
      <c r="S317" s="26">
        <v>-3.9999999999992042</v>
      </c>
    </row>
    <row r="318" spans="1:19" ht="15.75" customHeight="1" x14ac:dyDescent="0.3">
      <c r="A318" s="23">
        <v>43096</v>
      </c>
      <c r="B318" s="26" t="s">
        <v>1235</v>
      </c>
      <c r="C318" s="26" t="s">
        <v>1236</v>
      </c>
      <c r="D318" s="26">
        <v>1000</v>
      </c>
      <c r="E318" s="26">
        <v>1000</v>
      </c>
      <c r="F318" s="53">
        <v>0</v>
      </c>
      <c r="G318" s="53">
        <v>0</v>
      </c>
      <c r="H318" s="52">
        <v>0</v>
      </c>
      <c r="I318" s="53">
        <v>0</v>
      </c>
      <c r="J318" s="53">
        <v>0</v>
      </c>
      <c r="K318" s="52">
        <v>0</v>
      </c>
      <c r="M318" s="26">
        <v>13.1</v>
      </c>
      <c r="N318" s="26">
        <v>13.11</v>
      </c>
      <c r="O318" s="26">
        <v>7.6300000000000001E-4</v>
      </c>
      <c r="P318" s="26">
        <v>0</v>
      </c>
      <c r="Q318" s="26">
        <v>0</v>
      </c>
      <c r="R318" s="26">
        <v>9.9999999999997868</v>
      </c>
      <c r="S318" s="26">
        <v>9.9999999999997868</v>
      </c>
    </row>
    <row r="319" spans="1:19" ht="15.75" customHeight="1" x14ac:dyDescent="0.3">
      <c r="A319" s="23">
        <v>43096</v>
      </c>
      <c r="B319" s="26" t="s">
        <v>1326</v>
      </c>
      <c r="C319" s="26" t="s">
        <v>1327</v>
      </c>
      <c r="D319" s="26">
        <v>2600</v>
      </c>
      <c r="E319" s="26">
        <v>2600</v>
      </c>
      <c r="F319" s="53">
        <v>0</v>
      </c>
      <c r="G319" s="53">
        <v>0</v>
      </c>
      <c r="H319" s="52">
        <v>0</v>
      </c>
      <c r="I319" s="53">
        <v>0</v>
      </c>
      <c r="J319" s="53">
        <v>0</v>
      </c>
      <c r="K319" s="52">
        <v>0</v>
      </c>
      <c r="M319" s="26">
        <v>5.16</v>
      </c>
      <c r="N319" s="26">
        <v>5.08</v>
      </c>
      <c r="O319" s="26">
        <v>-1.5504E-2</v>
      </c>
      <c r="P319" s="26">
        <v>0</v>
      </c>
      <c r="Q319" s="26">
        <v>0</v>
      </c>
      <c r="R319" s="26">
        <v>-208.00000000000017</v>
      </c>
      <c r="S319" s="26">
        <v>-208.00000000000017</v>
      </c>
    </row>
    <row r="320" spans="1:19" ht="15.75" customHeight="1" x14ac:dyDescent="0.3">
      <c r="A320" s="23">
        <v>43096</v>
      </c>
      <c r="B320" s="26" t="s">
        <v>1424</v>
      </c>
      <c r="C320" s="26" t="s">
        <v>1425</v>
      </c>
      <c r="D320" s="26">
        <v>1500</v>
      </c>
      <c r="E320" s="26">
        <v>1500</v>
      </c>
      <c r="F320" s="53">
        <v>0</v>
      </c>
      <c r="G320" s="53">
        <v>0</v>
      </c>
      <c r="H320" s="52">
        <v>0</v>
      </c>
      <c r="I320" s="53">
        <v>0</v>
      </c>
      <c r="J320" s="53">
        <v>0</v>
      </c>
      <c r="K320" s="52">
        <v>0</v>
      </c>
      <c r="M320" s="26">
        <v>9.15</v>
      </c>
      <c r="N320" s="26">
        <v>9.06</v>
      </c>
      <c r="O320" s="26">
        <v>-9.8359999999999993E-3</v>
      </c>
      <c r="P320" s="26">
        <v>0</v>
      </c>
      <c r="Q320" s="26">
        <v>0</v>
      </c>
      <c r="R320" s="26">
        <v>-134.99999999999977</v>
      </c>
      <c r="S320" s="26">
        <v>-134.99999999999977</v>
      </c>
    </row>
    <row r="321" spans="1:19" ht="15.75" customHeight="1" x14ac:dyDescent="0.3">
      <c r="A321" s="23">
        <v>43096</v>
      </c>
      <c r="B321" s="26" t="s">
        <v>1440</v>
      </c>
      <c r="C321" s="26" t="s">
        <v>1441</v>
      </c>
      <c r="D321" s="26">
        <v>1700</v>
      </c>
      <c r="E321" s="26">
        <v>1700</v>
      </c>
      <c r="F321" s="53">
        <v>0</v>
      </c>
      <c r="G321" s="53">
        <v>0</v>
      </c>
      <c r="H321" s="52">
        <v>0</v>
      </c>
      <c r="I321" s="53">
        <v>0</v>
      </c>
      <c r="J321" s="53">
        <v>0</v>
      </c>
      <c r="K321" s="52">
        <v>0</v>
      </c>
      <c r="M321" s="26">
        <v>8.98</v>
      </c>
      <c r="N321" s="26">
        <v>9.02</v>
      </c>
      <c r="O321" s="26">
        <v>4.4539999999999996E-3</v>
      </c>
      <c r="P321" s="26">
        <v>0</v>
      </c>
      <c r="Q321" s="26">
        <v>0</v>
      </c>
      <c r="R321" s="26">
        <v>67.99999999999855</v>
      </c>
      <c r="S321" s="26">
        <v>67.99999999999855</v>
      </c>
    </row>
    <row r="322" spans="1:19" ht="15.75" customHeight="1" x14ac:dyDescent="0.3">
      <c r="A322" s="23">
        <v>43096</v>
      </c>
      <c r="B322" s="26" t="s">
        <v>1559</v>
      </c>
      <c r="C322" s="26" t="s">
        <v>1560</v>
      </c>
      <c r="D322" s="26">
        <v>1600</v>
      </c>
      <c r="E322" s="26">
        <v>1600</v>
      </c>
      <c r="F322" s="53">
        <v>0</v>
      </c>
      <c r="G322" s="53">
        <v>0</v>
      </c>
      <c r="H322" s="52">
        <v>0</v>
      </c>
      <c r="I322" s="53">
        <v>0</v>
      </c>
      <c r="J322" s="53">
        <v>0</v>
      </c>
      <c r="K322" s="52">
        <v>0</v>
      </c>
      <c r="M322" s="26">
        <v>8.5500000000000007</v>
      </c>
      <c r="N322" s="26">
        <v>8.48</v>
      </c>
      <c r="O322" s="26">
        <v>-8.1869999999999998E-3</v>
      </c>
      <c r="P322" s="26">
        <v>0</v>
      </c>
      <c r="Q322" s="26">
        <v>0</v>
      </c>
      <c r="R322" s="26">
        <v>-112.00000000000045</v>
      </c>
      <c r="S322" s="26">
        <v>-112.00000000000045</v>
      </c>
    </row>
    <row r="323" spans="1:19" ht="15.75" customHeight="1" x14ac:dyDescent="0.3">
      <c r="A323" s="23">
        <v>43096</v>
      </c>
      <c r="B323" s="26" t="s">
        <v>1597</v>
      </c>
      <c r="C323" s="26" t="s">
        <v>1598</v>
      </c>
      <c r="D323" s="26">
        <v>1600</v>
      </c>
      <c r="E323" s="26">
        <v>1600</v>
      </c>
      <c r="F323" s="53">
        <v>0</v>
      </c>
      <c r="G323" s="53">
        <v>0</v>
      </c>
      <c r="H323" s="52">
        <v>0</v>
      </c>
      <c r="I323" s="53">
        <v>0</v>
      </c>
      <c r="J323" s="53">
        <v>0</v>
      </c>
      <c r="K323" s="52">
        <v>0</v>
      </c>
      <c r="M323" s="26">
        <v>9.31</v>
      </c>
      <c r="N323" s="26">
        <v>9.23</v>
      </c>
      <c r="O323" s="26">
        <v>-8.5929999999999999E-3</v>
      </c>
      <c r="P323" s="26">
        <v>0</v>
      </c>
      <c r="Q323" s="26">
        <v>0</v>
      </c>
      <c r="R323" s="26">
        <v>-128.00000000000011</v>
      </c>
      <c r="S323" s="26">
        <v>-128.00000000000011</v>
      </c>
    </row>
    <row r="324" spans="1:19" ht="15.75" customHeight="1" x14ac:dyDescent="0.3">
      <c r="A324" s="23">
        <v>43096</v>
      </c>
      <c r="B324" s="26" t="s">
        <v>1669</v>
      </c>
      <c r="C324" s="26" t="s">
        <v>1670</v>
      </c>
      <c r="D324" s="26">
        <v>2100</v>
      </c>
      <c r="E324" s="26">
        <v>2100</v>
      </c>
      <c r="F324" s="53">
        <v>0</v>
      </c>
      <c r="G324" s="53">
        <v>0</v>
      </c>
      <c r="H324" s="52">
        <v>0</v>
      </c>
      <c r="I324" s="53">
        <v>0</v>
      </c>
      <c r="J324" s="53">
        <v>0</v>
      </c>
      <c r="K324" s="52">
        <v>0</v>
      </c>
      <c r="M324" s="26">
        <v>7.54</v>
      </c>
      <c r="N324" s="26">
        <v>7.5</v>
      </c>
      <c r="O324" s="26">
        <v>-5.3049999999999998E-3</v>
      </c>
      <c r="P324" s="26">
        <v>0</v>
      </c>
      <c r="Q324" s="26">
        <v>0</v>
      </c>
      <c r="R324" s="26">
        <v>-84.000000000000071</v>
      </c>
      <c r="S324" s="26">
        <v>-84.000000000000071</v>
      </c>
    </row>
    <row r="325" spans="1:19" ht="15.75" customHeight="1" x14ac:dyDescent="0.3">
      <c r="A325" s="23">
        <v>43096</v>
      </c>
      <c r="B325" s="26" t="s">
        <v>1679</v>
      </c>
      <c r="C325" s="26" t="s">
        <v>1680</v>
      </c>
      <c r="D325" s="26">
        <v>1900</v>
      </c>
      <c r="E325" s="26">
        <v>1900</v>
      </c>
      <c r="F325" s="53">
        <v>0</v>
      </c>
      <c r="G325" s="53">
        <v>0</v>
      </c>
      <c r="H325" s="52">
        <v>0</v>
      </c>
      <c r="I325" s="53">
        <v>0</v>
      </c>
      <c r="J325" s="53">
        <v>0</v>
      </c>
      <c r="K325" s="52">
        <v>0</v>
      </c>
      <c r="M325" s="26">
        <v>7.29</v>
      </c>
      <c r="N325" s="26">
        <v>7.25</v>
      </c>
      <c r="O325" s="26">
        <v>-5.4869999999999997E-3</v>
      </c>
      <c r="P325" s="26">
        <v>0</v>
      </c>
      <c r="Q325" s="26">
        <v>0</v>
      </c>
      <c r="R325" s="26">
        <v>-76.000000000000071</v>
      </c>
      <c r="S325" s="26">
        <v>-76.000000000000071</v>
      </c>
    </row>
    <row r="326" spans="1:19" ht="15.75" customHeight="1" x14ac:dyDescent="0.3">
      <c r="A326" s="23">
        <v>43096</v>
      </c>
      <c r="B326" s="26" t="s">
        <v>1869</v>
      </c>
      <c r="C326" s="26" t="s">
        <v>1870</v>
      </c>
      <c r="D326" s="26">
        <v>400</v>
      </c>
      <c r="E326" s="26">
        <v>400</v>
      </c>
      <c r="F326" s="53">
        <v>0</v>
      </c>
      <c r="G326" s="53">
        <v>0</v>
      </c>
      <c r="H326" s="52">
        <v>0</v>
      </c>
      <c r="I326" s="53">
        <v>0</v>
      </c>
      <c r="J326" s="53">
        <v>0</v>
      </c>
      <c r="K326" s="52">
        <v>0</v>
      </c>
      <c r="M326" s="26">
        <v>35.380000000000003</v>
      </c>
      <c r="N326" s="26">
        <v>35.33</v>
      </c>
      <c r="O326" s="26">
        <v>-1.413E-3</v>
      </c>
      <c r="P326" s="26">
        <v>0</v>
      </c>
      <c r="Q326" s="26">
        <v>0</v>
      </c>
      <c r="R326" s="26">
        <v>-20.000000000001705</v>
      </c>
      <c r="S326" s="26">
        <v>-20.000000000001705</v>
      </c>
    </row>
    <row r="328" spans="1:19" ht="15.75" customHeight="1" x14ac:dyDescent="0.3">
      <c r="A328" s="23">
        <v>43097</v>
      </c>
      <c r="B328" s="26" t="s">
        <v>3525</v>
      </c>
      <c r="C328" s="26" t="s">
        <v>3526</v>
      </c>
      <c r="D328" s="26">
        <v>500</v>
      </c>
      <c r="E328" s="26">
        <v>500</v>
      </c>
      <c r="F328" s="53">
        <v>0</v>
      </c>
      <c r="G328" s="53">
        <v>0</v>
      </c>
      <c r="H328" s="52">
        <v>0</v>
      </c>
      <c r="I328" s="53">
        <v>0</v>
      </c>
      <c r="J328" s="53">
        <v>0</v>
      </c>
      <c r="K328" s="52">
        <v>0</v>
      </c>
      <c r="M328" s="26">
        <v>32.72</v>
      </c>
      <c r="N328" s="26">
        <v>31.9</v>
      </c>
      <c r="O328" s="26">
        <v>-2.5061E-2</v>
      </c>
      <c r="P328" s="26">
        <v>0</v>
      </c>
      <c r="Q328" s="26">
        <v>0</v>
      </c>
      <c r="R328" s="26">
        <v>-410.00000000000011</v>
      </c>
      <c r="S328" s="26">
        <v>-410.00000000000011</v>
      </c>
    </row>
    <row r="329" spans="1:19" ht="15.75" customHeight="1" x14ac:dyDescent="0.3">
      <c r="A329" s="23">
        <v>43097</v>
      </c>
      <c r="B329" s="26" t="s">
        <v>3580</v>
      </c>
      <c r="C329" s="26" t="s">
        <v>3581</v>
      </c>
      <c r="D329" s="26">
        <v>600</v>
      </c>
      <c r="E329" s="26">
        <v>600</v>
      </c>
      <c r="F329" s="53">
        <v>0</v>
      </c>
      <c r="G329" s="53">
        <v>0</v>
      </c>
      <c r="H329" s="52">
        <v>0</v>
      </c>
      <c r="I329" s="53">
        <v>0</v>
      </c>
      <c r="J329" s="53">
        <v>0</v>
      </c>
      <c r="K329" s="52">
        <v>0</v>
      </c>
      <c r="M329" s="26">
        <v>20.05</v>
      </c>
      <c r="N329" s="26">
        <v>20.18</v>
      </c>
      <c r="O329" s="26">
        <v>6.4840000000000002E-3</v>
      </c>
      <c r="P329" s="26">
        <v>0</v>
      </c>
      <c r="Q329" s="26">
        <v>0</v>
      </c>
      <c r="R329" s="26">
        <v>77.999999999999403</v>
      </c>
      <c r="S329" s="26">
        <v>77.999999999999403</v>
      </c>
    </row>
    <row r="330" spans="1:19" ht="15.75" customHeight="1" x14ac:dyDescent="0.3">
      <c r="A330" s="23">
        <v>43097</v>
      </c>
      <c r="B330" s="26" t="s">
        <v>3759</v>
      </c>
      <c r="C330" s="26" t="s">
        <v>3760</v>
      </c>
      <c r="D330" s="26">
        <v>600</v>
      </c>
      <c r="E330" s="26">
        <v>300</v>
      </c>
      <c r="F330" s="53">
        <v>0</v>
      </c>
      <c r="H330" s="52">
        <v>0</v>
      </c>
      <c r="I330" s="53">
        <v>0</v>
      </c>
      <c r="J330" s="53">
        <v>20.374908000000001</v>
      </c>
      <c r="K330" s="52">
        <v>-300</v>
      </c>
      <c r="M330" s="26">
        <v>20.66</v>
      </c>
      <c r="N330" s="26">
        <v>19.88</v>
      </c>
      <c r="O330" s="26">
        <v>-3.7754000000000003E-2</v>
      </c>
      <c r="P330" s="26">
        <v>0</v>
      </c>
      <c r="Q330" s="26">
        <v>148.4724000000007</v>
      </c>
      <c r="R330" s="26">
        <v>-468.00000000000068</v>
      </c>
      <c r="S330" s="26">
        <v>-319.52760000000001</v>
      </c>
    </row>
    <row r="331" spans="1:19" ht="15.75" customHeight="1" x14ac:dyDescent="0.3">
      <c r="A331" s="23">
        <v>43097</v>
      </c>
      <c r="B331" s="26" t="s">
        <v>3838</v>
      </c>
      <c r="C331" s="26" t="s">
        <v>3839</v>
      </c>
      <c r="D331" s="26">
        <v>600</v>
      </c>
      <c r="E331" s="26">
        <v>600</v>
      </c>
      <c r="F331" s="53">
        <v>0</v>
      </c>
      <c r="G331" s="53">
        <v>0</v>
      </c>
      <c r="H331" s="52">
        <v>0</v>
      </c>
      <c r="I331" s="53">
        <v>0</v>
      </c>
      <c r="J331" s="53">
        <v>0</v>
      </c>
      <c r="K331" s="52">
        <v>0</v>
      </c>
      <c r="M331" s="26">
        <v>24.87</v>
      </c>
      <c r="N331" s="26">
        <v>25.34</v>
      </c>
      <c r="O331" s="26">
        <v>1.8898000000000002E-2</v>
      </c>
      <c r="P331" s="26">
        <v>0</v>
      </c>
      <c r="Q331" s="26">
        <v>0</v>
      </c>
      <c r="R331" s="26">
        <v>281.99999999999932</v>
      </c>
      <c r="S331" s="26">
        <v>281.99999999999932</v>
      </c>
    </row>
    <row r="332" spans="1:19" ht="15.75" customHeight="1" x14ac:dyDescent="0.3">
      <c r="A332" s="23">
        <v>43097</v>
      </c>
      <c r="B332" s="26" t="s">
        <v>41</v>
      </c>
      <c r="C332" s="26" t="s">
        <v>42</v>
      </c>
      <c r="D332" s="26">
        <v>2400</v>
      </c>
      <c r="E332" s="26">
        <v>2400</v>
      </c>
      <c r="F332" s="53">
        <v>0</v>
      </c>
      <c r="G332" s="53">
        <v>0</v>
      </c>
      <c r="H332" s="52">
        <v>0</v>
      </c>
      <c r="I332" s="53">
        <v>0</v>
      </c>
      <c r="J332" s="53">
        <v>0</v>
      </c>
      <c r="K332" s="52">
        <v>0</v>
      </c>
      <c r="M332" s="26">
        <v>6.1</v>
      </c>
      <c r="N332" s="26">
        <v>6.18</v>
      </c>
      <c r="O332" s="26">
        <v>1.3115E-2</v>
      </c>
      <c r="P332" s="26">
        <v>0</v>
      </c>
      <c r="Q332" s="26">
        <v>0</v>
      </c>
      <c r="R332" s="26">
        <v>192.00000000000017</v>
      </c>
      <c r="S332" s="26">
        <v>192.00000000000017</v>
      </c>
    </row>
    <row r="333" spans="1:19" ht="15.75" customHeight="1" x14ac:dyDescent="0.3">
      <c r="A333" s="23">
        <v>43097</v>
      </c>
      <c r="B333" s="26" t="s">
        <v>43</v>
      </c>
      <c r="C333" s="26" t="s">
        <v>44</v>
      </c>
      <c r="D333" s="26">
        <v>1700</v>
      </c>
      <c r="E333" s="26">
        <v>1700</v>
      </c>
      <c r="F333" s="53">
        <v>0</v>
      </c>
      <c r="G333" s="53">
        <v>0</v>
      </c>
      <c r="H333" s="52">
        <v>0</v>
      </c>
      <c r="I333" s="53">
        <v>0</v>
      </c>
      <c r="J333" s="53">
        <v>0</v>
      </c>
      <c r="K333" s="52">
        <v>0</v>
      </c>
      <c r="M333" s="26">
        <v>11.9</v>
      </c>
      <c r="N333" s="26">
        <v>11.91</v>
      </c>
      <c r="O333" s="26">
        <v>8.4000000000000003E-4</v>
      </c>
      <c r="P333" s="26">
        <v>0</v>
      </c>
      <c r="Q333" s="26">
        <v>0</v>
      </c>
      <c r="R333" s="26">
        <v>16.999999999999638</v>
      </c>
      <c r="S333" s="26">
        <v>16.999999999999638</v>
      </c>
    </row>
    <row r="334" spans="1:19" ht="15.75" customHeight="1" x14ac:dyDescent="0.3">
      <c r="A334" s="23">
        <v>43097</v>
      </c>
      <c r="B334" s="26" t="s">
        <v>576</v>
      </c>
      <c r="C334" s="26" t="s">
        <v>577</v>
      </c>
      <c r="D334" s="26">
        <v>1500</v>
      </c>
      <c r="E334" s="26">
        <v>1500</v>
      </c>
      <c r="F334" s="53">
        <v>0</v>
      </c>
      <c r="G334" s="53">
        <v>0</v>
      </c>
      <c r="H334" s="52">
        <v>0</v>
      </c>
      <c r="I334" s="53">
        <v>0</v>
      </c>
      <c r="J334" s="53">
        <v>0</v>
      </c>
      <c r="K334" s="52">
        <v>0</v>
      </c>
      <c r="M334" s="26">
        <v>9.8800000000000008</v>
      </c>
      <c r="N334" s="26">
        <v>9.8699999999999992</v>
      </c>
      <c r="O334" s="26">
        <v>-1.0120000000000001E-3</v>
      </c>
      <c r="P334" s="26">
        <v>0</v>
      </c>
      <c r="Q334" s="26">
        <v>0</v>
      </c>
      <c r="R334" s="26">
        <v>-15.000000000002345</v>
      </c>
      <c r="S334" s="26">
        <v>-15.000000000002345</v>
      </c>
    </row>
    <row r="335" spans="1:19" ht="15.75" customHeight="1" x14ac:dyDescent="0.3">
      <c r="A335" s="23">
        <v>43097</v>
      </c>
      <c r="B335" s="26" t="s">
        <v>867</v>
      </c>
      <c r="C335" s="26" t="s">
        <v>868</v>
      </c>
      <c r="D335" s="26">
        <v>600</v>
      </c>
      <c r="E335" s="26">
        <v>600</v>
      </c>
      <c r="F335" s="53">
        <v>0</v>
      </c>
      <c r="G335" s="53">
        <v>0</v>
      </c>
      <c r="H335" s="52">
        <v>0</v>
      </c>
      <c r="I335" s="53">
        <v>0</v>
      </c>
      <c r="J335" s="53">
        <v>0</v>
      </c>
      <c r="K335" s="52">
        <v>0</v>
      </c>
      <c r="M335" s="26">
        <v>29.09</v>
      </c>
      <c r="N335" s="26">
        <v>29.35</v>
      </c>
      <c r="O335" s="26">
        <v>8.9379999999999998E-3</v>
      </c>
      <c r="P335" s="26">
        <v>0</v>
      </c>
      <c r="Q335" s="26">
        <v>0</v>
      </c>
      <c r="R335" s="26">
        <v>156.00000000000094</v>
      </c>
      <c r="S335" s="26">
        <v>156.00000000000094</v>
      </c>
    </row>
    <row r="336" spans="1:19" ht="15.75" customHeight="1" x14ac:dyDescent="0.3">
      <c r="A336" s="23">
        <v>43097</v>
      </c>
      <c r="B336" s="26" t="s">
        <v>1044</v>
      </c>
      <c r="C336" s="26" t="s">
        <v>1045</v>
      </c>
      <c r="D336" s="26">
        <v>400</v>
      </c>
      <c r="E336" s="26">
        <v>400</v>
      </c>
      <c r="F336" s="53">
        <v>0</v>
      </c>
      <c r="G336" s="53">
        <v>0</v>
      </c>
      <c r="H336" s="52">
        <v>0</v>
      </c>
      <c r="I336" s="53">
        <v>0</v>
      </c>
      <c r="J336" s="53">
        <v>0</v>
      </c>
      <c r="K336" s="52">
        <v>0</v>
      </c>
      <c r="M336" s="26">
        <v>34.200000000000003</v>
      </c>
      <c r="N336" s="26">
        <v>32.74</v>
      </c>
      <c r="O336" s="26">
        <v>-4.2689999999999999E-2</v>
      </c>
      <c r="P336" s="26">
        <v>0</v>
      </c>
      <c r="Q336" s="26">
        <v>0</v>
      </c>
      <c r="R336" s="26">
        <v>-584.00000000000034</v>
      </c>
      <c r="S336" s="26">
        <v>-584.00000000000034</v>
      </c>
    </row>
    <row r="337" spans="1:19" ht="15.75" customHeight="1" x14ac:dyDescent="0.3">
      <c r="A337" s="23">
        <v>43097</v>
      </c>
      <c r="B337" s="26" t="s">
        <v>1235</v>
      </c>
      <c r="C337" s="26" t="s">
        <v>1236</v>
      </c>
      <c r="D337" s="26">
        <v>1000</v>
      </c>
      <c r="E337" s="26">
        <v>1000</v>
      </c>
      <c r="F337" s="53">
        <v>0</v>
      </c>
      <c r="G337" s="53">
        <v>0</v>
      </c>
      <c r="H337" s="52">
        <v>0</v>
      </c>
      <c r="I337" s="53">
        <v>0</v>
      </c>
      <c r="J337" s="53">
        <v>0</v>
      </c>
      <c r="K337" s="52">
        <v>0</v>
      </c>
      <c r="M337" s="26">
        <v>13.11</v>
      </c>
      <c r="N337" s="26">
        <v>13.03</v>
      </c>
      <c r="O337" s="26">
        <v>-6.1019999999999998E-3</v>
      </c>
      <c r="P337" s="26">
        <v>0</v>
      </c>
      <c r="Q337" s="26">
        <v>0</v>
      </c>
      <c r="R337" s="26">
        <v>-80.000000000000071</v>
      </c>
      <c r="S337" s="26">
        <v>-80.000000000000071</v>
      </c>
    </row>
    <row r="338" spans="1:19" ht="15.75" customHeight="1" x14ac:dyDescent="0.3">
      <c r="A338" s="23">
        <v>43097</v>
      </c>
      <c r="B338" s="26" t="s">
        <v>1326</v>
      </c>
      <c r="C338" s="26" t="s">
        <v>1327</v>
      </c>
      <c r="D338" s="26">
        <v>2600</v>
      </c>
      <c r="E338" s="26">
        <v>2600</v>
      </c>
      <c r="F338" s="53">
        <v>0</v>
      </c>
      <c r="G338" s="53">
        <v>0</v>
      </c>
      <c r="H338" s="52">
        <v>0</v>
      </c>
      <c r="I338" s="53">
        <v>0</v>
      </c>
      <c r="J338" s="53">
        <v>0</v>
      </c>
      <c r="K338" s="52">
        <v>0</v>
      </c>
      <c r="M338" s="26">
        <v>5.08</v>
      </c>
      <c r="N338" s="26">
        <v>5.09</v>
      </c>
      <c r="O338" s="26">
        <v>1.9689999999999998E-3</v>
      </c>
      <c r="P338" s="26">
        <v>0</v>
      </c>
      <c r="Q338" s="26">
        <v>0</v>
      </c>
      <c r="R338" s="26">
        <v>25.999999999999446</v>
      </c>
      <c r="S338" s="26">
        <v>25.999999999999446</v>
      </c>
    </row>
    <row r="339" spans="1:19" ht="15.75" customHeight="1" x14ac:dyDescent="0.3">
      <c r="A339" s="23">
        <v>43097</v>
      </c>
      <c r="B339" s="26" t="s">
        <v>1424</v>
      </c>
      <c r="C339" s="26" t="s">
        <v>1425</v>
      </c>
      <c r="D339" s="26">
        <v>1500</v>
      </c>
      <c r="E339" s="26">
        <v>1500</v>
      </c>
      <c r="F339" s="53">
        <v>0</v>
      </c>
      <c r="G339" s="53">
        <v>0</v>
      </c>
      <c r="H339" s="52">
        <v>0</v>
      </c>
      <c r="I339" s="53">
        <v>0</v>
      </c>
      <c r="J339" s="53">
        <v>0</v>
      </c>
      <c r="K339" s="52">
        <v>0</v>
      </c>
      <c r="M339" s="26">
        <v>9.06</v>
      </c>
      <c r="N339" s="26">
        <v>9.0399999999999991</v>
      </c>
      <c r="O339" s="26">
        <v>-2.2079999999999999E-3</v>
      </c>
      <c r="P339" s="26">
        <v>0</v>
      </c>
      <c r="Q339" s="26">
        <v>0</v>
      </c>
      <c r="R339" s="26">
        <v>-30.000000000002025</v>
      </c>
      <c r="S339" s="26">
        <v>-30.000000000002025</v>
      </c>
    </row>
    <row r="340" spans="1:19" ht="15.75" customHeight="1" x14ac:dyDescent="0.3">
      <c r="A340" s="23">
        <v>43097</v>
      </c>
      <c r="B340" s="26" t="s">
        <v>1440</v>
      </c>
      <c r="C340" s="26" t="s">
        <v>1441</v>
      </c>
      <c r="D340" s="26">
        <v>1700</v>
      </c>
      <c r="E340" s="26">
        <v>1700</v>
      </c>
      <c r="F340" s="53">
        <v>0</v>
      </c>
      <c r="G340" s="53">
        <v>0</v>
      </c>
      <c r="H340" s="52">
        <v>0</v>
      </c>
      <c r="I340" s="53">
        <v>0</v>
      </c>
      <c r="J340" s="53">
        <v>0</v>
      </c>
      <c r="K340" s="52">
        <v>0</v>
      </c>
      <c r="M340" s="26">
        <v>9.02</v>
      </c>
      <c r="N340" s="26">
        <v>9.0299999999999994</v>
      </c>
      <c r="O340" s="26">
        <v>1.109E-3</v>
      </c>
      <c r="P340" s="26">
        <v>0</v>
      </c>
      <c r="Q340" s="26">
        <v>0</v>
      </c>
      <c r="R340" s="26">
        <v>16.999999999999638</v>
      </c>
      <c r="S340" s="26">
        <v>16.999999999999638</v>
      </c>
    </row>
    <row r="341" spans="1:19" ht="15.75" customHeight="1" x14ac:dyDescent="0.3">
      <c r="A341" s="23">
        <v>43097</v>
      </c>
      <c r="B341" s="26" t="s">
        <v>1559</v>
      </c>
      <c r="C341" s="26" t="s">
        <v>1560</v>
      </c>
      <c r="D341" s="26">
        <v>1600</v>
      </c>
      <c r="E341" s="26">
        <v>1600</v>
      </c>
      <c r="F341" s="53">
        <v>0</v>
      </c>
      <c r="G341" s="53">
        <v>0</v>
      </c>
      <c r="H341" s="52">
        <v>0</v>
      </c>
      <c r="I341" s="53">
        <v>0</v>
      </c>
      <c r="J341" s="53">
        <v>0</v>
      </c>
      <c r="K341" s="52">
        <v>0</v>
      </c>
      <c r="M341" s="26">
        <v>8.48</v>
      </c>
      <c r="N341" s="26">
        <v>8.4</v>
      </c>
      <c r="O341" s="26">
        <v>-9.4339999999999997E-3</v>
      </c>
      <c r="P341" s="26">
        <v>0</v>
      </c>
      <c r="Q341" s="26">
        <v>0</v>
      </c>
      <c r="R341" s="26">
        <v>-128.00000000000011</v>
      </c>
      <c r="S341" s="26">
        <v>-128.00000000000011</v>
      </c>
    </row>
    <row r="342" spans="1:19" ht="15.75" customHeight="1" x14ac:dyDescent="0.3">
      <c r="A342" s="23">
        <v>43097</v>
      </c>
      <c r="B342" s="26" t="s">
        <v>1597</v>
      </c>
      <c r="C342" s="26" t="s">
        <v>1598</v>
      </c>
      <c r="D342" s="26">
        <v>1600</v>
      </c>
      <c r="E342" s="26">
        <v>1600</v>
      </c>
      <c r="F342" s="53">
        <v>0</v>
      </c>
      <c r="G342" s="53">
        <v>0</v>
      </c>
      <c r="H342" s="52">
        <v>0</v>
      </c>
      <c r="I342" s="53">
        <v>0</v>
      </c>
      <c r="J342" s="53">
        <v>0</v>
      </c>
      <c r="K342" s="52">
        <v>0</v>
      </c>
      <c r="M342" s="26">
        <v>9.23</v>
      </c>
      <c r="N342" s="26">
        <v>8.94</v>
      </c>
      <c r="O342" s="26">
        <v>-3.1419000000000002E-2</v>
      </c>
      <c r="P342" s="26">
        <v>0</v>
      </c>
      <c r="Q342" s="26">
        <v>0</v>
      </c>
      <c r="R342" s="26">
        <v>-464.00000000000148</v>
      </c>
      <c r="S342" s="26">
        <v>-464.00000000000148</v>
      </c>
    </row>
    <row r="343" spans="1:19" ht="15.75" customHeight="1" x14ac:dyDescent="0.3">
      <c r="A343" s="23">
        <v>43097</v>
      </c>
      <c r="B343" s="26" t="s">
        <v>1669</v>
      </c>
      <c r="C343" s="26" t="s">
        <v>1670</v>
      </c>
      <c r="D343" s="26">
        <v>2100</v>
      </c>
      <c r="E343" s="26">
        <v>2100</v>
      </c>
      <c r="F343" s="53">
        <v>0</v>
      </c>
      <c r="G343" s="53">
        <v>0</v>
      </c>
      <c r="H343" s="52">
        <v>0</v>
      </c>
      <c r="I343" s="53">
        <v>0</v>
      </c>
      <c r="J343" s="53">
        <v>0</v>
      </c>
      <c r="K343" s="52">
        <v>0</v>
      </c>
      <c r="M343" s="26">
        <v>7.5</v>
      </c>
      <c r="N343" s="26">
        <v>7.55</v>
      </c>
      <c r="O343" s="26">
        <v>6.6670000000000002E-3</v>
      </c>
      <c r="P343" s="26">
        <v>0</v>
      </c>
      <c r="Q343" s="26">
        <v>0</v>
      </c>
      <c r="R343" s="26">
        <v>104.99999999999963</v>
      </c>
      <c r="S343" s="26">
        <v>104.99999999999963</v>
      </c>
    </row>
    <row r="344" spans="1:19" ht="15.75" customHeight="1" x14ac:dyDescent="0.3">
      <c r="A344" s="23">
        <v>43097</v>
      </c>
      <c r="B344" s="26" t="s">
        <v>1679</v>
      </c>
      <c r="C344" s="26" t="s">
        <v>1680</v>
      </c>
      <c r="D344" s="26">
        <v>1900</v>
      </c>
      <c r="E344" s="26">
        <v>1900</v>
      </c>
      <c r="F344" s="53">
        <v>0</v>
      </c>
      <c r="G344" s="53">
        <v>0</v>
      </c>
      <c r="H344" s="52">
        <v>0</v>
      </c>
      <c r="I344" s="53">
        <v>0</v>
      </c>
      <c r="J344" s="53">
        <v>0</v>
      </c>
      <c r="K344" s="52">
        <v>0</v>
      </c>
      <c r="M344" s="26">
        <v>7.25</v>
      </c>
      <c r="N344" s="26">
        <v>7.3</v>
      </c>
      <c r="O344" s="26">
        <v>6.8970000000000004E-3</v>
      </c>
      <c r="P344" s="26">
        <v>0</v>
      </c>
      <c r="Q344" s="26">
        <v>0</v>
      </c>
      <c r="R344" s="26">
        <v>94.999999999999659</v>
      </c>
      <c r="S344" s="26">
        <v>94.999999999999659</v>
      </c>
    </row>
    <row r="345" spans="1:19" ht="15.75" customHeight="1" x14ac:dyDescent="0.3">
      <c r="A345" s="23">
        <v>43097</v>
      </c>
      <c r="B345" s="26" t="s">
        <v>1869</v>
      </c>
      <c r="C345" s="26" t="s">
        <v>1870</v>
      </c>
      <c r="D345" s="26">
        <v>400</v>
      </c>
      <c r="E345" s="26">
        <v>400</v>
      </c>
      <c r="F345" s="53">
        <v>0</v>
      </c>
      <c r="G345" s="53">
        <v>0</v>
      </c>
      <c r="H345" s="52">
        <v>0</v>
      </c>
      <c r="I345" s="53">
        <v>0</v>
      </c>
      <c r="J345" s="53">
        <v>0</v>
      </c>
      <c r="K345" s="52">
        <v>0</v>
      </c>
      <c r="M345" s="26">
        <v>35.33</v>
      </c>
      <c r="N345" s="26">
        <v>35.29</v>
      </c>
      <c r="O345" s="26">
        <v>-1.132E-3</v>
      </c>
      <c r="P345" s="26">
        <v>0</v>
      </c>
      <c r="Q345" s="26">
        <v>0</v>
      </c>
      <c r="R345" s="26">
        <v>-15.999999999999659</v>
      </c>
      <c r="S345" s="26">
        <v>-15.999999999999659</v>
      </c>
    </row>
    <row r="347" spans="1:19" ht="15.75" customHeight="1" x14ac:dyDescent="0.3">
      <c r="A347" s="23">
        <v>43098</v>
      </c>
      <c r="B347" s="26" t="s">
        <v>3525</v>
      </c>
      <c r="C347" s="26" t="s">
        <v>3526</v>
      </c>
      <c r="D347" s="26">
        <v>500</v>
      </c>
      <c r="E347" s="26">
        <v>500</v>
      </c>
      <c r="F347" s="53">
        <v>0</v>
      </c>
      <c r="G347" s="53">
        <v>0</v>
      </c>
      <c r="H347" s="52">
        <v>0</v>
      </c>
      <c r="I347" s="53">
        <v>0</v>
      </c>
      <c r="J347" s="53">
        <v>0</v>
      </c>
      <c r="K347" s="52">
        <v>0</v>
      </c>
      <c r="M347" s="26">
        <v>31.9</v>
      </c>
      <c r="N347" s="26">
        <v>32</v>
      </c>
      <c r="O347" s="26">
        <v>3.1350000000000002E-3</v>
      </c>
      <c r="P347" s="26">
        <v>0</v>
      </c>
      <c r="Q347" s="26">
        <v>0</v>
      </c>
      <c r="R347" s="26">
        <v>50.000000000000711</v>
      </c>
      <c r="S347" s="26">
        <v>50.000000000000711</v>
      </c>
    </row>
    <row r="348" spans="1:19" ht="15.75" customHeight="1" x14ac:dyDescent="0.3">
      <c r="A348" s="23">
        <v>43098</v>
      </c>
      <c r="B348" s="26" t="s">
        <v>3580</v>
      </c>
      <c r="C348" s="26" t="s">
        <v>3581</v>
      </c>
      <c r="D348" s="26">
        <v>600</v>
      </c>
      <c r="E348" s="26">
        <v>600</v>
      </c>
      <c r="F348" s="53">
        <v>0</v>
      </c>
      <c r="G348" s="53">
        <v>0</v>
      </c>
      <c r="H348" s="52">
        <v>0</v>
      </c>
      <c r="I348" s="53">
        <v>0</v>
      </c>
      <c r="J348" s="53">
        <v>0</v>
      </c>
      <c r="K348" s="52">
        <v>0</v>
      </c>
      <c r="M348" s="26">
        <v>20.18</v>
      </c>
      <c r="N348" s="26">
        <v>20.59</v>
      </c>
      <c r="O348" s="26">
        <v>2.0317000000000002E-2</v>
      </c>
      <c r="P348" s="26">
        <v>0</v>
      </c>
      <c r="Q348" s="26">
        <v>0</v>
      </c>
      <c r="R348" s="26">
        <v>246.00000000000009</v>
      </c>
      <c r="S348" s="26">
        <v>246.00000000000009</v>
      </c>
    </row>
    <row r="349" spans="1:19" ht="15.75" customHeight="1" x14ac:dyDescent="0.3">
      <c r="A349" s="23">
        <v>43098</v>
      </c>
      <c r="B349" s="26" t="s">
        <v>3759</v>
      </c>
      <c r="C349" s="26" t="s">
        <v>3760</v>
      </c>
      <c r="D349" s="26">
        <v>300</v>
      </c>
      <c r="E349" s="26">
        <v>300</v>
      </c>
      <c r="M349" s="26">
        <v>19.88</v>
      </c>
      <c r="N349" s="26">
        <v>20.54</v>
      </c>
      <c r="O349" s="26">
        <v>3.3198999999999999E-2</v>
      </c>
      <c r="P349" s="26">
        <v>0</v>
      </c>
      <c r="Q349" s="26">
        <v>0</v>
      </c>
      <c r="R349" s="26">
        <v>198.00000000000006</v>
      </c>
      <c r="S349" s="26">
        <v>198.00000000000006</v>
      </c>
    </row>
    <row r="350" spans="1:19" ht="15.75" customHeight="1" x14ac:dyDescent="0.3">
      <c r="A350" s="23">
        <v>43098</v>
      </c>
      <c r="B350" s="26" t="s">
        <v>3838</v>
      </c>
      <c r="C350" s="26" t="s">
        <v>3839</v>
      </c>
      <c r="D350" s="26">
        <v>600</v>
      </c>
      <c r="E350" s="26">
        <v>600</v>
      </c>
      <c r="F350" s="53">
        <v>0</v>
      </c>
      <c r="G350" s="53">
        <v>0</v>
      </c>
      <c r="H350" s="52">
        <v>0</v>
      </c>
      <c r="I350" s="53">
        <v>0</v>
      </c>
      <c r="J350" s="53">
        <v>0</v>
      </c>
      <c r="K350" s="52">
        <v>0</v>
      </c>
      <c r="M350" s="26">
        <v>25.34</v>
      </c>
      <c r="N350" s="26">
        <v>25.92</v>
      </c>
      <c r="O350" s="26">
        <v>2.2889E-2</v>
      </c>
      <c r="P350" s="26">
        <v>0</v>
      </c>
      <c r="Q350" s="26">
        <v>0</v>
      </c>
      <c r="R350" s="26">
        <v>348.00000000000114</v>
      </c>
      <c r="S350" s="26">
        <v>348.00000000000114</v>
      </c>
    </row>
    <row r="351" spans="1:19" ht="15.75" customHeight="1" x14ac:dyDescent="0.3">
      <c r="A351" s="23">
        <v>43098</v>
      </c>
      <c r="B351" s="26" t="s">
        <v>5189</v>
      </c>
      <c r="C351" s="26" t="s">
        <v>5193</v>
      </c>
      <c r="D351" s="26">
        <v>0</v>
      </c>
      <c r="E351" s="26">
        <v>1500</v>
      </c>
      <c r="F351" s="53">
        <v>0</v>
      </c>
      <c r="G351" s="53">
        <v>0</v>
      </c>
      <c r="H351" s="52">
        <v>0</v>
      </c>
      <c r="I351" s="53">
        <v>6.589515239999999</v>
      </c>
      <c r="J351" s="53">
        <v>0</v>
      </c>
      <c r="K351" s="52">
        <v>1500</v>
      </c>
      <c r="M351" s="26">
        <v>6.5229999999999997</v>
      </c>
      <c r="N351" s="26">
        <v>6.5890000000000004</v>
      </c>
      <c r="O351" s="26">
        <v>1.0118E-2</v>
      </c>
      <c r="P351" s="26">
        <v>0</v>
      </c>
      <c r="Q351" s="26">
        <v>-0.77285999999787691</v>
      </c>
      <c r="R351" s="26">
        <v>0</v>
      </c>
      <c r="S351" s="26">
        <v>-0.77285999999787691</v>
      </c>
    </row>
    <row r="352" spans="1:19" ht="15.75" customHeight="1" x14ac:dyDescent="0.3">
      <c r="A352" s="23">
        <v>43098</v>
      </c>
      <c r="B352" s="26" t="s">
        <v>41</v>
      </c>
      <c r="C352" s="26" t="s">
        <v>42</v>
      </c>
      <c r="D352" s="26">
        <v>2400</v>
      </c>
      <c r="E352" s="26">
        <v>2400</v>
      </c>
      <c r="F352" s="53">
        <v>0</v>
      </c>
      <c r="G352" s="53">
        <v>0</v>
      </c>
      <c r="H352" s="52">
        <v>0</v>
      </c>
      <c r="I352" s="53">
        <v>0</v>
      </c>
      <c r="J352" s="53">
        <v>0</v>
      </c>
      <c r="K352" s="52">
        <v>0</v>
      </c>
      <c r="M352" s="26">
        <v>6.18</v>
      </c>
      <c r="N352" s="26">
        <v>6.13</v>
      </c>
      <c r="O352" s="26">
        <v>-8.0909999999999992E-3</v>
      </c>
      <c r="P352" s="26">
        <v>0</v>
      </c>
      <c r="Q352" s="26">
        <v>0</v>
      </c>
      <c r="R352" s="26">
        <v>-119.99999999999957</v>
      </c>
      <c r="S352" s="26">
        <v>-119.99999999999957</v>
      </c>
    </row>
    <row r="353" spans="1:19" ht="15.75" customHeight="1" x14ac:dyDescent="0.3">
      <c r="A353" s="23">
        <v>43098</v>
      </c>
      <c r="B353" s="26" t="s">
        <v>43</v>
      </c>
      <c r="C353" s="26" t="s">
        <v>44</v>
      </c>
      <c r="D353" s="26">
        <v>1700</v>
      </c>
      <c r="E353" s="26">
        <v>1700</v>
      </c>
      <c r="F353" s="53">
        <v>0</v>
      </c>
      <c r="G353" s="53">
        <v>0</v>
      </c>
      <c r="H353" s="52">
        <v>0</v>
      </c>
      <c r="I353" s="53">
        <v>0</v>
      </c>
      <c r="J353" s="53">
        <v>0</v>
      </c>
      <c r="K353" s="52">
        <v>0</v>
      </c>
      <c r="M353" s="26">
        <v>11.91</v>
      </c>
      <c r="N353" s="26">
        <v>11.92</v>
      </c>
      <c r="O353" s="26">
        <v>8.4000000000000003E-4</v>
      </c>
      <c r="P353" s="26">
        <v>0</v>
      </c>
      <c r="Q353" s="26">
        <v>0</v>
      </c>
      <c r="R353" s="26">
        <v>16.999999999999638</v>
      </c>
      <c r="S353" s="26">
        <v>16.999999999999638</v>
      </c>
    </row>
    <row r="354" spans="1:19" ht="15.75" customHeight="1" x14ac:dyDescent="0.3">
      <c r="A354" s="23">
        <v>43098</v>
      </c>
      <c r="B354" s="26" t="s">
        <v>576</v>
      </c>
      <c r="C354" s="26" t="s">
        <v>577</v>
      </c>
      <c r="D354" s="26">
        <v>1500</v>
      </c>
      <c r="E354" s="26">
        <v>1500</v>
      </c>
      <c r="F354" s="53">
        <v>0</v>
      </c>
      <c r="G354" s="53">
        <v>0</v>
      </c>
      <c r="H354" s="52">
        <v>0</v>
      </c>
      <c r="I354" s="53">
        <v>0</v>
      </c>
      <c r="J354" s="53">
        <v>0</v>
      </c>
      <c r="K354" s="52">
        <v>0</v>
      </c>
      <c r="M354" s="26">
        <v>9.8699999999999992</v>
      </c>
      <c r="N354" s="26">
        <v>9.85</v>
      </c>
      <c r="O354" s="26">
        <v>-2.026E-3</v>
      </c>
      <c r="P354" s="26">
        <v>0</v>
      </c>
      <c r="Q354" s="26">
        <v>0</v>
      </c>
      <c r="R354" s="26">
        <v>-29.999999999999361</v>
      </c>
      <c r="S354" s="26">
        <v>-29.999999999999361</v>
      </c>
    </row>
    <row r="355" spans="1:19" ht="15.75" customHeight="1" x14ac:dyDescent="0.3">
      <c r="A355" s="23">
        <v>43098</v>
      </c>
      <c r="B355" s="26" t="s">
        <v>867</v>
      </c>
      <c r="C355" s="26" t="s">
        <v>868</v>
      </c>
      <c r="D355" s="26">
        <v>600</v>
      </c>
      <c r="E355" s="26">
        <v>600</v>
      </c>
      <c r="F355" s="53">
        <v>0</v>
      </c>
      <c r="G355" s="53">
        <v>0</v>
      </c>
      <c r="H355" s="52">
        <v>0</v>
      </c>
      <c r="I355" s="53">
        <v>0</v>
      </c>
      <c r="J355" s="53">
        <v>0</v>
      </c>
      <c r="K355" s="52">
        <v>0</v>
      </c>
      <c r="M355" s="26">
        <v>29.35</v>
      </c>
      <c r="N355" s="26">
        <v>29.33</v>
      </c>
      <c r="O355" s="26">
        <v>-6.8099999999999996E-4</v>
      </c>
      <c r="P355" s="26">
        <v>0</v>
      </c>
      <c r="Q355" s="26">
        <v>0</v>
      </c>
      <c r="R355" s="26">
        <v>-12.000000000001876</v>
      </c>
      <c r="S355" s="26">
        <v>-12.000000000001876</v>
      </c>
    </row>
    <row r="356" spans="1:19" ht="15.75" customHeight="1" x14ac:dyDescent="0.3">
      <c r="A356" s="23">
        <v>43098</v>
      </c>
      <c r="B356" s="26" t="s">
        <v>1044</v>
      </c>
      <c r="C356" s="26" t="s">
        <v>1045</v>
      </c>
      <c r="D356" s="26">
        <v>400</v>
      </c>
      <c r="E356" s="26">
        <v>400</v>
      </c>
      <c r="F356" s="53">
        <v>0</v>
      </c>
      <c r="G356" s="53">
        <v>0</v>
      </c>
      <c r="H356" s="52">
        <v>0</v>
      </c>
      <c r="I356" s="53">
        <v>0</v>
      </c>
      <c r="J356" s="53">
        <v>0</v>
      </c>
      <c r="K356" s="52">
        <v>0</v>
      </c>
      <c r="M356" s="26">
        <v>32.74</v>
      </c>
      <c r="N356" s="26">
        <v>32.869999999999997</v>
      </c>
      <c r="O356" s="26">
        <v>3.9709999999999997E-3</v>
      </c>
      <c r="P356" s="26">
        <v>0</v>
      </c>
      <c r="Q356" s="26">
        <v>0</v>
      </c>
      <c r="R356" s="26">
        <v>51.999999999998181</v>
      </c>
      <c r="S356" s="26">
        <v>51.999999999998181</v>
      </c>
    </row>
    <row r="357" spans="1:19" ht="15.75" customHeight="1" x14ac:dyDescent="0.3">
      <c r="A357" s="23">
        <v>43098</v>
      </c>
      <c r="B357" s="26" t="s">
        <v>1235</v>
      </c>
      <c r="C357" s="26" t="s">
        <v>1236</v>
      </c>
      <c r="D357" s="26">
        <v>1000</v>
      </c>
      <c r="E357" s="26">
        <v>1000</v>
      </c>
      <c r="F357" s="53">
        <v>0</v>
      </c>
      <c r="G357" s="53">
        <v>0</v>
      </c>
      <c r="H357" s="52">
        <v>0</v>
      </c>
      <c r="I357" s="53">
        <v>0</v>
      </c>
      <c r="J357" s="53">
        <v>0</v>
      </c>
      <c r="K357" s="52">
        <v>0</v>
      </c>
      <c r="M357" s="26">
        <v>13.03</v>
      </c>
      <c r="N357" s="26">
        <v>13.08</v>
      </c>
      <c r="O357" s="26">
        <v>3.8370000000000001E-3</v>
      </c>
      <c r="P357" s="26">
        <v>0</v>
      </c>
      <c r="Q357" s="26">
        <v>0</v>
      </c>
      <c r="R357" s="26">
        <v>50.000000000000711</v>
      </c>
      <c r="S357" s="26">
        <v>50.000000000000711</v>
      </c>
    </row>
    <row r="358" spans="1:19" ht="15.75" customHeight="1" x14ac:dyDescent="0.3">
      <c r="A358" s="23">
        <v>43098</v>
      </c>
      <c r="B358" s="26" t="s">
        <v>1326</v>
      </c>
      <c r="C358" s="26" t="s">
        <v>1327</v>
      </c>
      <c r="D358" s="26">
        <v>2600</v>
      </c>
      <c r="E358" s="26">
        <v>2600</v>
      </c>
      <c r="F358" s="53">
        <v>0</v>
      </c>
      <c r="G358" s="53">
        <v>0</v>
      </c>
      <c r="H358" s="52">
        <v>0</v>
      </c>
      <c r="I358" s="53">
        <v>0</v>
      </c>
      <c r="J358" s="53">
        <v>0</v>
      </c>
      <c r="K358" s="52">
        <v>0</v>
      </c>
      <c r="M358" s="26">
        <v>5.09</v>
      </c>
      <c r="N358" s="26">
        <v>5.16</v>
      </c>
      <c r="O358" s="26">
        <v>1.3752E-2</v>
      </c>
      <c r="P358" s="26">
        <v>0</v>
      </c>
      <c r="Q358" s="26">
        <v>0</v>
      </c>
      <c r="R358" s="26">
        <v>182.00000000000074</v>
      </c>
      <c r="S358" s="26">
        <v>182.00000000000074</v>
      </c>
    </row>
    <row r="359" spans="1:19" ht="15.75" customHeight="1" x14ac:dyDescent="0.3">
      <c r="A359" s="23">
        <v>43098</v>
      </c>
      <c r="B359" s="26" t="s">
        <v>1424</v>
      </c>
      <c r="C359" s="26" t="s">
        <v>1425</v>
      </c>
      <c r="D359" s="26">
        <v>1500</v>
      </c>
      <c r="E359" s="26">
        <v>1500</v>
      </c>
      <c r="F359" s="53">
        <v>0</v>
      </c>
      <c r="G359" s="53">
        <v>0</v>
      </c>
      <c r="H359" s="52">
        <v>0</v>
      </c>
      <c r="I359" s="53">
        <v>0</v>
      </c>
      <c r="J359" s="53">
        <v>0</v>
      </c>
      <c r="K359" s="52">
        <v>0</v>
      </c>
      <c r="M359" s="26">
        <v>9.0399999999999991</v>
      </c>
      <c r="N359" s="26">
        <v>9.1</v>
      </c>
      <c r="O359" s="26">
        <v>6.6369999999999997E-3</v>
      </c>
      <c r="P359" s="26">
        <v>0</v>
      </c>
      <c r="Q359" s="26">
        <v>0</v>
      </c>
      <c r="R359" s="26">
        <v>90.000000000000739</v>
      </c>
      <c r="S359" s="26">
        <v>90.000000000000739</v>
      </c>
    </row>
    <row r="360" spans="1:19" ht="15.75" customHeight="1" x14ac:dyDescent="0.3">
      <c r="A360" s="23">
        <v>43098</v>
      </c>
      <c r="B360" s="26" t="s">
        <v>1440</v>
      </c>
      <c r="C360" s="26" t="s">
        <v>1441</v>
      </c>
      <c r="D360" s="26">
        <v>1700</v>
      </c>
      <c r="E360" s="26">
        <v>1700</v>
      </c>
      <c r="F360" s="53">
        <v>0</v>
      </c>
      <c r="G360" s="53">
        <v>0</v>
      </c>
      <c r="H360" s="52">
        <v>0</v>
      </c>
      <c r="I360" s="53">
        <v>0</v>
      </c>
      <c r="J360" s="53">
        <v>0</v>
      </c>
      <c r="K360" s="52">
        <v>0</v>
      </c>
      <c r="M360" s="26">
        <v>9.0299999999999994</v>
      </c>
      <c r="N360" s="26">
        <v>9.07</v>
      </c>
      <c r="O360" s="26">
        <v>4.4299999999999999E-3</v>
      </c>
      <c r="P360" s="26">
        <v>0</v>
      </c>
      <c r="Q360" s="26">
        <v>0</v>
      </c>
      <c r="R360" s="26">
        <v>68.000000000001563</v>
      </c>
      <c r="S360" s="26">
        <v>68.000000000001563</v>
      </c>
    </row>
    <row r="361" spans="1:19" ht="15.75" customHeight="1" x14ac:dyDescent="0.3">
      <c r="A361" s="23">
        <v>43098</v>
      </c>
      <c r="B361" s="26" t="s">
        <v>1559</v>
      </c>
      <c r="C361" s="26" t="s">
        <v>1560</v>
      </c>
      <c r="D361" s="26">
        <v>1600</v>
      </c>
      <c r="E361" s="26">
        <v>1600</v>
      </c>
      <c r="F361" s="53">
        <v>0</v>
      </c>
      <c r="G361" s="53">
        <v>0</v>
      </c>
      <c r="H361" s="52">
        <v>0</v>
      </c>
      <c r="I361" s="53">
        <v>0</v>
      </c>
      <c r="J361" s="53">
        <v>0</v>
      </c>
      <c r="K361" s="52">
        <v>0</v>
      </c>
      <c r="M361" s="26">
        <v>8.4</v>
      </c>
      <c r="N361" s="26">
        <v>8.39</v>
      </c>
      <c r="O361" s="26">
        <v>-1.1900000000000001E-3</v>
      </c>
      <c r="P361" s="26">
        <v>0</v>
      </c>
      <c r="Q361" s="26">
        <v>0</v>
      </c>
      <c r="R361" s="26">
        <v>-15.999999999999659</v>
      </c>
      <c r="S361" s="26">
        <v>-15.999999999999659</v>
      </c>
    </row>
    <row r="362" spans="1:19" ht="15.75" customHeight="1" x14ac:dyDescent="0.3">
      <c r="A362" s="23">
        <v>43098</v>
      </c>
      <c r="B362" s="26" t="s">
        <v>1597</v>
      </c>
      <c r="C362" s="26" t="s">
        <v>1598</v>
      </c>
      <c r="D362" s="26">
        <v>1600</v>
      </c>
      <c r="E362" s="26">
        <v>1600</v>
      </c>
      <c r="F362" s="53">
        <v>0</v>
      </c>
      <c r="G362" s="53">
        <v>0</v>
      </c>
      <c r="H362" s="52">
        <v>0</v>
      </c>
      <c r="I362" s="53">
        <v>0</v>
      </c>
      <c r="J362" s="53">
        <v>0</v>
      </c>
      <c r="K362" s="52">
        <v>0</v>
      </c>
      <c r="M362" s="26">
        <v>8.94</v>
      </c>
      <c r="N362" s="26">
        <v>9.02</v>
      </c>
      <c r="O362" s="26">
        <v>8.9490000000000004E-3</v>
      </c>
      <c r="P362" s="26">
        <v>0</v>
      </c>
      <c r="Q362" s="26">
        <v>0</v>
      </c>
      <c r="R362" s="26">
        <v>128.00000000000011</v>
      </c>
      <c r="S362" s="26">
        <v>128.00000000000011</v>
      </c>
    </row>
    <row r="363" spans="1:19" ht="15.75" customHeight="1" x14ac:dyDescent="0.3">
      <c r="A363" s="23">
        <v>43098</v>
      </c>
      <c r="B363" s="26" t="s">
        <v>1669</v>
      </c>
      <c r="C363" s="26" t="s">
        <v>1670</v>
      </c>
      <c r="D363" s="26">
        <v>2100</v>
      </c>
      <c r="E363" s="26">
        <v>2100</v>
      </c>
      <c r="F363" s="53">
        <v>0</v>
      </c>
      <c r="G363" s="53">
        <v>0</v>
      </c>
      <c r="H363" s="52">
        <v>0</v>
      </c>
      <c r="I363" s="53">
        <v>0</v>
      </c>
      <c r="J363" s="53">
        <v>0</v>
      </c>
      <c r="K363" s="52">
        <v>0</v>
      </c>
      <c r="M363" s="26">
        <v>7.55</v>
      </c>
      <c r="N363" s="26">
        <v>7.68</v>
      </c>
      <c r="O363" s="26">
        <v>1.7219000000000002E-2</v>
      </c>
      <c r="P363" s="26">
        <v>0</v>
      </c>
      <c r="Q363" s="26">
        <v>0</v>
      </c>
      <c r="R363" s="26">
        <v>272.99999999999977</v>
      </c>
      <c r="S363" s="26">
        <v>272.99999999999977</v>
      </c>
    </row>
    <row r="364" spans="1:19" ht="15.75" customHeight="1" x14ac:dyDescent="0.3">
      <c r="A364" s="23">
        <v>43098</v>
      </c>
      <c r="B364" s="26" t="s">
        <v>1679</v>
      </c>
      <c r="C364" s="26" t="s">
        <v>1680</v>
      </c>
      <c r="D364" s="26">
        <v>1900</v>
      </c>
      <c r="E364" s="26">
        <v>1900</v>
      </c>
      <c r="F364" s="53">
        <v>0</v>
      </c>
      <c r="G364" s="53">
        <v>0</v>
      </c>
      <c r="H364" s="52">
        <v>0</v>
      </c>
      <c r="I364" s="53">
        <v>0</v>
      </c>
      <c r="J364" s="53">
        <v>0</v>
      </c>
      <c r="K364" s="52">
        <v>0</v>
      </c>
      <c r="M364" s="26">
        <v>7.3</v>
      </c>
      <c r="N364" s="26">
        <v>7.35</v>
      </c>
      <c r="O364" s="26">
        <v>6.8490000000000001E-3</v>
      </c>
      <c r="P364" s="26">
        <v>0</v>
      </c>
      <c r="Q364" s="26">
        <v>0</v>
      </c>
      <c r="R364" s="26">
        <v>94.999999999999659</v>
      </c>
      <c r="S364" s="26">
        <v>94.999999999999659</v>
      </c>
    </row>
    <row r="365" spans="1:19" ht="15.75" customHeight="1" x14ac:dyDescent="0.3">
      <c r="A365" s="23">
        <v>43098</v>
      </c>
      <c r="B365" s="26" t="s">
        <v>1869</v>
      </c>
      <c r="C365" s="26" t="s">
        <v>1870</v>
      </c>
      <c r="D365" s="26">
        <v>400</v>
      </c>
      <c r="E365" s="26">
        <v>400</v>
      </c>
      <c r="F365" s="53">
        <v>0</v>
      </c>
      <c r="G365" s="53">
        <v>0</v>
      </c>
      <c r="H365" s="52">
        <v>0</v>
      </c>
      <c r="I365" s="53">
        <v>0</v>
      </c>
      <c r="J365" s="53">
        <v>0</v>
      </c>
      <c r="K365" s="52">
        <v>0</v>
      </c>
      <c r="M365" s="26">
        <v>35.29</v>
      </c>
      <c r="N365" s="26">
        <v>35.25</v>
      </c>
      <c r="O365" s="26">
        <v>-1.1329999999999999E-3</v>
      </c>
      <c r="P365" s="26">
        <v>0</v>
      </c>
      <c r="Q365" s="26">
        <v>0</v>
      </c>
      <c r="R365" s="26">
        <v>-15.999999999999659</v>
      </c>
      <c r="S365" s="26">
        <v>-15.999999999999659</v>
      </c>
    </row>
    <row r="367" spans="1:19" ht="15.75" customHeight="1" x14ac:dyDescent="0.3">
      <c r="A367" s="23">
        <v>43102</v>
      </c>
      <c r="B367" s="26" t="s">
        <v>3525</v>
      </c>
      <c r="C367" s="26" t="s">
        <v>3526</v>
      </c>
      <c r="D367" s="26">
        <v>500</v>
      </c>
      <c r="E367" s="26">
        <v>500</v>
      </c>
      <c r="M367" s="26">
        <v>32</v>
      </c>
      <c r="N367" s="26">
        <v>32.700000000000003</v>
      </c>
      <c r="O367" s="26">
        <v>2.1874999999999999E-2</v>
      </c>
      <c r="P367" s="26">
        <v>0</v>
      </c>
      <c r="Q367" s="26">
        <v>0</v>
      </c>
      <c r="R367" s="26">
        <v>350.00000000000142</v>
      </c>
      <c r="S367" s="26">
        <v>350.00000000000142</v>
      </c>
    </row>
    <row r="368" spans="1:19" ht="15.75" customHeight="1" x14ac:dyDescent="0.3">
      <c r="A368" s="23">
        <v>43102</v>
      </c>
      <c r="B368" s="26" t="s">
        <v>3580</v>
      </c>
      <c r="C368" s="26" t="s">
        <v>6528</v>
      </c>
      <c r="D368" s="26">
        <v>600</v>
      </c>
      <c r="E368" s="26">
        <v>600</v>
      </c>
      <c r="M368" s="26">
        <v>20.59</v>
      </c>
      <c r="N368" s="26">
        <v>20.78</v>
      </c>
      <c r="O368" s="26">
        <v>9.2280000000000001E-3</v>
      </c>
      <c r="P368" s="26">
        <v>0</v>
      </c>
      <c r="Q368" s="26">
        <v>0</v>
      </c>
      <c r="R368" s="26">
        <v>114.00000000000077</v>
      </c>
      <c r="S368" s="26">
        <v>114.00000000000077</v>
      </c>
    </row>
    <row r="369" spans="1:19" ht="15.75" customHeight="1" x14ac:dyDescent="0.3">
      <c r="A369" s="23">
        <v>43102</v>
      </c>
      <c r="B369" s="26" t="s">
        <v>3759</v>
      </c>
      <c r="C369" s="26" t="s">
        <v>3760</v>
      </c>
      <c r="D369" s="26">
        <v>300</v>
      </c>
      <c r="E369" s="26">
        <v>300</v>
      </c>
      <c r="M369" s="26">
        <v>20.54</v>
      </c>
      <c r="N369" s="26">
        <v>20.190000000000001</v>
      </c>
      <c r="O369" s="26">
        <v>-1.704E-2</v>
      </c>
      <c r="P369" s="26">
        <v>0</v>
      </c>
      <c r="Q369" s="26">
        <v>0</v>
      </c>
      <c r="R369" s="26">
        <v>-104.99999999999936</v>
      </c>
      <c r="S369" s="26">
        <v>-104.99999999999936</v>
      </c>
    </row>
    <row r="370" spans="1:19" ht="15.75" customHeight="1" x14ac:dyDescent="0.3">
      <c r="A370" s="23">
        <v>43102</v>
      </c>
      <c r="B370" s="26" t="s">
        <v>3838</v>
      </c>
      <c r="C370" s="26" t="s">
        <v>3839</v>
      </c>
      <c r="D370" s="26">
        <v>600</v>
      </c>
      <c r="E370" s="26">
        <v>600</v>
      </c>
      <c r="M370" s="26">
        <v>25.92</v>
      </c>
      <c r="N370" s="26">
        <v>26.42</v>
      </c>
      <c r="O370" s="26">
        <v>1.9290000000000002E-2</v>
      </c>
      <c r="P370" s="26">
        <v>0</v>
      </c>
      <c r="Q370" s="26">
        <v>0</v>
      </c>
      <c r="R370" s="26">
        <v>300</v>
      </c>
      <c r="S370" s="26">
        <v>300</v>
      </c>
    </row>
    <row r="371" spans="1:19" ht="15.75" customHeight="1" x14ac:dyDescent="0.3">
      <c r="A371" s="23">
        <v>43102</v>
      </c>
      <c r="B371" s="26" t="s">
        <v>5189</v>
      </c>
      <c r="C371" s="26" t="s">
        <v>5192</v>
      </c>
      <c r="D371" s="26">
        <v>1500</v>
      </c>
      <c r="E371" s="26">
        <v>1500</v>
      </c>
      <c r="M371" s="26">
        <v>6.5890000000000004</v>
      </c>
      <c r="N371" s="26">
        <v>6.6769999999999996</v>
      </c>
      <c r="O371" s="26">
        <v>1.3356E-2</v>
      </c>
      <c r="P371" s="26">
        <v>0</v>
      </c>
      <c r="Q371" s="26">
        <v>0</v>
      </c>
      <c r="R371" s="26">
        <v>131.99999999999878</v>
      </c>
      <c r="S371" s="26">
        <v>131.99999999999878</v>
      </c>
    </row>
    <row r="372" spans="1:19" ht="15.75" customHeight="1" x14ac:dyDescent="0.3">
      <c r="A372" s="23">
        <v>43102</v>
      </c>
      <c r="B372" s="26" t="s">
        <v>41</v>
      </c>
      <c r="C372" s="26" t="s">
        <v>42</v>
      </c>
      <c r="D372" s="26">
        <v>2400</v>
      </c>
      <c r="E372" s="26">
        <v>2400</v>
      </c>
      <c r="M372" s="26">
        <v>6.13</v>
      </c>
      <c r="N372" s="26">
        <v>6.37</v>
      </c>
      <c r="O372" s="26">
        <v>3.9151999999999999E-2</v>
      </c>
      <c r="P372" s="26">
        <v>0</v>
      </c>
      <c r="Q372" s="26">
        <v>0</v>
      </c>
      <c r="R372" s="26">
        <v>576.00000000000045</v>
      </c>
      <c r="S372" s="26">
        <v>576.00000000000045</v>
      </c>
    </row>
    <row r="373" spans="1:19" ht="15.75" customHeight="1" x14ac:dyDescent="0.3">
      <c r="A373" s="23">
        <v>43102</v>
      </c>
      <c r="B373" s="26" t="s">
        <v>43</v>
      </c>
      <c r="C373" s="26" t="s">
        <v>44</v>
      </c>
      <c r="D373" s="26">
        <v>1700</v>
      </c>
      <c r="E373" s="26">
        <v>1700</v>
      </c>
      <c r="M373" s="26">
        <v>11.92</v>
      </c>
      <c r="N373" s="26">
        <v>11.4</v>
      </c>
      <c r="O373" s="26">
        <v>-4.3624000000000003E-2</v>
      </c>
      <c r="P373" s="26">
        <v>0</v>
      </c>
      <c r="Q373" s="26">
        <v>0</v>
      </c>
      <c r="R373" s="26">
        <v>-883.99999999999932</v>
      </c>
      <c r="S373" s="26">
        <v>-883.99999999999932</v>
      </c>
    </row>
    <row r="374" spans="1:19" ht="15.75" customHeight="1" x14ac:dyDescent="0.3">
      <c r="A374" s="23">
        <v>43102</v>
      </c>
      <c r="B374" s="26" t="s">
        <v>576</v>
      </c>
      <c r="C374" s="26" t="s">
        <v>577</v>
      </c>
      <c r="D374" s="26">
        <v>1500</v>
      </c>
      <c r="E374" s="26">
        <v>1500</v>
      </c>
      <c r="M374" s="26">
        <v>9.85</v>
      </c>
      <c r="N374" s="26">
        <v>9.8000000000000007</v>
      </c>
      <c r="O374" s="26">
        <v>-5.0759999999999998E-3</v>
      </c>
      <c r="P374" s="26">
        <v>0</v>
      </c>
      <c r="Q374" s="26">
        <v>0</v>
      </c>
      <c r="R374" s="26">
        <v>-74.999999999998408</v>
      </c>
      <c r="S374" s="26">
        <v>-74.999999999998408</v>
      </c>
    </row>
    <row r="375" spans="1:19" ht="15.75" customHeight="1" x14ac:dyDescent="0.3">
      <c r="A375" s="23">
        <v>43102</v>
      </c>
      <c r="B375" s="26" t="s">
        <v>867</v>
      </c>
      <c r="C375" s="26" t="s">
        <v>868</v>
      </c>
      <c r="D375" s="26">
        <v>600</v>
      </c>
      <c r="E375" s="26">
        <v>600</v>
      </c>
      <c r="M375" s="26">
        <v>29.33</v>
      </c>
      <c r="N375" s="26">
        <v>31.96</v>
      </c>
      <c r="O375" s="26">
        <v>8.9668999999999999E-2</v>
      </c>
      <c r="P375" s="26">
        <v>0</v>
      </c>
      <c r="Q375" s="26">
        <v>0</v>
      </c>
      <c r="R375" s="26">
        <v>1578.0000000000016</v>
      </c>
      <c r="S375" s="26">
        <v>1578.0000000000016</v>
      </c>
    </row>
    <row r="376" spans="1:19" ht="15.75" customHeight="1" x14ac:dyDescent="0.3">
      <c r="A376" s="23">
        <v>43102</v>
      </c>
      <c r="B376" s="26" t="s">
        <v>1044</v>
      </c>
      <c r="C376" s="26" t="s">
        <v>1045</v>
      </c>
      <c r="D376" s="26">
        <v>400</v>
      </c>
      <c r="E376" s="26">
        <v>400</v>
      </c>
      <c r="M376" s="26">
        <v>32.869999999999997</v>
      </c>
      <c r="N376" s="26">
        <v>33.28</v>
      </c>
      <c r="O376" s="26">
        <v>1.2473E-2</v>
      </c>
      <c r="P376" s="26">
        <v>0</v>
      </c>
      <c r="Q376" s="26">
        <v>0</v>
      </c>
      <c r="R376" s="26">
        <v>164.00000000000148</v>
      </c>
      <c r="S376" s="26">
        <v>164.00000000000148</v>
      </c>
    </row>
    <row r="377" spans="1:19" ht="15.75" customHeight="1" x14ac:dyDescent="0.3">
      <c r="A377" s="23">
        <v>43102</v>
      </c>
      <c r="B377" s="26" t="s">
        <v>1235</v>
      </c>
      <c r="C377" s="26" t="s">
        <v>1236</v>
      </c>
      <c r="D377" s="26">
        <v>1000</v>
      </c>
      <c r="E377" s="26">
        <v>1000</v>
      </c>
      <c r="M377" s="26">
        <v>13.08</v>
      </c>
      <c r="N377" s="26">
        <v>13.2</v>
      </c>
      <c r="O377" s="26">
        <v>9.1739999999999999E-3</v>
      </c>
      <c r="P377" s="26">
        <v>0</v>
      </c>
      <c r="Q377" s="26">
        <v>0</v>
      </c>
      <c r="R377" s="26">
        <v>119.99999999999922</v>
      </c>
      <c r="S377" s="26">
        <v>119.99999999999922</v>
      </c>
    </row>
    <row r="378" spans="1:19" ht="15.75" customHeight="1" x14ac:dyDescent="0.3">
      <c r="A378" s="23">
        <v>43102</v>
      </c>
      <c r="B378" s="26" t="s">
        <v>1326</v>
      </c>
      <c r="C378" s="26" t="s">
        <v>1327</v>
      </c>
      <c r="D378" s="26">
        <v>2600</v>
      </c>
      <c r="E378" s="26">
        <v>2600</v>
      </c>
      <c r="M378" s="26">
        <v>5.16</v>
      </c>
      <c r="N378" s="26">
        <v>5.42</v>
      </c>
      <c r="O378" s="26">
        <v>5.0388000000000002E-2</v>
      </c>
      <c r="P378" s="26">
        <v>0</v>
      </c>
      <c r="Q378" s="26">
        <v>0</v>
      </c>
      <c r="R378" s="26">
        <v>675.99999999999943</v>
      </c>
      <c r="S378" s="26">
        <v>675.99999999999943</v>
      </c>
    </row>
    <row r="379" spans="1:19" ht="15.75" customHeight="1" x14ac:dyDescent="0.3">
      <c r="A379" s="23">
        <v>43102</v>
      </c>
      <c r="B379" s="26" t="s">
        <v>1424</v>
      </c>
      <c r="C379" s="26" t="s">
        <v>1425</v>
      </c>
      <c r="D379" s="26">
        <v>1500</v>
      </c>
      <c r="E379" s="26">
        <v>1500</v>
      </c>
      <c r="M379" s="26">
        <v>9.1</v>
      </c>
      <c r="N379" s="26">
        <v>9.41</v>
      </c>
      <c r="O379" s="26">
        <v>3.4065999999999999E-2</v>
      </c>
      <c r="P379" s="26">
        <v>0</v>
      </c>
      <c r="Q379" s="26">
        <v>0</v>
      </c>
      <c r="R379" s="26">
        <v>465.00000000000074</v>
      </c>
      <c r="S379" s="26">
        <v>465.00000000000074</v>
      </c>
    </row>
    <row r="380" spans="1:19" ht="15.75" customHeight="1" x14ac:dyDescent="0.3">
      <c r="A380" s="23">
        <v>43102</v>
      </c>
      <c r="B380" s="26" t="s">
        <v>1440</v>
      </c>
      <c r="C380" s="26" t="s">
        <v>1441</v>
      </c>
      <c r="D380" s="26">
        <v>1700</v>
      </c>
      <c r="E380" s="26">
        <v>1700</v>
      </c>
      <c r="M380" s="26">
        <v>9.07</v>
      </c>
      <c r="N380" s="26">
        <v>9.1300000000000008</v>
      </c>
      <c r="O380" s="26">
        <v>6.6150000000000002E-3</v>
      </c>
      <c r="P380" s="26">
        <v>0</v>
      </c>
      <c r="Q380" s="26">
        <v>0</v>
      </c>
      <c r="R380" s="26">
        <v>102.00000000000085</v>
      </c>
      <c r="S380" s="26">
        <v>102.00000000000085</v>
      </c>
    </row>
    <row r="381" spans="1:19" ht="15.75" customHeight="1" x14ac:dyDescent="0.3">
      <c r="A381" s="23">
        <v>43102</v>
      </c>
      <c r="B381" s="26" t="s">
        <v>1559</v>
      </c>
      <c r="C381" s="26" t="s">
        <v>1560</v>
      </c>
      <c r="D381" s="26">
        <v>1600</v>
      </c>
      <c r="E381" s="26">
        <v>1600</v>
      </c>
      <c r="M381" s="26">
        <v>8.39</v>
      </c>
      <c r="N381" s="26">
        <v>8.51</v>
      </c>
      <c r="O381" s="26">
        <v>1.4303E-2</v>
      </c>
      <c r="P381" s="26">
        <v>0</v>
      </c>
      <c r="Q381" s="26">
        <v>0</v>
      </c>
      <c r="R381" s="26">
        <v>191.99999999999875</v>
      </c>
      <c r="S381" s="26">
        <v>191.99999999999875</v>
      </c>
    </row>
    <row r="382" spans="1:19" ht="15.75" customHeight="1" x14ac:dyDescent="0.3">
      <c r="A382" s="23">
        <v>43102</v>
      </c>
      <c r="B382" s="26" t="s">
        <v>1597</v>
      </c>
      <c r="C382" s="26" t="s">
        <v>1598</v>
      </c>
      <c r="D382" s="26">
        <v>1600</v>
      </c>
      <c r="E382" s="26">
        <v>1600</v>
      </c>
      <c r="M382" s="26">
        <v>9.02</v>
      </c>
      <c r="N382" s="26">
        <v>9.2100000000000009</v>
      </c>
      <c r="O382" s="26">
        <v>2.1063999999999999E-2</v>
      </c>
      <c r="P382" s="26">
        <v>0</v>
      </c>
      <c r="Q382" s="26">
        <v>0</v>
      </c>
      <c r="R382" s="26">
        <v>304.00000000000205</v>
      </c>
      <c r="S382" s="26">
        <v>304.00000000000205</v>
      </c>
    </row>
    <row r="383" spans="1:19" ht="15.75" customHeight="1" x14ac:dyDescent="0.3">
      <c r="A383" s="23">
        <v>43102</v>
      </c>
      <c r="B383" s="26" t="s">
        <v>1669</v>
      </c>
      <c r="C383" s="26" t="s">
        <v>1670</v>
      </c>
      <c r="D383" s="26">
        <v>2100</v>
      </c>
      <c r="E383" s="26">
        <v>2100</v>
      </c>
      <c r="M383" s="26">
        <v>7.68</v>
      </c>
      <c r="N383" s="26">
        <v>7.79</v>
      </c>
      <c r="O383" s="26">
        <v>1.4323000000000001E-2</v>
      </c>
      <c r="P383" s="26">
        <v>0</v>
      </c>
      <c r="Q383" s="26">
        <v>0</v>
      </c>
      <c r="R383" s="26">
        <v>231.00000000000068</v>
      </c>
      <c r="S383" s="26">
        <v>231.00000000000068</v>
      </c>
    </row>
    <row r="384" spans="1:19" ht="15.75" customHeight="1" x14ac:dyDescent="0.3">
      <c r="A384" s="23">
        <v>43102</v>
      </c>
      <c r="B384" s="26" t="s">
        <v>1679</v>
      </c>
      <c r="C384" s="26" t="s">
        <v>1680</v>
      </c>
      <c r="D384" s="26">
        <v>1900</v>
      </c>
      <c r="E384" s="26">
        <v>1900</v>
      </c>
      <c r="M384" s="26">
        <v>7.35</v>
      </c>
      <c r="N384" s="26">
        <v>7.39</v>
      </c>
      <c r="O384" s="26">
        <v>5.4419999999999998E-3</v>
      </c>
      <c r="P384" s="26">
        <v>0</v>
      </c>
      <c r="Q384" s="26">
        <v>0</v>
      </c>
      <c r="R384" s="26">
        <v>76.000000000000071</v>
      </c>
      <c r="S384" s="26">
        <v>76.000000000000071</v>
      </c>
    </row>
    <row r="385" spans="1:19" ht="15.75" customHeight="1" x14ac:dyDescent="0.3">
      <c r="A385" s="23">
        <v>43102</v>
      </c>
      <c r="B385" s="26" t="s">
        <v>1869</v>
      </c>
      <c r="C385" s="26" t="s">
        <v>1870</v>
      </c>
      <c r="D385" s="26">
        <v>400</v>
      </c>
      <c r="E385" s="26">
        <v>400</v>
      </c>
      <c r="M385" s="26">
        <v>35.25</v>
      </c>
      <c r="N385" s="26">
        <v>35.35</v>
      </c>
      <c r="O385" s="26">
        <v>2.8370000000000001E-3</v>
      </c>
      <c r="P385" s="26">
        <v>0</v>
      </c>
      <c r="Q385" s="26">
        <v>0</v>
      </c>
      <c r="R385" s="26">
        <v>40.000000000000568</v>
      </c>
      <c r="S385" s="26">
        <v>40.000000000000568</v>
      </c>
    </row>
    <row r="387" spans="1:19" ht="15.75" customHeight="1" x14ac:dyDescent="0.3">
      <c r="A387" s="23">
        <v>43103</v>
      </c>
      <c r="B387" s="26" t="s">
        <v>3525</v>
      </c>
      <c r="C387" s="26" t="s">
        <v>3526</v>
      </c>
      <c r="D387" s="26">
        <v>500</v>
      </c>
      <c r="E387" s="26">
        <v>500</v>
      </c>
      <c r="M387" s="26">
        <v>32.700000000000003</v>
      </c>
      <c r="N387" s="26">
        <v>33.07</v>
      </c>
      <c r="O387" s="26">
        <v>1.1315E-2</v>
      </c>
      <c r="P387" s="26">
        <v>0</v>
      </c>
      <c r="Q387" s="26">
        <v>0</v>
      </c>
      <c r="R387" s="26">
        <v>184.99999999999872</v>
      </c>
      <c r="S387" s="26">
        <v>184.99999999999872</v>
      </c>
    </row>
    <row r="388" spans="1:19" ht="15.75" customHeight="1" x14ac:dyDescent="0.3">
      <c r="A388" s="23">
        <v>43103</v>
      </c>
      <c r="B388" s="26" t="s">
        <v>3580</v>
      </c>
      <c r="C388" s="26" t="s">
        <v>6528</v>
      </c>
      <c r="D388" s="26">
        <v>600</v>
      </c>
      <c r="E388" s="26">
        <v>600</v>
      </c>
      <c r="M388" s="26">
        <v>20.78</v>
      </c>
      <c r="N388" s="26">
        <v>21.35</v>
      </c>
      <c r="O388" s="26">
        <v>2.743E-2</v>
      </c>
      <c r="P388" s="26">
        <v>0</v>
      </c>
      <c r="Q388" s="26">
        <v>0</v>
      </c>
      <c r="R388" s="26">
        <v>342.00000000000017</v>
      </c>
      <c r="S388" s="26">
        <v>342.00000000000017</v>
      </c>
    </row>
    <row r="389" spans="1:19" ht="15.75" customHeight="1" x14ac:dyDescent="0.3">
      <c r="A389" s="23">
        <v>43103</v>
      </c>
      <c r="B389" s="26" t="s">
        <v>3759</v>
      </c>
      <c r="C389" s="26" t="s">
        <v>3760</v>
      </c>
      <c r="D389" s="26">
        <v>300</v>
      </c>
      <c r="E389" s="26">
        <v>300</v>
      </c>
      <c r="M389" s="26">
        <v>20.190000000000001</v>
      </c>
      <c r="N389" s="26">
        <v>20.36</v>
      </c>
      <c r="O389" s="26">
        <v>8.4200000000000004E-3</v>
      </c>
      <c r="P389" s="26">
        <v>0</v>
      </c>
      <c r="Q389" s="26">
        <v>0</v>
      </c>
      <c r="R389" s="26">
        <v>50.999999999999446</v>
      </c>
      <c r="S389" s="26">
        <v>50.999999999999446</v>
      </c>
    </row>
    <row r="390" spans="1:19" ht="15.75" customHeight="1" x14ac:dyDescent="0.3">
      <c r="A390" s="23">
        <v>43103</v>
      </c>
      <c r="B390" s="26" t="s">
        <v>3838</v>
      </c>
      <c r="C390" s="26" t="s">
        <v>3839</v>
      </c>
      <c r="D390" s="26">
        <v>600</v>
      </c>
      <c r="E390" s="26">
        <v>600</v>
      </c>
      <c r="M390" s="26">
        <v>26.42</v>
      </c>
      <c r="N390" s="26">
        <v>26.17</v>
      </c>
      <c r="O390" s="26">
        <v>-9.4629999999999992E-3</v>
      </c>
      <c r="P390" s="26">
        <v>0</v>
      </c>
      <c r="Q390" s="26">
        <v>0</v>
      </c>
      <c r="R390" s="26">
        <v>-150</v>
      </c>
      <c r="S390" s="26">
        <v>-150</v>
      </c>
    </row>
    <row r="391" spans="1:19" ht="15.75" customHeight="1" x14ac:dyDescent="0.3">
      <c r="A391" s="23">
        <v>43103</v>
      </c>
      <c r="B391" s="26" t="s">
        <v>5189</v>
      </c>
      <c r="C391" s="26" t="s">
        <v>5192</v>
      </c>
      <c r="D391" s="26">
        <v>1500</v>
      </c>
      <c r="E391" s="26">
        <v>1500</v>
      </c>
      <c r="M391" s="26">
        <v>6.6769999999999996</v>
      </c>
      <c r="N391" s="26">
        <v>6.72</v>
      </c>
      <c r="O391" s="26">
        <v>6.4400000000000004E-3</v>
      </c>
      <c r="P391" s="26">
        <v>0</v>
      </c>
      <c r="Q391" s="26">
        <v>0</v>
      </c>
      <c r="R391" s="26">
        <v>64.500000000000227</v>
      </c>
      <c r="S391" s="26">
        <v>64.500000000000227</v>
      </c>
    </row>
    <row r="392" spans="1:19" ht="15.75" customHeight="1" x14ac:dyDescent="0.3">
      <c r="A392" s="23">
        <v>43103</v>
      </c>
      <c r="B392" s="26" t="s">
        <v>41</v>
      </c>
      <c r="C392" s="26" t="s">
        <v>42</v>
      </c>
      <c r="D392" s="26">
        <v>2400</v>
      </c>
      <c r="E392" s="26">
        <v>2400</v>
      </c>
      <c r="M392" s="26">
        <v>6.37</v>
      </c>
      <c r="N392" s="26">
        <v>6.47</v>
      </c>
      <c r="O392" s="26">
        <v>1.5699000000000001E-2</v>
      </c>
      <c r="P392" s="26">
        <v>0</v>
      </c>
      <c r="Q392" s="26">
        <v>0</v>
      </c>
      <c r="R392" s="26">
        <v>239.99999999999915</v>
      </c>
      <c r="S392" s="26">
        <v>239.99999999999915</v>
      </c>
    </row>
    <row r="393" spans="1:19" ht="15.75" customHeight="1" x14ac:dyDescent="0.3">
      <c r="A393" s="23">
        <v>43103</v>
      </c>
      <c r="B393" s="26" t="s">
        <v>43</v>
      </c>
      <c r="C393" s="26" t="s">
        <v>44</v>
      </c>
      <c r="D393" s="26">
        <v>1700</v>
      </c>
      <c r="E393" s="26">
        <v>1700</v>
      </c>
      <c r="M393" s="26">
        <v>11.4</v>
      </c>
      <c r="N393" s="26">
        <v>11.94</v>
      </c>
      <c r="O393" s="26">
        <v>4.7368E-2</v>
      </c>
      <c r="P393" s="26">
        <v>0</v>
      </c>
      <c r="Q393" s="26">
        <v>0</v>
      </c>
      <c r="R393" s="26">
        <v>917.99999999999852</v>
      </c>
      <c r="S393" s="26">
        <v>917.99999999999852</v>
      </c>
    </row>
    <row r="394" spans="1:19" ht="15.75" customHeight="1" x14ac:dyDescent="0.3">
      <c r="A394" s="23">
        <v>43103</v>
      </c>
      <c r="B394" s="26" t="s">
        <v>576</v>
      </c>
      <c r="C394" s="26" t="s">
        <v>577</v>
      </c>
      <c r="D394" s="26">
        <v>1500</v>
      </c>
      <c r="E394" s="26">
        <v>1500</v>
      </c>
      <c r="M394" s="26">
        <v>9.8000000000000007</v>
      </c>
      <c r="N394" s="26">
        <v>9.8000000000000007</v>
      </c>
      <c r="O394" s="26">
        <v>0</v>
      </c>
      <c r="P394" s="26">
        <v>0</v>
      </c>
      <c r="Q394" s="26">
        <v>0</v>
      </c>
      <c r="R394" s="26">
        <v>0</v>
      </c>
      <c r="S394" s="26">
        <v>0</v>
      </c>
    </row>
    <row r="395" spans="1:19" ht="15.75" customHeight="1" x14ac:dyDescent="0.3">
      <c r="A395" s="23">
        <v>43103</v>
      </c>
      <c r="B395" s="26" t="s">
        <v>867</v>
      </c>
      <c r="C395" s="26" t="s">
        <v>868</v>
      </c>
      <c r="D395" s="26">
        <v>600</v>
      </c>
      <c r="E395" s="26">
        <v>600</v>
      </c>
      <c r="M395" s="26">
        <v>31.96</v>
      </c>
      <c r="N395" s="26">
        <v>31.68</v>
      </c>
      <c r="O395" s="26">
        <v>-8.7609999999999997E-3</v>
      </c>
      <c r="P395" s="26">
        <v>0</v>
      </c>
      <c r="Q395" s="26">
        <v>0</v>
      </c>
      <c r="R395" s="26">
        <v>-168.00000000000068</v>
      </c>
      <c r="S395" s="26">
        <v>-168.00000000000068</v>
      </c>
    </row>
    <row r="396" spans="1:19" ht="15.75" customHeight="1" x14ac:dyDescent="0.3">
      <c r="A396" s="23">
        <v>43103</v>
      </c>
      <c r="B396" s="26" t="s">
        <v>1044</v>
      </c>
      <c r="C396" s="26" t="s">
        <v>1045</v>
      </c>
      <c r="D396" s="26">
        <v>400</v>
      </c>
      <c r="E396" s="26">
        <v>400</v>
      </c>
      <c r="M396" s="26">
        <v>33.28</v>
      </c>
      <c r="N396" s="26">
        <v>34.42</v>
      </c>
      <c r="O396" s="26">
        <v>3.4255000000000001E-2</v>
      </c>
      <c r="P396" s="26">
        <v>0</v>
      </c>
      <c r="Q396" s="26">
        <v>0</v>
      </c>
      <c r="R396" s="26">
        <v>456.00000000000023</v>
      </c>
      <c r="S396" s="26">
        <v>456.00000000000023</v>
      </c>
    </row>
    <row r="397" spans="1:19" ht="15.75" customHeight="1" x14ac:dyDescent="0.3">
      <c r="A397" s="23">
        <v>43103</v>
      </c>
      <c r="B397" s="26" t="s">
        <v>1235</v>
      </c>
      <c r="C397" s="26" t="s">
        <v>1236</v>
      </c>
      <c r="D397" s="26">
        <v>1000</v>
      </c>
      <c r="E397" s="26">
        <v>1000</v>
      </c>
      <c r="M397" s="26">
        <v>13.2</v>
      </c>
      <c r="N397" s="26">
        <v>13.3</v>
      </c>
      <c r="O397" s="26">
        <v>7.5760000000000003E-3</v>
      </c>
      <c r="P397" s="26">
        <v>0</v>
      </c>
      <c r="Q397" s="26">
        <v>0</v>
      </c>
      <c r="R397" s="26">
        <v>100.00000000000142</v>
      </c>
      <c r="S397" s="26">
        <v>100.00000000000142</v>
      </c>
    </row>
    <row r="398" spans="1:19" ht="15.75" customHeight="1" x14ac:dyDescent="0.3">
      <c r="A398" s="23">
        <v>43103</v>
      </c>
      <c r="B398" s="26" t="s">
        <v>1326</v>
      </c>
      <c r="C398" s="26" t="s">
        <v>1327</v>
      </c>
      <c r="D398" s="26">
        <v>2600</v>
      </c>
      <c r="E398" s="26">
        <v>2600</v>
      </c>
      <c r="M398" s="26">
        <v>5.42</v>
      </c>
      <c r="N398" s="26">
        <v>5.5</v>
      </c>
      <c r="O398" s="26">
        <v>1.4760000000000001E-2</v>
      </c>
      <c r="P398" s="26">
        <v>0</v>
      </c>
      <c r="Q398" s="26">
        <v>0</v>
      </c>
      <c r="R398" s="26">
        <v>208.00000000000017</v>
      </c>
      <c r="S398" s="26">
        <v>208.00000000000017</v>
      </c>
    </row>
    <row r="399" spans="1:19" ht="15.75" customHeight="1" x14ac:dyDescent="0.3">
      <c r="A399" s="23">
        <v>43103</v>
      </c>
      <c r="B399" s="26" t="s">
        <v>1424</v>
      </c>
      <c r="C399" s="26" t="s">
        <v>1425</v>
      </c>
      <c r="D399" s="26">
        <v>1500</v>
      </c>
      <c r="E399" s="26">
        <v>1500</v>
      </c>
      <c r="M399" s="26">
        <v>9.41</v>
      </c>
      <c r="N399" s="26">
        <v>9.4</v>
      </c>
      <c r="O399" s="26">
        <v>-1.0629999999999999E-3</v>
      </c>
      <c r="P399" s="26">
        <v>0</v>
      </c>
      <c r="Q399" s="26">
        <v>0</v>
      </c>
      <c r="R399" s="26">
        <v>-14.99999999999968</v>
      </c>
      <c r="S399" s="26">
        <v>-14.99999999999968</v>
      </c>
    </row>
    <row r="400" spans="1:19" ht="15.75" customHeight="1" x14ac:dyDescent="0.3">
      <c r="A400" s="23">
        <v>43103</v>
      </c>
      <c r="B400" s="26" t="s">
        <v>1440</v>
      </c>
      <c r="C400" s="26" t="s">
        <v>1441</v>
      </c>
      <c r="D400" s="26">
        <v>1700</v>
      </c>
      <c r="E400" s="26">
        <v>1700</v>
      </c>
      <c r="M400" s="26">
        <v>9.1300000000000008</v>
      </c>
      <c r="N400" s="26">
        <v>9.2899999999999991</v>
      </c>
      <c r="O400" s="26">
        <v>1.7524999999999999E-2</v>
      </c>
      <c r="P400" s="26">
        <v>0</v>
      </c>
      <c r="Q400" s="26">
        <v>0</v>
      </c>
      <c r="R400" s="26">
        <v>271.99999999999721</v>
      </c>
      <c r="S400" s="26">
        <v>271.99999999999721</v>
      </c>
    </row>
    <row r="401" spans="1:19" ht="15.75" customHeight="1" x14ac:dyDescent="0.3">
      <c r="A401" s="23">
        <v>43103</v>
      </c>
      <c r="B401" s="26" t="s">
        <v>1559</v>
      </c>
      <c r="C401" s="26" t="s">
        <v>1560</v>
      </c>
      <c r="D401" s="26">
        <v>1600</v>
      </c>
      <c r="E401" s="26">
        <v>1600</v>
      </c>
      <c r="M401" s="26">
        <v>8.51</v>
      </c>
      <c r="N401" s="26">
        <v>8.56</v>
      </c>
      <c r="O401" s="26">
        <v>5.875E-3</v>
      </c>
      <c r="P401" s="26">
        <v>0</v>
      </c>
      <c r="Q401" s="26">
        <v>0</v>
      </c>
      <c r="R401" s="26">
        <v>80.000000000001137</v>
      </c>
      <c r="S401" s="26">
        <v>80.000000000001137</v>
      </c>
    </row>
    <row r="402" spans="1:19" ht="15.75" customHeight="1" x14ac:dyDescent="0.3">
      <c r="A402" s="23">
        <v>43103</v>
      </c>
      <c r="B402" s="26" t="s">
        <v>1597</v>
      </c>
      <c r="C402" s="26" t="s">
        <v>1598</v>
      </c>
      <c r="D402" s="26">
        <v>1600</v>
      </c>
      <c r="E402" s="26">
        <v>1600</v>
      </c>
      <c r="M402" s="26">
        <v>9.2100000000000009</v>
      </c>
      <c r="N402" s="26">
        <v>9.2200000000000006</v>
      </c>
      <c r="O402" s="26">
        <v>1.0859999999999999E-3</v>
      </c>
      <c r="P402" s="26">
        <v>0</v>
      </c>
      <c r="Q402" s="26">
        <v>0</v>
      </c>
      <c r="R402" s="26">
        <v>15.999999999999659</v>
      </c>
      <c r="S402" s="26">
        <v>15.999999999999659</v>
      </c>
    </row>
    <row r="403" spans="1:19" ht="15.75" customHeight="1" x14ac:dyDescent="0.3">
      <c r="A403" s="23">
        <v>43103</v>
      </c>
      <c r="B403" s="26" t="s">
        <v>1669</v>
      </c>
      <c r="C403" s="26" t="s">
        <v>1670</v>
      </c>
      <c r="D403" s="26">
        <v>2100</v>
      </c>
      <c r="E403" s="26">
        <v>2100</v>
      </c>
      <c r="M403" s="26">
        <v>7.79</v>
      </c>
      <c r="N403" s="26">
        <v>7.75</v>
      </c>
      <c r="O403" s="26">
        <v>-5.1349999999999998E-3</v>
      </c>
      <c r="P403" s="26">
        <v>0</v>
      </c>
      <c r="Q403" s="26">
        <v>0</v>
      </c>
      <c r="R403" s="26">
        <v>-84.000000000000071</v>
      </c>
      <c r="S403" s="26">
        <v>-84.000000000000071</v>
      </c>
    </row>
    <row r="404" spans="1:19" ht="15.75" customHeight="1" x14ac:dyDescent="0.3">
      <c r="A404" s="23">
        <v>43103</v>
      </c>
      <c r="B404" s="26" t="s">
        <v>1679</v>
      </c>
      <c r="C404" s="26" t="s">
        <v>1680</v>
      </c>
      <c r="D404" s="26">
        <v>1900</v>
      </c>
      <c r="E404" s="26">
        <v>1900</v>
      </c>
      <c r="M404" s="26">
        <v>7.39</v>
      </c>
      <c r="N404" s="26">
        <v>7.4</v>
      </c>
      <c r="O404" s="26">
        <v>1.353E-3</v>
      </c>
      <c r="P404" s="26">
        <v>0</v>
      </c>
      <c r="Q404" s="26">
        <v>0</v>
      </c>
      <c r="R404" s="26">
        <v>19.000000000001283</v>
      </c>
      <c r="S404" s="26">
        <v>19.000000000001283</v>
      </c>
    </row>
    <row r="405" spans="1:19" ht="15.75" customHeight="1" x14ac:dyDescent="0.3">
      <c r="A405" s="23">
        <v>43103</v>
      </c>
      <c r="B405" s="26" t="s">
        <v>1869</v>
      </c>
      <c r="C405" s="26" t="s">
        <v>1870</v>
      </c>
      <c r="D405" s="26">
        <v>400</v>
      </c>
      <c r="E405" s="26">
        <v>400</v>
      </c>
      <c r="M405" s="26">
        <v>35.35</v>
      </c>
      <c r="N405" s="26">
        <v>35.33</v>
      </c>
      <c r="O405" s="26">
        <v>-5.6599999999999999E-4</v>
      </c>
      <c r="P405" s="26">
        <v>0</v>
      </c>
      <c r="Q405" s="26">
        <v>0</v>
      </c>
      <c r="R405" s="26">
        <v>-8.0000000000012506</v>
      </c>
      <c r="S405" s="26">
        <v>-8.0000000000012506</v>
      </c>
    </row>
    <row r="407" spans="1:19" ht="15.75" customHeight="1" x14ac:dyDescent="0.3">
      <c r="A407" s="23">
        <v>43104</v>
      </c>
      <c r="B407" s="26" t="s">
        <v>3525</v>
      </c>
      <c r="C407" s="26" t="s">
        <v>3526</v>
      </c>
      <c r="D407" s="26">
        <v>500</v>
      </c>
      <c r="E407" s="26">
        <v>500</v>
      </c>
      <c r="M407" s="26">
        <v>33.07</v>
      </c>
      <c r="N407" s="26">
        <v>33.01</v>
      </c>
      <c r="O407" s="26">
        <v>-1.8140000000000001E-3</v>
      </c>
      <c r="P407" s="26">
        <v>0</v>
      </c>
      <c r="Q407" s="26">
        <v>0</v>
      </c>
      <c r="R407" s="26">
        <v>-30.000000000001137</v>
      </c>
      <c r="S407" s="26">
        <v>-30.000000000001137</v>
      </c>
    </row>
    <row r="408" spans="1:19" ht="15.75" customHeight="1" x14ac:dyDescent="0.3">
      <c r="A408" s="23">
        <v>43104</v>
      </c>
      <c r="B408" s="26" t="s">
        <v>3580</v>
      </c>
      <c r="C408" s="26" t="s">
        <v>6528</v>
      </c>
      <c r="D408" s="26">
        <v>600</v>
      </c>
      <c r="E408" s="26">
        <v>600</v>
      </c>
      <c r="M408" s="26">
        <v>21.35</v>
      </c>
      <c r="N408" s="26">
        <v>21.37</v>
      </c>
      <c r="O408" s="26">
        <v>9.3700000000000001E-4</v>
      </c>
      <c r="P408" s="26">
        <v>0</v>
      </c>
      <c r="Q408" s="26">
        <v>0</v>
      </c>
      <c r="R408" s="26">
        <v>11.999999999999744</v>
      </c>
      <c r="S408" s="26">
        <v>11.999999999999744</v>
      </c>
    </row>
    <row r="409" spans="1:19" ht="15.75" customHeight="1" x14ac:dyDescent="0.3">
      <c r="A409" s="23">
        <v>43104</v>
      </c>
      <c r="B409" s="26" t="s">
        <v>3759</v>
      </c>
      <c r="C409" s="26" t="s">
        <v>3760</v>
      </c>
      <c r="D409" s="26">
        <v>300</v>
      </c>
      <c r="E409" s="26">
        <v>300</v>
      </c>
      <c r="M409" s="26">
        <v>20.36</v>
      </c>
      <c r="N409" s="26">
        <v>20.010000000000002</v>
      </c>
      <c r="O409" s="26">
        <v>-1.7191000000000001E-2</v>
      </c>
      <c r="P409" s="26">
        <v>0</v>
      </c>
      <c r="Q409" s="26">
        <v>0</v>
      </c>
      <c r="R409" s="26">
        <v>-104.99999999999936</v>
      </c>
      <c r="S409" s="26">
        <v>-104.99999999999936</v>
      </c>
    </row>
    <row r="410" spans="1:19" ht="15.75" customHeight="1" x14ac:dyDescent="0.3">
      <c r="A410" s="23">
        <v>43104</v>
      </c>
      <c r="B410" s="26" t="s">
        <v>3838</v>
      </c>
      <c r="C410" s="26" t="s">
        <v>3839</v>
      </c>
      <c r="D410" s="26">
        <v>600</v>
      </c>
      <c r="E410" s="26">
        <v>600</v>
      </c>
      <c r="M410" s="26">
        <v>26.17</v>
      </c>
      <c r="N410" s="26">
        <v>26.87</v>
      </c>
      <c r="O410" s="26">
        <v>2.6748000000000001E-2</v>
      </c>
      <c r="P410" s="26">
        <v>0</v>
      </c>
      <c r="Q410" s="26">
        <v>0</v>
      </c>
      <c r="R410" s="26">
        <v>419.99999999999955</v>
      </c>
      <c r="S410" s="26">
        <v>419.99999999999955</v>
      </c>
    </row>
    <row r="411" spans="1:19" ht="15.75" customHeight="1" x14ac:dyDescent="0.3">
      <c r="A411" s="23">
        <v>43104</v>
      </c>
      <c r="B411" s="26" t="s">
        <v>5189</v>
      </c>
      <c r="C411" s="26" t="s">
        <v>5192</v>
      </c>
      <c r="D411" s="26">
        <v>1500</v>
      </c>
      <c r="E411" s="26">
        <v>1500</v>
      </c>
      <c r="M411" s="26">
        <v>6.72</v>
      </c>
      <c r="N411" s="26">
        <v>6.7460000000000004</v>
      </c>
      <c r="O411" s="26">
        <v>3.869E-3</v>
      </c>
      <c r="P411" s="26">
        <v>0</v>
      </c>
      <c r="Q411" s="26">
        <v>0</v>
      </c>
      <c r="R411" s="26">
        <v>39.000000000001037</v>
      </c>
      <c r="S411" s="26">
        <v>39.000000000001037</v>
      </c>
    </row>
    <row r="412" spans="1:19" ht="15.75" customHeight="1" x14ac:dyDescent="0.3">
      <c r="A412" s="23">
        <v>43104</v>
      </c>
      <c r="B412" s="26" t="s">
        <v>41</v>
      </c>
      <c r="C412" s="26" t="s">
        <v>42</v>
      </c>
      <c r="D412" s="26">
        <v>2400</v>
      </c>
      <c r="E412" s="26">
        <v>2400</v>
      </c>
      <c r="M412" s="26">
        <v>6.47</v>
      </c>
      <c r="N412" s="26">
        <v>6.9</v>
      </c>
      <c r="O412" s="26">
        <v>6.6461000000000006E-2</v>
      </c>
      <c r="P412" s="26">
        <v>0</v>
      </c>
      <c r="Q412" s="26">
        <v>0</v>
      </c>
      <c r="R412" s="26">
        <v>1032.0000000000014</v>
      </c>
      <c r="S412" s="26">
        <v>1032.0000000000014</v>
      </c>
    </row>
    <row r="413" spans="1:19" ht="15.75" customHeight="1" x14ac:dyDescent="0.3">
      <c r="A413" s="23">
        <v>43104</v>
      </c>
      <c r="B413" s="26" t="s">
        <v>43</v>
      </c>
      <c r="C413" s="26" t="s">
        <v>44</v>
      </c>
      <c r="D413" s="26">
        <v>1700</v>
      </c>
      <c r="E413" s="26">
        <v>0</v>
      </c>
      <c r="J413" s="53">
        <v>11.445904200000001</v>
      </c>
      <c r="K413" s="52">
        <v>-1700</v>
      </c>
      <c r="M413" s="26">
        <v>11.94</v>
      </c>
      <c r="N413" s="26">
        <v>11.41</v>
      </c>
      <c r="O413" s="26">
        <v>-4.4388999999999998E-2</v>
      </c>
      <c r="P413" s="26">
        <v>0</v>
      </c>
      <c r="Q413" s="26">
        <v>61.0371400000016</v>
      </c>
      <c r="R413" s="26">
        <v>-900.99999999999886</v>
      </c>
      <c r="S413" s="26">
        <v>-839.96285999999725</v>
      </c>
    </row>
    <row r="414" spans="1:19" ht="15.75" customHeight="1" x14ac:dyDescent="0.3">
      <c r="A414" s="23">
        <v>43104</v>
      </c>
      <c r="B414" s="26" t="s">
        <v>169</v>
      </c>
      <c r="C414" s="26" t="s">
        <v>170</v>
      </c>
      <c r="D414" s="26">
        <v>0</v>
      </c>
      <c r="E414" s="26">
        <v>1900</v>
      </c>
      <c r="I414" s="53">
        <v>8.3519204999999985</v>
      </c>
      <c r="J414" s="53">
        <v>0</v>
      </c>
      <c r="K414" s="52">
        <v>1900</v>
      </c>
      <c r="M414" s="26">
        <v>8.49</v>
      </c>
      <c r="N414" s="26">
        <v>8.33</v>
      </c>
      <c r="O414" s="26">
        <v>-1.8846000000000002E-2</v>
      </c>
      <c r="P414" s="26">
        <v>0</v>
      </c>
      <c r="Q414" s="26">
        <v>-41.648949999997065</v>
      </c>
      <c r="R414" s="26">
        <v>0</v>
      </c>
      <c r="S414" s="26">
        <v>-41.648949999997065</v>
      </c>
    </row>
    <row r="415" spans="1:19" ht="15.75" customHeight="1" x14ac:dyDescent="0.3">
      <c r="A415" s="23">
        <v>43104</v>
      </c>
      <c r="B415" s="26" t="s">
        <v>576</v>
      </c>
      <c r="C415" s="26" t="s">
        <v>577</v>
      </c>
      <c r="D415" s="26">
        <v>1500</v>
      </c>
      <c r="E415" s="26">
        <v>1500</v>
      </c>
      <c r="M415" s="26">
        <v>9.8000000000000007</v>
      </c>
      <c r="N415" s="26">
        <v>9.84</v>
      </c>
      <c r="O415" s="26">
        <v>4.0819999999999997E-3</v>
      </c>
      <c r="P415" s="26">
        <v>0</v>
      </c>
      <c r="Q415" s="26">
        <v>0</v>
      </c>
      <c r="R415" s="26">
        <v>59.999999999998721</v>
      </c>
      <c r="S415" s="26">
        <v>59.999999999998721</v>
      </c>
    </row>
    <row r="416" spans="1:19" ht="15.75" customHeight="1" x14ac:dyDescent="0.3">
      <c r="A416" s="23">
        <v>43104</v>
      </c>
      <c r="B416" s="26" t="s">
        <v>867</v>
      </c>
      <c r="C416" s="26" t="s">
        <v>868</v>
      </c>
      <c r="D416" s="26">
        <v>600</v>
      </c>
      <c r="E416" s="26">
        <v>600</v>
      </c>
      <c r="M416" s="26">
        <v>31.68</v>
      </c>
      <c r="N416" s="26">
        <v>32.1</v>
      </c>
      <c r="O416" s="26">
        <v>1.3258000000000001E-2</v>
      </c>
      <c r="P416" s="26">
        <v>0</v>
      </c>
      <c r="Q416" s="26">
        <v>0</v>
      </c>
      <c r="R416" s="26">
        <v>252.00000000000102</v>
      </c>
      <c r="S416" s="26">
        <v>252.00000000000102</v>
      </c>
    </row>
    <row r="417" spans="1:19" ht="15.75" customHeight="1" x14ac:dyDescent="0.3">
      <c r="A417" s="23">
        <v>43104</v>
      </c>
      <c r="B417" s="26" t="s">
        <v>1044</v>
      </c>
      <c r="C417" s="26" t="s">
        <v>1045</v>
      </c>
      <c r="D417" s="26">
        <v>400</v>
      </c>
      <c r="E417" s="26">
        <v>400</v>
      </c>
      <c r="M417" s="26">
        <v>34.42</v>
      </c>
      <c r="N417" s="26">
        <v>34.49</v>
      </c>
      <c r="O417" s="26">
        <v>2.0339999999999998E-3</v>
      </c>
      <c r="P417" s="26">
        <v>0</v>
      </c>
      <c r="Q417" s="26">
        <v>0</v>
      </c>
      <c r="R417" s="26">
        <v>28.000000000000114</v>
      </c>
      <c r="S417" s="26">
        <v>28.000000000000114</v>
      </c>
    </row>
    <row r="418" spans="1:19" ht="15.75" customHeight="1" x14ac:dyDescent="0.3">
      <c r="A418" s="23">
        <v>43104</v>
      </c>
      <c r="B418" s="26" t="s">
        <v>1235</v>
      </c>
      <c r="C418" s="26" t="s">
        <v>1236</v>
      </c>
      <c r="D418" s="26">
        <v>1000</v>
      </c>
      <c r="E418" s="26">
        <v>1000</v>
      </c>
      <c r="M418" s="26">
        <v>13.3</v>
      </c>
      <c r="N418" s="26">
        <v>13.25</v>
      </c>
      <c r="O418" s="26">
        <v>-3.7590000000000002E-3</v>
      </c>
      <c r="P418" s="26">
        <v>0</v>
      </c>
      <c r="Q418" s="26">
        <v>0</v>
      </c>
      <c r="R418" s="26">
        <v>-50.000000000000711</v>
      </c>
      <c r="S418" s="26">
        <v>-50.000000000000711</v>
      </c>
    </row>
    <row r="419" spans="1:19" ht="15.75" customHeight="1" x14ac:dyDescent="0.3">
      <c r="A419" s="23">
        <v>43104</v>
      </c>
      <c r="B419" s="26" t="s">
        <v>1326</v>
      </c>
      <c r="C419" s="26" t="s">
        <v>1327</v>
      </c>
      <c r="D419" s="26">
        <v>2600</v>
      </c>
      <c r="E419" s="26">
        <v>2600</v>
      </c>
      <c r="M419" s="26">
        <v>5.5</v>
      </c>
      <c r="N419" s="26">
        <v>5.53</v>
      </c>
      <c r="O419" s="26">
        <v>5.4549999999999998E-3</v>
      </c>
      <c r="P419" s="26">
        <v>0</v>
      </c>
      <c r="Q419" s="26">
        <v>0</v>
      </c>
      <c r="R419" s="26">
        <v>78.000000000000654</v>
      </c>
      <c r="S419" s="26">
        <v>78.000000000000654</v>
      </c>
    </row>
    <row r="420" spans="1:19" ht="15.75" customHeight="1" x14ac:dyDescent="0.3">
      <c r="A420" s="23">
        <v>43104</v>
      </c>
      <c r="B420" s="26" t="s">
        <v>1424</v>
      </c>
      <c r="C420" s="26" t="s">
        <v>1425</v>
      </c>
      <c r="D420" s="26">
        <v>1500</v>
      </c>
      <c r="E420" s="26">
        <v>1500</v>
      </c>
      <c r="M420" s="26">
        <v>9.4</v>
      </c>
      <c r="N420" s="26">
        <v>9.41</v>
      </c>
      <c r="O420" s="26">
        <v>1.0640000000000001E-3</v>
      </c>
      <c r="P420" s="26">
        <v>0</v>
      </c>
      <c r="Q420" s="26">
        <v>0</v>
      </c>
      <c r="R420" s="26">
        <v>14.99999999999968</v>
      </c>
      <c r="S420" s="26">
        <v>14.99999999999968</v>
      </c>
    </row>
    <row r="421" spans="1:19" ht="15.75" customHeight="1" x14ac:dyDescent="0.3">
      <c r="A421" s="23">
        <v>43104</v>
      </c>
      <c r="B421" s="26" t="s">
        <v>1440</v>
      </c>
      <c r="C421" s="26" t="s">
        <v>1441</v>
      </c>
      <c r="D421" s="26">
        <v>1700</v>
      </c>
      <c r="E421" s="26">
        <v>1700</v>
      </c>
      <c r="M421" s="26">
        <v>9.2899999999999991</v>
      </c>
      <c r="N421" s="26">
        <v>9.26</v>
      </c>
      <c r="O421" s="26">
        <v>-3.2290000000000001E-3</v>
      </c>
      <c r="P421" s="26">
        <v>0</v>
      </c>
      <c r="Q421" s="26">
        <v>0</v>
      </c>
      <c r="R421" s="26">
        <v>-50.999999999998913</v>
      </c>
      <c r="S421" s="26">
        <v>-50.999999999998913</v>
      </c>
    </row>
    <row r="422" spans="1:19" ht="15.75" customHeight="1" x14ac:dyDescent="0.3">
      <c r="A422" s="23">
        <v>43104</v>
      </c>
      <c r="B422" s="26" t="s">
        <v>1559</v>
      </c>
      <c r="C422" s="26" t="s">
        <v>1560</v>
      </c>
      <c r="D422" s="26">
        <v>1600</v>
      </c>
      <c r="E422" s="26">
        <v>1600</v>
      </c>
      <c r="M422" s="26">
        <v>8.56</v>
      </c>
      <c r="N422" s="26">
        <v>8.51</v>
      </c>
      <c r="O422" s="26">
        <v>-5.8409999999999998E-3</v>
      </c>
      <c r="P422" s="26">
        <v>0</v>
      </c>
      <c r="Q422" s="26">
        <v>0</v>
      </c>
      <c r="R422" s="26">
        <v>-80.000000000001137</v>
      </c>
      <c r="S422" s="26">
        <v>-80.000000000001137</v>
      </c>
    </row>
    <row r="423" spans="1:19" ht="15.75" customHeight="1" x14ac:dyDescent="0.3">
      <c r="A423" s="23">
        <v>43104</v>
      </c>
      <c r="B423" s="26" t="s">
        <v>1597</v>
      </c>
      <c r="C423" s="26" t="s">
        <v>1598</v>
      </c>
      <c r="D423" s="26">
        <v>1600</v>
      </c>
      <c r="E423" s="26">
        <v>1600</v>
      </c>
      <c r="M423" s="26">
        <v>9.2200000000000006</v>
      </c>
      <c r="N423" s="26">
        <v>9.18</v>
      </c>
      <c r="O423" s="26">
        <v>-4.3379999999999998E-3</v>
      </c>
      <c r="P423" s="26">
        <v>0</v>
      </c>
      <c r="Q423" s="26">
        <v>0</v>
      </c>
      <c r="R423" s="26">
        <v>-64.000000000001478</v>
      </c>
      <c r="S423" s="26">
        <v>-64.000000000001478</v>
      </c>
    </row>
    <row r="424" spans="1:19" ht="15.75" customHeight="1" x14ac:dyDescent="0.3">
      <c r="A424" s="23">
        <v>43104</v>
      </c>
      <c r="B424" s="26" t="s">
        <v>1669</v>
      </c>
      <c r="C424" s="26" t="s">
        <v>1670</v>
      </c>
      <c r="D424" s="26">
        <v>2100</v>
      </c>
      <c r="E424" s="26">
        <v>2100</v>
      </c>
      <c r="M424" s="26">
        <v>7.75</v>
      </c>
      <c r="N424" s="26">
        <v>7.61</v>
      </c>
      <c r="O424" s="26">
        <v>-1.8065000000000001E-2</v>
      </c>
      <c r="P424" s="26">
        <v>0</v>
      </c>
      <c r="Q424" s="26">
        <v>0</v>
      </c>
      <c r="R424" s="26">
        <v>-293.99999999999932</v>
      </c>
      <c r="S424" s="26">
        <v>-293.99999999999932</v>
      </c>
    </row>
    <row r="425" spans="1:19" ht="15.75" customHeight="1" x14ac:dyDescent="0.3">
      <c r="A425" s="23">
        <v>43104</v>
      </c>
      <c r="B425" s="26" t="s">
        <v>1679</v>
      </c>
      <c r="C425" s="26" t="s">
        <v>1680</v>
      </c>
      <c r="D425" s="26">
        <v>1900</v>
      </c>
      <c r="E425" s="26">
        <v>1900</v>
      </c>
      <c r="M425" s="26">
        <v>7.4</v>
      </c>
      <c r="N425" s="26">
        <v>7.42</v>
      </c>
      <c r="O425" s="26">
        <v>2.7030000000000001E-3</v>
      </c>
      <c r="P425" s="26">
        <v>0</v>
      </c>
      <c r="Q425" s="26">
        <v>0</v>
      </c>
      <c r="R425" s="26">
        <v>37.99999999999919</v>
      </c>
      <c r="S425" s="26">
        <v>37.99999999999919</v>
      </c>
    </row>
    <row r="426" spans="1:19" ht="15.75" customHeight="1" x14ac:dyDescent="0.3">
      <c r="A426" s="23">
        <v>43104</v>
      </c>
      <c r="B426" s="26" t="s">
        <v>1869</v>
      </c>
      <c r="C426" s="26" t="s">
        <v>1870</v>
      </c>
      <c r="D426" s="26">
        <v>400</v>
      </c>
      <c r="E426" s="26">
        <v>400</v>
      </c>
      <c r="M426" s="26">
        <v>35.33</v>
      </c>
      <c r="N426" s="26">
        <v>35.200000000000003</v>
      </c>
      <c r="O426" s="26">
        <v>-3.6800000000000001E-3</v>
      </c>
      <c r="P426" s="26">
        <v>0</v>
      </c>
      <c r="Q426" s="26">
        <v>0</v>
      </c>
      <c r="R426" s="26">
        <v>-51.999999999998181</v>
      </c>
      <c r="S426" s="26">
        <v>-51.999999999998181</v>
      </c>
    </row>
    <row r="428" spans="1:19" ht="15.75" customHeight="1" x14ac:dyDescent="0.3">
      <c r="A428" s="23">
        <v>43105</v>
      </c>
      <c r="B428" s="26" t="s">
        <v>3525</v>
      </c>
      <c r="C428" s="26" t="s">
        <v>3526</v>
      </c>
      <c r="D428" s="26">
        <v>500</v>
      </c>
      <c r="E428" s="26">
        <v>500</v>
      </c>
      <c r="M428" s="26">
        <v>33.01</v>
      </c>
      <c r="N428" s="26">
        <v>33.700000000000003</v>
      </c>
      <c r="O428" s="26">
        <v>2.0903000000000001E-2</v>
      </c>
      <c r="P428" s="26">
        <v>0</v>
      </c>
      <c r="Q428" s="26">
        <v>0</v>
      </c>
      <c r="R428" s="26">
        <v>345.00000000000239</v>
      </c>
      <c r="S428" s="26">
        <v>345.00000000000239</v>
      </c>
    </row>
    <row r="429" spans="1:19" ht="15.75" customHeight="1" x14ac:dyDescent="0.3">
      <c r="A429" s="23">
        <v>43105</v>
      </c>
      <c r="B429" s="26" t="s">
        <v>3580</v>
      </c>
      <c r="C429" s="26" t="s">
        <v>6528</v>
      </c>
      <c r="D429" s="26">
        <v>600</v>
      </c>
      <c r="E429" s="26">
        <v>600</v>
      </c>
      <c r="M429" s="26">
        <v>21.37</v>
      </c>
      <c r="N429" s="26">
        <v>20.68</v>
      </c>
      <c r="O429" s="26">
        <v>-3.2287999999999997E-2</v>
      </c>
      <c r="P429" s="26">
        <v>0</v>
      </c>
      <c r="Q429" s="26">
        <v>0</v>
      </c>
      <c r="R429" s="26">
        <v>-414.0000000000008</v>
      </c>
      <c r="S429" s="26">
        <v>-414.0000000000008</v>
      </c>
    </row>
    <row r="430" spans="1:19" ht="15.75" customHeight="1" x14ac:dyDescent="0.3">
      <c r="A430" s="23">
        <v>43105</v>
      </c>
      <c r="B430" s="26" t="s">
        <v>3759</v>
      </c>
      <c r="C430" s="26" t="s">
        <v>3760</v>
      </c>
      <c r="D430" s="26">
        <v>300</v>
      </c>
      <c r="E430" s="26">
        <v>300</v>
      </c>
      <c r="M430" s="26">
        <v>20.010000000000002</v>
      </c>
      <c r="N430" s="26">
        <v>19.510000000000002</v>
      </c>
      <c r="O430" s="26">
        <v>-2.4988E-2</v>
      </c>
      <c r="P430" s="26">
        <v>0</v>
      </c>
      <c r="Q430" s="26">
        <v>0</v>
      </c>
      <c r="R430" s="26">
        <v>-150</v>
      </c>
      <c r="S430" s="26">
        <v>-150</v>
      </c>
    </row>
    <row r="431" spans="1:19" ht="15.75" customHeight="1" x14ac:dyDescent="0.3">
      <c r="A431" s="23">
        <v>43105</v>
      </c>
      <c r="B431" s="26" t="s">
        <v>3838</v>
      </c>
      <c r="C431" s="26" t="s">
        <v>3839</v>
      </c>
      <c r="D431" s="26">
        <v>600</v>
      </c>
      <c r="E431" s="26">
        <v>600</v>
      </c>
      <c r="M431" s="26">
        <v>26.87</v>
      </c>
      <c r="N431" s="26">
        <v>26.66</v>
      </c>
      <c r="O431" s="26">
        <v>-7.8150000000000008E-3</v>
      </c>
      <c r="P431" s="26">
        <v>0</v>
      </c>
      <c r="Q431" s="26">
        <v>0</v>
      </c>
      <c r="R431" s="26">
        <v>-126.00000000000051</v>
      </c>
      <c r="S431" s="26">
        <v>-126.00000000000051</v>
      </c>
    </row>
    <row r="432" spans="1:19" ht="15.75" customHeight="1" x14ac:dyDescent="0.3">
      <c r="A432" s="23">
        <v>43105</v>
      </c>
      <c r="B432" s="26" t="s">
        <v>5189</v>
      </c>
      <c r="C432" s="26" t="s">
        <v>5192</v>
      </c>
      <c r="D432" s="26">
        <v>1500</v>
      </c>
      <c r="E432" s="26">
        <v>1500</v>
      </c>
      <c r="M432" s="26">
        <v>6.7460000000000004</v>
      </c>
      <c r="N432" s="26">
        <v>6.758</v>
      </c>
      <c r="O432" s="26">
        <v>1.779E-3</v>
      </c>
      <c r="P432" s="26">
        <v>0</v>
      </c>
      <c r="Q432" s="26">
        <v>0</v>
      </c>
      <c r="R432" s="26">
        <v>17.99999999999935</v>
      </c>
      <c r="S432" s="26">
        <v>17.99999999999935</v>
      </c>
    </row>
    <row r="433" spans="1:19" ht="15.75" customHeight="1" x14ac:dyDescent="0.3">
      <c r="A433" s="23">
        <v>43105</v>
      </c>
      <c r="B433" s="26" t="s">
        <v>41</v>
      </c>
      <c r="C433" s="26" t="s">
        <v>42</v>
      </c>
      <c r="D433" s="26">
        <v>2400</v>
      </c>
      <c r="E433" s="26">
        <v>2400</v>
      </c>
      <c r="M433" s="26">
        <v>6.9</v>
      </c>
      <c r="N433" s="26">
        <v>7.06</v>
      </c>
      <c r="O433" s="26">
        <v>2.3188E-2</v>
      </c>
      <c r="P433" s="26">
        <v>0</v>
      </c>
      <c r="Q433" s="26">
        <v>0</v>
      </c>
      <c r="R433" s="26">
        <v>383.99999999999818</v>
      </c>
      <c r="S433" s="26">
        <v>383.99999999999818</v>
      </c>
    </row>
    <row r="434" spans="1:19" ht="15.75" customHeight="1" x14ac:dyDescent="0.3">
      <c r="A434" s="23">
        <v>43105</v>
      </c>
      <c r="B434" s="26" t="s">
        <v>43</v>
      </c>
      <c r="C434" s="26" t="s">
        <v>44</v>
      </c>
      <c r="D434" s="26">
        <v>0</v>
      </c>
      <c r="E434" s="26">
        <v>0</v>
      </c>
      <c r="M434" s="26">
        <v>11.41</v>
      </c>
      <c r="N434" s="26">
        <v>11.17</v>
      </c>
      <c r="O434" s="26">
        <v>-2.1034000000000001E-2</v>
      </c>
      <c r="P434" s="26">
        <v>0</v>
      </c>
      <c r="Q434" s="26">
        <v>0</v>
      </c>
      <c r="R434" s="26">
        <v>0</v>
      </c>
      <c r="S434" s="26">
        <v>0</v>
      </c>
    </row>
    <row r="435" spans="1:19" ht="15.75" customHeight="1" x14ac:dyDescent="0.3">
      <c r="A435" s="23">
        <v>43105</v>
      </c>
      <c r="B435" s="26" t="s">
        <v>169</v>
      </c>
      <c r="C435" s="26" t="s">
        <v>170</v>
      </c>
      <c r="D435" s="26">
        <v>1900</v>
      </c>
      <c r="E435" s="26">
        <v>1900</v>
      </c>
      <c r="M435" s="26">
        <v>8.33</v>
      </c>
      <c r="N435" s="26">
        <v>8.25</v>
      </c>
      <c r="O435" s="26">
        <v>-9.6039999999999997E-3</v>
      </c>
      <c r="P435" s="26">
        <v>0</v>
      </c>
      <c r="Q435" s="26">
        <v>0</v>
      </c>
      <c r="R435" s="26">
        <v>-152.00000000000014</v>
      </c>
      <c r="S435" s="26">
        <v>-152.00000000000014</v>
      </c>
    </row>
    <row r="436" spans="1:19" ht="15.75" customHeight="1" x14ac:dyDescent="0.3">
      <c r="A436" s="23">
        <v>43105</v>
      </c>
      <c r="B436" s="26" t="s">
        <v>576</v>
      </c>
      <c r="C436" s="26" t="s">
        <v>577</v>
      </c>
      <c r="D436" s="26">
        <v>1500</v>
      </c>
      <c r="E436" s="26">
        <v>1500</v>
      </c>
      <c r="M436" s="26">
        <v>9.84</v>
      </c>
      <c r="N436" s="26">
        <v>9.91</v>
      </c>
      <c r="O436" s="26">
        <v>7.1139999999999997E-3</v>
      </c>
      <c r="P436" s="26">
        <v>0</v>
      </c>
      <c r="Q436" s="26">
        <v>0</v>
      </c>
      <c r="R436" s="26">
        <v>105.00000000000043</v>
      </c>
      <c r="S436" s="26">
        <v>105.00000000000043</v>
      </c>
    </row>
    <row r="437" spans="1:19" ht="15.75" customHeight="1" x14ac:dyDescent="0.3">
      <c r="A437" s="23">
        <v>43105</v>
      </c>
      <c r="B437" s="26" t="s">
        <v>867</v>
      </c>
      <c r="C437" s="26" t="s">
        <v>868</v>
      </c>
      <c r="D437" s="26">
        <v>600</v>
      </c>
      <c r="E437" s="26">
        <v>600</v>
      </c>
      <c r="M437" s="26">
        <v>32.1</v>
      </c>
      <c r="N437" s="26">
        <v>32.65</v>
      </c>
      <c r="O437" s="26">
        <v>1.7134E-2</v>
      </c>
      <c r="P437" s="26">
        <v>0</v>
      </c>
      <c r="Q437" s="26">
        <v>0</v>
      </c>
      <c r="R437" s="26">
        <v>329.99999999999829</v>
      </c>
      <c r="S437" s="26">
        <v>329.99999999999829</v>
      </c>
    </row>
    <row r="438" spans="1:19" ht="15.75" customHeight="1" x14ac:dyDescent="0.3">
      <c r="A438" s="23">
        <v>43105</v>
      </c>
      <c r="B438" s="26" t="s">
        <v>1044</v>
      </c>
      <c r="C438" s="26" t="s">
        <v>1045</v>
      </c>
      <c r="D438" s="26">
        <v>400</v>
      </c>
      <c r="E438" s="26">
        <v>400</v>
      </c>
      <c r="M438" s="26">
        <v>34.49</v>
      </c>
      <c r="N438" s="26">
        <v>34.11</v>
      </c>
      <c r="O438" s="26">
        <v>-1.1018E-2</v>
      </c>
      <c r="P438" s="26">
        <v>0</v>
      </c>
      <c r="Q438" s="26">
        <v>0</v>
      </c>
      <c r="R438" s="26">
        <v>-152.00000000000102</v>
      </c>
      <c r="S438" s="26">
        <v>-152.00000000000102</v>
      </c>
    </row>
    <row r="439" spans="1:19" ht="15.75" customHeight="1" x14ac:dyDescent="0.3">
      <c r="A439" s="23">
        <v>43105</v>
      </c>
      <c r="B439" s="26" t="s">
        <v>1235</v>
      </c>
      <c r="C439" s="26" t="s">
        <v>1236</v>
      </c>
      <c r="D439" s="26">
        <v>1000</v>
      </c>
      <c r="E439" s="26">
        <v>1000</v>
      </c>
      <c r="M439" s="26">
        <v>13.25</v>
      </c>
      <c r="N439" s="26">
        <v>13.16</v>
      </c>
      <c r="O439" s="26">
        <v>-6.7920000000000003E-3</v>
      </c>
      <c r="P439" s="26">
        <v>0</v>
      </c>
      <c r="Q439" s="26">
        <v>0</v>
      </c>
      <c r="R439" s="26">
        <v>-89.999999999999858</v>
      </c>
      <c r="S439" s="26">
        <v>-89.999999999999858</v>
      </c>
    </row>
    <row r="440" spans="1:19" ht="15.75" customHeight="1" x14ac:dyDescent="0.3">
      <c r="A440" s="23">
        <v>43105</v>
      </c>
      <c r="B440" s="26" t="s">
        <v>1326</v>
      </c>
      <c r="C440" s="26" t="s">
        <v>1327</v>
      </c>
      <c r="D440" s="26">
        <v>2600</v>
      </c>
      <c r="E440" s="26">
        <v>2600</v>
      </c>
      <c r="M440" s="26">
        <v>5.53</v>
      </c>
      <c r="N440" s="26">
        <v>5.54</v>
      </c>
      <c r="O440" s="26">
        <v>1.8079999999999999E-3</v>
      </c>
      <c r="P440" s="26">
        <v>0</v>
      </c>
      <c r="Q440" s="26">
        <v>0</v>
      </c>
      <c r="R440" s="26">
        <v>25.999999999999446</v>
      </c>
      <c r="S440" s="26">
        <v>25.999999999999446</v>
      </c>
    </row>
    <row r="441" spans="1:19" ht="15.75" customHeight="1" x14ac:dyDescent="0.3">
      <c r="A441" s="23">
        <v>43105</v>
      </c>
      <c r="B441" s="26" t="s">
        <v>1424</v>
      </c>
      <c r="C441" s="26" t="s">
        <v>1425</v>
      </c>
      <c r="D441" s="26">
        <v>1500</v>
      </c>
      <c r="E441" s="26">
        <v>1500</v>
      </c>
      <c r="M441" s="26">
        <v>9.41</v>
      </c>
      <c r="N441" s="26">
        <v>9.4499999999999993</v>
      </c>
      <c r="O441" s="26">
        <v>4.2509999999999996E-3</v>
      </c>
      <c r="P441" s="26">
        <v>0</v>
      </c>
      <c r="Q441" s="26">
        <v>0</v>
      </c>
      <c r="R441" s="26">
        <v>59.999999999998721</v>
      </c>
      <c r="S441" s="26">
        <v>59.999999999998721</v>
      </c>
    </row>
    <row r="442" spans="1:19" ht="15.75" customHeight="1" x14ac:dyDescent="0.3">
      <c r="A442" s="23">
        <v>43105</v>
      </c>
      <c r="B442" s="26" t="s">
        <v>1440</v>
      </c>
      <c r="C442" s="26" t="s">
        <v>1441</v>
      </c>
      <c r="D442" s="26">
        <v>1700</v>
      </c>
      <c r="E442" s="26">
        <v>1700</v>
      </c>
      <c r="M442" s="26">
        <v>9.26</v>
      </c>
      <c r="N442" s="26">
        <v>9.41</v>
      </c>
      <c r="O442" s="26">
        <v>1.6199000000000002E-2</v>
      </c>
      <c r="P442" s="26">
        <v>0</v>
      </c>
      <c r="Q442" s="26">
        <v>0</v>
      </c>
      <c r="R442" s="26">
        <v>255.0000000000006</v>
      </c>
      <c r="S442" s="26">
        <v>255.0000000000006</v>
      </c>
    </row>
    <row r="443" spans="1:19" ht="15.75" customHeight="1" x14ac:dyDescent="0.3">
      <c r="A443" s="23">
        <v>43105</v>
      </c>
      <c r="B443" s="26" t="s">
        <v>1559</v>
      </c>
      <c r="C443" s="26" t="s">
        <v>1560</v>
      </c>
      <c r="D443" s="26">
        <v>1600</v>
      </c>
      <c r="E443" s="26">
        <v>1600</v>
      </c>
      <c r="M443" s="26">
        <v>8.51</v>
      </c>
      <c r="N443" s="26">
        <v>8.6300000000000008</v>
      </c>
      <c r="O443" s="26">
        <v>1.4101000000000001E-2</v>
      </c>
      <c r="P443" s="26">
        <v>0</v>
      </c>
      <c r="Q443" s="26">
        <v>0</v>
      </c>
      <c r="R443" s="26">
        <v>192.00000000000159</v>
      </c>
      <c r="S443" s="26">
        <v>192.00000000000159</v>
      </c>
    </row>
    <row r="444" spans="1:19" ht="15.75" customHeight="1" x14ac:dyDescent="0.3">
      <c r="A444" s="23">
        <v>43105</v>
      </c>
      <c r="B444" s="26" t="s">
        <v>1597</v>
      </c>
      <c r="C444" s="26" t="s">
        <v>1598</v>
      </c>
      <c r="D444" s="26">
        <v>1600</v>
      </c>
      <c r="E444" s="26">
        <v>1600</v>
      </c>
      <c r="M444" s="26">
        <v>9.18</v>
      </c>
      <c r="N444" s="26">
        <v>9.49</v>
      </c>
      <c r="O444" s="26">
        <v>3.3769E-2</v>
      </c>
      <c r="P444" s="26">
        <v>0</v>
      </c>
      <c r="Q444" s="26">
        <v>0</v>
      </c>
      <c r="R444" s="26">
        <v>496.0000000000008</v>
      </c>
      <c r="S444" s="26">
        <v>496.0000000000008</v>
      </c>
    </row>
    <row r="445" spans="1:19" ht="15.75" customHeight="1" x14ac:dyDescent="0.3">
      <c r="A445" s="23">
        <v>43105</v>
      </c>
      <c r="B445" s="26" t="s">
        <v>1669</v>
      </c>
      <c r="C445" s="26" t="s">
        <v>1670</v>
      </c>
      <c r="D445" s="26">
        <v>2100</v>
      </c>
      <c r="E445" s="26">
        <v>2100</v>
      </c>
      <c r="M445" s="26">
        <v>7.61</v>
      </c>
      <c r="N445" s="26">
        <v>7.68</v>
      </c>
      <c r="O445" s="26">
        <v>9.1979999999999996E-3</v>
      </c>
      <c r="P445" s="26">
        <v>0</v>
      </c>
      <c r="Q445" s="26">
        <v>0</v>
      </c>
      <c r="R445" s="26">
        <v>146.99999999999872</v>
      </c>
      <c r="S445" s="26">
        <v>146.99999999999872</v>
      </c>
    </row>
    <row r="446" spans="1:19" ht="15.75" customHeight="1" x14ac:dyDescent="0.3">
      <c r="A446" s="23">
        <v>43105</v>
      </c>
      <c r="B446" s="26" t="s">
        <v>1679</v>
      </c>
      <c r="C446" s="26" t="s">
        <v>1680</v>
      </c>
      <c r="D446" s="26">
        <v>1900</v>
      </c>
      <c r="E446" s="26">
        <v>1900</v>
      </c>
      <c r="M446" s="26">
        <v>7.42</v>
      </c>
      <c r="N446" s="26">
        <v>7.42</v>
      </c>
      <c r="O446" s="26">
        <v>0</v>
      </c>
      <c r="P446" s="26">
        <v>0</v>
      </c>
      <c r="Q446" s="26">
        <v>0</v>
      </c>
      <c r="R446" s="26">
        <v>0</v>
      </c>
      <c r="S446" s="26">
        <v>0</v>
      </c>
    </row>
    <row r="447" spans="1:19" ht="15.75" customHeight="1" x14ac:dyDescent="0.3">
      <c r="A447" s="23">
        <v>43105</v>
      </c>
      <c r="B447" s="26" t="s">
        <v>1869</v>
      </c>
      <c r="C447" s="26" t="s">
        <v>1870</v>
      </c>
      <c r="D447" s="26">
        <v>400</v>
      </c>
      <c r="E447" s="26">
        <v>400</v>
      </c>
      <c r="M447" s="26">
        <v>35.200000000000003</v>
      </c>
      <c r="N447" s="26">
        <v>35.020000000000003</v>
      </c>
      <c r="O447" s="26">
        <v>-5.1139999999999996E-3</v>
      </c>
      <c r="P447" s="26">
        <v>0</v>
      </c>
      <c r="Q447" s="26">
        <v>0</v>
      </c>
      <c r="R447" s="26">
        <v>-71.999999999999886</v>
      </c>
      <c r="S447" s="26">
        <v>-71.999999999999886</v>
      </c>
    </row>
    <row r="449" spans="1:19" ht="15.75" customHeight="1" x14ac:dyDescent="0.3">
      <c r="A449" s="23">
        <v>43108</v>
      </c>
      <c r="B449" s="26" t="s">
        <v>3525</v>
      </c>
      <c r="C449" s="26" t="s">
        <v>3526</v>
      </c>
      <c r="D449" s="26">
        <v>500</v>
      </c>
      <c r="E449" s="26">
        <v>500</v>
      </c>
      <c r="M449" s="26">
        <v>33.700000000000003</v>
      </c>
      <c r="N449" s="26">
        <v>33.75</v>
      </c>
      <c r="O449" s="26">
        <v>1.4840000000000001E-3</v>
      </c>
      <c r="P449" s="26">
        <v>0</v>
      </c>
      <c r="Q449" s="26">
        <v>0</v>
      </c>
      <c r="R449" s="26">
        <v>24.999999999998579</v>
      </c>
      <c r="S449" s="26">
        <v>24.999999999998579</v>
      </c>
    </row>
    <row r="450" spans="1:19" ht="15.75" customHeight="1" x14ac:dyDescent="0.3">
      <c r="A450" s="23">
        <v>43108</v>
      </c>
      <c r="B450" s="26" t="s">
        <v>3580</v>
      </c>
      <c r="C450" s="26" t="s">
        <v>6528</v>
      </c>
      <c r="D450" s="26">
        <v>600</v>
      </c>
      <c r="E450" s="26">
        <v>600</v>
      </c>
      <c r="M450" s="26">
        <v>20.68</v>
      </c>
      <c r="N450" s="26">
        <v>20.13</v>
      </c>
      <c r="O450" s="26">
        <v>-2.6596000000000002E-2</v>
      </c>
      <c r="P450" s="26">
        <v>0</v>
      </c>
      <c r="Q450" s="26">
        <v>0</v>
      </c>
      <c r="R450" s="26">
        <v>-330.00000000000045</v>
      </c>
      <c r="S450" s="26">
        <v>-330.00000000000045</v>
      </c>
    </row>
    <row r="451" spans="1:19" ht="15.75" customHeight="1" x14ac:dyDescent="0.3">
      <c r="A451" s="23">
        <v>43108</v>
      </c>
      <c r="B451" s="26" t="s">
        <v>3759</v>
      </c>
      <c r="C451" s="26" t="s">
        <v>3760</v>
      </c>
      <c r="D451" s="26">
        <v>300</v>
      </c>
      <c r="E451" s="26">
        <v>300</v>
      </c>
      <c r="M451" s="26">
        <v>19.510000000000002</v>
      </c>
      <c r="N451" s="26">
        <v>19.7</v>
      </c>
      <c r="O451" s="26">
        <v>9.7389999999999994E-3</v>
      </c>
      <c r="P451" s="26">
        <v>0</v>
      </c>
      <c r="Q451" s="26">
        <v>0</v>
      </c>
      <c r="R451" s="26">
        <v>56.999999999999318</v>
      </c>
      <c r="S451" s="26">
        <v>56.999999999999318</v>
      </c>
    </row>
    <row r="452" spans="1:19" ht="15.75" customHeight="1" x14ac:dyDescent="0.3">
      <c r="A452" s="23">
        <v>43108</v>
      </c>
      <c r="B452" s="26" t="s">
        <v>3838</v>
      </c>
      <c r="C452" s="26" t="s">
        <v>3839</v>
      </c>
      <c r="D452" s="26">
        <v>600</v>
      </c>
      <c r="E452" s="26">
        <v>600</v>
      </c>
      <c r="M452" s="26">
        <v>26.66</v>
      </c>
      <c r="N452" s="26">
        <v>26.65</v>
      </c>
      <c r="O452" s="26">
        <v>-3.7500000000000001E-4</v>
      </c>
      <c r="P452" s="26">
        <v>0</v>
      </c>
      <c r="Q452" s="26">
        <v>0</v>
      </c>
      <c r="R452" s="26">
        <v>-6.0000000000009379</v>
      </c>
      <c r="S452" s="26">
        <v>-6.0000000000009379</v>
      </c>
    </row>
    <row r="453" spans="1:19" ht="15.75" customHeight="1" x14ac:dyDescent="0.3">
      <c r="A453" s="23">
        <v>43108</v>
      </c>
      <c r="B453" s="26" t="s">
        <v>5189</v>
      </c>
      <c r="C453" s="26" t="s">
        <v>5192</v>
      </c>
      <c r="D453" s="26">
        <v>1500</v>
      </c>
      <c r="E453" s="26">
        <v>1500</v>
      </c>
      <c r="M453" s="26">
        <v>6.758</v>
      </c>
      <c r="N453" s="26">
        <v>6.7889999999999997</v>
      </c>
      <c r="O453" s="26">
        <v>4.5869999999999999E-3</v>
      </c>
      <c r="P453" s="26">
        <v>0</v>
      </c>
      <c r="Q453" s="26">
        <v>0</v>
      </c>
      <c r="R453" s="26">
        <v>46.499999999999545</v>
      </c>
      <c r="S453" s="26">
        <v>46.499999999999545</v>
      </c>
    </row>
    <row r="454" spans="1:19" ht="15.75" customHeight="1" x14ac:dyDescent="0.3">
      <c r="A454" s="23">
        <v>43108</v>
      </c>
      <c r="B454" s="26" t="s">
        <v>41</v>
      </c>
      <c r="C454" s="26" t="s">
        <v>42</v>
      </c>
      <c r="D454" s="26">
        <v>2400</v>
      </c>
      <c r="E454" s="26">
        <v>2400</v>
      </c>
      <c r="M454" s="26">
        <v>7.06</v>
      </c>
      <c r="N454" s="26">
        <v>7.05</v>
      </c>
      <c r="O454" s="26">
        <v>-1.4159999999999999E-3</v>
      </c>
      <c r="P454" s="26">
        <v>0</v>
      </c>
      <c r="Q454" s="26">
        <v>0</v>
      </c>
      <c r="R454" s="26">
        <v>-23.999999999999488</v>
      </c>
      <c r="S454" s="26">
        <v>-23.999999999999488</v>
      </c>
    </row>
    <row r="455" spans="1:19" ht="15.75" customHeight="1" x14ac:dyDescent="0.3">
      <c r="A455" s="23">
        <v>43108</v>
      </c>
      <c r="B455" s="26" t="s">
        <v>43</v>
      </c>
      <c r="C455" s="26" t="s">
        <v>44</v>
      </c>
      <c r="D455" s="26">
        <v>0</v>
      </c>
      <c r="E455" s="26">
        <v>0</v>
      </c>
      <c r="M455" s="26">
        <v>11.17</v>
      </c>
      <c r="N455" s="26">
        <v>11.6</v>
      </c>
      <c r="O455" s="26">
        <v>3.8496000000000002E-2</v>
      </c>
      <c r="P455" s="26">
        <v>0</v>
      </c>
      <c r="Q455" s="26">
        <v>0</v>
      </c>
      <c r="R455" s="26">
        <v>0</v>
      </c>
      <c r="S455" s="26">
        <v>0</v>
      </c>
    </row>
    <row r="456" spans="1:19" ht="15.75" customHeight="1" x14ac:dyDescent="0.3">
      <c r="A456" s="23">
        <v>43108</v>
      </c>
      <c r="B456" s="26" t="s">
        <v>169</v>
      </c>
      <c r="C456" s="26" t="s">
        <v>170</v>
      </c>
      <c r="D456" s="26">
        <v>1900</v>
      </c>
      <c r="E456" s="26">
        <v>1900</v>
      </c>
      <c r="M456" s="26">
        <v>8.25</v>
      </c>
      <c r="N456" s="26">
        <v>8.42</v>
      </c>
      <c r="O456" s="26">
        <v>2.0605999999999999E-2</v>
      </c>
      <c r="P456" s="26">
        <v>0</v>
      </c>
      <c r="Q456" s="26">
        <v>0</v>
      </c>
      <c r="R456" s="26">
        <v>322.99999999999989</v>
      </c>
      <c r="S456" s="26">
        <v>322.99999999999989</v>
      </c>
    </row>
    <row r="457" spans="1:19" ht="15.75" customHeight="1" x14ac:dyDescent="0.3">
      <c r="A457" s="23">
        <v>43108</v>
      </c>
      <c r="B457" s="26" t="s">
        <v>576</v>
      </c>
      <c r="C457" s="26" t="s">
        <v>577</v>
      </c>
      <c r="D457" s="26">
        <v>1500</v>
      </c>
      <c r="E457" s="26">
        <v>1500</v>
      </c>
      <c r="M457" s="26">
        <v>9.91</v>
      </c>
      <c r="N457" s="26">
        <v>9.99</v>
      </c>
      <c r="O457" s="26">
        <v>8.0730000000000003E-3</v>
      </c>
      <c r="P457" s="26">
        <v>0</v>
      </c>
      <c r="Q457" s="26">
        <v>0</v>
      </c>
      <c r="R457" s="26">
        <v>120.00000000000011</v>
      </c>
      <c r="S457" s="26">
        <v>120.00000000000011</v>
      </c>
    </row>
    <row r="458" spans="1:19" ht="15.75" customHeight="1" x14ac:dyDescent="0.3">
      <c r="A458" s="23">
        <v>43108</v>
      </c>
      <c r="B458" s="26" t="s">
        <v>867</v>
      </c>
      <c r="C458" s="26" t="s">
        <v>868</v>
      </c>
      <c r="D458" s="26">
        <v>600</v>
      </c>
      <c r="E458" s="26">
        <v>600</v>
      </c>
      <c r="M458" s="26">
        <v>32.65</v>
      </c>
      <c r="N458" s="26">
        <v>33.97</v>
      </c>
      <c r="O458" s="26">
        <v>4.0429E-2</v>
      </c>
      <c r="P458" s="26">
        <v>0</v>
      </c>
      <c r="Q458" s="26">
        <v>0</v>
      </c>
      <c r="R458" s="26">
        <v>792.00000000000023</v>
      </c>
      <c r="S458" s="26">
        <v>792.00000000000023</v>
      </c>
    </row>
    <row r="459" spans="1:19" ht="15.75" customHeight="1" x14ac:dyDescent="0.3">
      <c r="A459" s="23">
        <v>43108</v>
      </c>
      <c r="B459" s="26" t="s">
        <v>1044</v>
      </c>
      <c r="C459" s="26" t="s">
        <v>1045</v>
      </c>
      <c r="D459" s="26">
        <v>400</v>
      </c>
      <c r="E459" s="26">
        <v>400</v>
      </c>
      <c r="M459" s="26">
        <v>34.11</v>
      </c>
      <c r="N459" s="26">
        <v>35.01</v>
      </c>
      <c r="O459" s="26">
        <v>2.6384999999999999E-2</v>
      </c>
      <c r="P459" s="26">
        <v>0</v>
      </c>
      <c r="Q459" s="26">
        <v>0</v>
      </c>
      <c r="R459" s="26">
        <v>359.99999999999943</v>
      </c>
      <c r="S459" s="26">
        <v>359.99999999999943</v>
      </c>
    </row>
    <row r="460" spans="1:19" ht="15.75" customHeight="1" x14ac:dyDescent="0.3">
      <c r="A460" s="23">
        <v>43108</v>
      </c>
      <c r="B460" s="26" t="s">
        <v>1235</v>
      </c>
      <c r="C460" s="26" t="s">
        <v>1236</v>
      </c>
      <c r="D460" s="26">
        <v>1000</v>
      </c>
      <c r="E460" s="26">
        <v>1000</v>
      </c>
      <c r="M460" s="26">
        <v>13.16</v>
      </c>
      <c r="N460" s="26">
        <v>13.12</v>
      </c>
      <c r="O460" s="26">
        <v>-3.0400000000000002E-3</v>
      </c>
      <c r="P460" s="26">
        <v>0</v>
      </c>
      <c r="Q460" s="26">
        <v>0</v>
      </c>
      <c r="R460" s="26">
        <v>-40.000000000000924</v>
      </c>
      <c r="S460" s="26">
        <v>-40.000000000000924</v>
      </c>
    </row>
    <row r="461" spans="1:19" ht="15.75" customHeight="1" x14ac:dyDescent="0.3">
      <c r="A461" s="23">
        <v>43108</v>
      </c>
      <c r="B461" s="26" t="s">
        <v>1326</v>
      </c>
      <c r="C461" s="26" t="s">
        <v>1327</v>
      </c>
      <c r="D461" s="26">
        <v>2600</v>
      </c>
      <c r="E461" s="26">
        <v>2600</v>
      </c>
      <c r="M461" s="26">
        <v>5.54</v>
      </c>
      <c r="N461" s="26">
        <v>5.51</v>
      </c>
      <c r="O461" s="26">
        <v>-5.4149999999999997E-3</v>
      </c>
      <c r="P461" s="26">
        <v>0</v>
      </c>
      <c r="Q461" s="26">
        <v>0</v>
      </c>
      <c r="R461" s="26">
        <v>-78.000000000000654</v>
      </c>
      <c r="S461" s="26">
        <v>-78.000000000000654</v>
      </c>
    </row>
    <row r="462" spans="1:19" ht="15.75" customHeight="1" x14ac:dyDescent="0.3">
      <c r="A462" s="23">
        <v>43108</v>
      </c>
      <c r="B462" s="26" t="s">
        <v>1424</v>
      </c>
      <c r="C462" s="26" t="s">
        <v>1425</v>
      </c>
      <c r="D462" s="26">
        <v>1500</v>
      </c>
      <c r="E462" s="26">
        <v>1500</v>
      </c>
      <c r="M462" s="26">
        <v>9.4499999999999993</v>
      </c>
      <c r="N462" s="26">
        <v>9.43</v>
      </c>
      <c r="O462" s="26">
        <v>-2.1159999999999998E-3</v>
      </c>
      <c r="P462" s="26">
        <v>0</v>
      </c>
      <c r="Q462" s="26">
        <v>0</v>
      </c>
      <c r="R462" s="26">
        <v>-29.999999999999361</v>
      </c>
      <c r="S462" s="26">
        <v>-29.999999999999361</v>
      </c>
    </row>
    <row r="463" spans="1:19" ht="15.75" customHeight="1" x14ac:dyDescent="0.3">
      <c r="A463" s="23">
        <v>43108</v>
      </c>
      <c r="B463" s="26" t="s">
        <v>1440</v>
      </c>
      <c r="C463" s="26" t="s">
        <v>1441</v>
      </c>
      <c r="D463" s="26">
        <v>1700</v>
      </c>
      <c r="E463" s="26">
        <v>1700</v>
      </c>
      <c r="M463" s="26">
        <v>9.41</v>
      </c>
      <c r="N463" s="26">
        <v>9.77</v>
      </c>
      <c r="O463" s="26">
        <v>3.8256999999999999E-2</v>
      </c>
      <c r="P463" s="26">
        <v>0</v>
      </c>
      <c r="Q463" s="26">
        <v>0</v>
      </c>
      <c r="R463" s="26">
        <v>611.99999999999909</v>
      </c>
      <c r="S463" s="26">
        <v>611.99999999999909</v>
      </c>
    </row>
    <row r="464" spans="1:19" ht="15.75" customHeight="1" x14ac:dyDescent="0.3">
      <c r="A464" s="23">
        <v>43108</v>
      </c>
      <c r="B464" s="26" t="s">
        <v>1559</v>
      </c>
      <c r="C464" s="26" t="s">
        <v>1560</v>
      </c>
      <c r="D464" s="26">
        <v>1600</v>
      </c>
      <c r="E464" s="26">
        <v>1600</v>
      </c>
      <c r="M464" s="26">
        <v>8.6300000000000008</v>
      </c>
      <c r="N464" s="26">
        <v>8.61</v>
      </c>
      <c r="O464" s="26">
        <v>-2.317E-3</v>
      </c>
      <c r="P464" s="26">
        <v>0</v>
      </c>
      <c r="Q464" s="26">
        <v>0</v>
      </c>
      <c r="R464" s="26">
        <v>-32.00000000000216</v>
      </c>
      <c r="S464" s="26">
        <v>-32.00000000000216</v>
      </c>
    </row>
    <row r="465" spans="1:19" ht="15.75" customHeight="1" x14ac:dyDescent="0.3">
      <c r="A465" s="23">
        <v>43108</v>
      </c>
      <c r="B465" s="26" t="s">
        <v>1597</v>
      </c>
      <c r="C465" s="26" t="s">
        <v>1598</v>
      </c>
      <c r="D465" s="26">
        <v>1600</v>
      </c>
      <c r="E465" s="26">
        <v>1600</v>
      </c>
      <c r="M465" s="26">
        <v>9.49</v>
      </c>
      <c r="N465" s="26">
        <v>9.52</v>
      </c>
      <c r="O465" s="26">
        <v>3.1610000000000002E-3</v>
      </c>
      <c r="P465" s="26">
        <v>0</v>
      </c>
      <c r="Q465" s="26">
        <v>0</v>
      </c>
      <c r="R465" s="26">
        <v>47.999999999998977</v>
      </c>
      <c r="S465" s="26">
        <v>47.999999999998977</v>
      </c>
    </row>
    <row r="466" spans="1:19" ht="15.75" customHeight="1" x14ac:dyDescent="0.3">
      <c r="A466" s="23">
        <v>43108</v>
      </c>
      <c r="B466" s="26" t="s">
        <v>1669</v>
      </c>
      <c r="C466" s="26" t="s">
        <v>1670</v>
      </c>
      <c r="D466" s="26">
        <v>2100</v>
      </c>
      <c r="E466" s="26">
        <v>2100</v>
      </c>
      <c r="M466" s="26">
        <v>7.68</v>
      </c>
      <c r="N466" s="26">
        <v>7.59</v>
      </c>
      <c r="O466" s="26">
        <v>-1.1719E-2</v>
      </c>
      <c r="P466" s="26">
        <v>0</v>
      </c>
      <c r="Q466" s="26">
        <v>0</v>
      </c>
      <c r="R466" s="26">
        <v>-188.99999999999972</v>
      </c>
      <c r="S466" s="26">
        <v>-188.99999999999972</v>
      </c>
    </row>
    <row r="467" spans="1:19" ht="15.75" customHeight="1" x14ac:dyDescent="0.3">
      <c r="A467" s="23">
        <v>43108</v>
      </c>
      <c r="B467" s="26" t="s">
        <v>1679</v>
      </c>
      <c r="C467" s="26" t="s">
        <v>1680</v>
      </c>
      <c r="D467" s="26">
        <v>1900</v>
      </c>
      <c r="E467" s="26">
        <v>1900</v>
      </c>
      <c r="M467" s="26">
        <v>7.42</v>
      </c>
      <c r="N467" s="26">
        <v>7.41</v>
      </c>
      <c r="O467" s="26">
        <v>-1.348E-3</v>
      </c>
      <c r="P467" s="26">
        <v>0</v>
      </c>
      <c r="Q467" s="26">
        <v>0</v>
      </c>
      <c r="R467" s="26">
        <v>-18.999999999999595</v>
      </c>
      <c r="S467" s="26">
        <v>-18.999999999999595</v>
      </c>
    </row>
    <row r="468" spans="1:19" ht="15.75" customHeight="1" x14ac:dyDescent="0.3">
      <c r="A468" s="23">
        <v>43108</v>
      </c>
      <c r="B468" s="26" t="s">
        <v>1869</v>
      </c>
      <c r="C468" s="26" t="s">
        <v>1870</v>
      </c>
      <c r="D468" s="26">
        <v>400</v>
      </c>
      <c r="E468" s="26">
        <v>400</v>
      </c>
      <c r="M468" s="26">
        <v>35.020000000000003</v>
      </c>
      <c r="N468" s="26">
        <v>34.82</v>
      </c>
      <c r="O468" s="26">
        <v>-5.7109999999999999E-3</v>
      </c>
      <c r="P468" s="26">
        <v>0</v>
      </c>
      <c r="Q468" s="26">
        <v>0</v>
      </c>
      <c r="R468" s="26">
        <v>-80.000000000001137</v>
      </c>
      <c r="S468" s="26">
        <v>-80.000000000001137</v>
      </c>
    </row>
    <row r="470" spans="1:19" ht="15.75" customHeight="1" x14ac:dyDescent="0.3">
      <c r="A470" s="23">
        <v>43109</v>
      </c>
      <c r="B470" s="26" t="s">
        <v>3525</v>
      </c>
      <c r="C470" s="26" t="s">
        <v>3526</v>
      </c>
      <c r="D470" s="26">
        <v>500</v>
      </c>
      <c r="E470" s="26">
        <v>500</v>
      </c>
      <c r="M470" s="26">
        <v>33.75</v>
      </c>
      <c r="N470" s="26">
        <v>33.299999999999997</v>
      </c>
      <c r="O470" s="26">
        <v>-1.3332999999999999E-2</v>
      </c>
      <c r="P470" s="26">
        <v>0</v>
      </c>
      <c r="Q470" s="26">
        <v>0</v>
      </c>
      <c r="R470" s="26">
        <v>-225.00000000000142</v>
      </c>
      <c r="S470" s="26">
        <v>-225.00000000000142</v>
      </c>
    </row>
    <row r="471" spans="1:19" ht="15.75" customHeight="1" x14ac:dyDescent="0.3">
      <c r="A471" s="23">
        <v>43109</v>
      </c>
      <c r="B471" s="26" t="s">
        <v>3580</v>
      </c>
      <c r="C471" s="26" t="s">
        <v>6528</v>
      </c>
      <c r="D471" s="26">
        <v>600</v>
      </c>
      <c r="E471" s="26">
        <v>600</v>
      </c>
      <c r="M471" s="26">
        <v>20.13</v>
      </c>
      <c r="N471" s="26">
        <v>20.329999999999998</v>
      </c>
      <c r="O471" s="26">
        <v>9.9349999999999994E-3</v>
      </c>
      <c r="P471" s="26">
        <v>0</v>
      </c>
      <c r="Q471" s="26">
        <v>0</v>
      </c>
      <c r="R471" s="26">
        <v>119.99999999999957</v>
      </c>
      <c r="S471" s="26">
        <v>119.99999999999957</v>
      </c>
    </row>
    <row r="472" spans="1:19" ht="15.75" customHeight="1" x14ac:dyDescent="0.3">
      <c r="A472" s="23">
        <v>43109</v>
      </c>
      <c r="B472" s="26" t="s">
        <v>3759</v>
      </c>
      <c r="C472" s="26" t="s">
        <v>3760</v>
      </c>
      <c r="D472" s="26">
        <v>300</v>
      </c>
      <c r="E472" s="26">
        <v>300</v>
      </c>
      <c r="M472" s="26">
        <v>19.7</v>
      </c>
      <c r="N472" s="26">
        <v>19.96</v>
      </c>
      <c r="O472" s="26">
        <v>1.3198E-2</v>
      </c>
      <c r="P472" s="26">
        <v>0</v>
      </c>
      <c r="Q472" s="26">
        <v>0</v>
      </c>
      <c r="R472" s="26">
        <v>78.000000000000469</v>
      </c>
      <c r="S472" s="26">
        <v>78.000000000000469</v>
      </c>
    </row>
    <row r="473" spans="1:19" ht="15.75" customHeight="1" x14ac:dyDescent="0.3">
      <c r="A473" s="23">
        <v>43109</v>
      </c>
      <c r="B473" s="26" t="s">
        <v>3838</v>
      </c>
      <c r="C473" s="26" t="s">
        <v>3839</v>
      </c>
      <c r="D473" s="26">
        <v>600</v>
      </c>
      <c r="E473" s="26">
        <v>600</v>
      </c>
      <c r="M473" s="26">
        <v>26.65</v>
      </c>
      <c r="N473" s="26">
        <v>26.39</v>
      </c>
      <c r="O473" s="26">
        <v>-9.7560000000000008E-3</v>
      </c>
      <c r="P473" s="26">
        <v>0</v>
      </c>
      <c r="Q473" s="26">
        <v>0</v>
      </c>
      <c r="R473" s="26">
        <v>-155.99999999999881</v>
      </c>
      <c r="S473" s="26">
        <v>-155.99999999999881</v>
      </c>
    </row>
    <row r="474" spans="1:19" ht="15.75" customHeight="1" x14ac:dyDescent="0.3">
      <c r="A474" s="23">
        <v>43109</v>
      </c>
      <c r="B474" s="26" t="s">
        <v>2689</v>
      </c>
      <c r="C474" s="26" t="s">
        <v>2690</v>
      </c>
      <c r="D474" s="26">
        <v>0</v>
      </c>
      <c r="E474" s="26">
        <v>200</v>
      </c>
      <c r="I474" s="53">
        <v>56.83</v>
      </c>
      <c r="J474" s="53">
        <v>0</v>
      </c>
      <c r="K474" s="52">
        <v>200</v>
      </c>
      <c r="M474" s="26">
        <v>57.19</v>
      </c>
      <c r="N474" s="26">
        <v>57.19</v>
      </c>
      <c r="O474" s="26">
        <v>0</v>
      </c>
      <c r="P474" s="26">
        <v>0</v>
      </c>
      <c r="Q474" s="26">
        <v>71.999999999999886</v>
      </c>
      <c r="R474" s="26">
        <v>0</v>
      </c>
      <c r="S474" s="26">
        <v>71.999999999999886</v>
      </c>
    </row>
    <row r="475" spans="1:19" ht="15.75" customHeight="1" x14ac:dyDescent="0.3">
      <c r="A475" s="23">
        <v>43109</v>
      </c>
      <c r="B475" s="26" t="s">
        <v>5189</v>
      </c>
      <c r="C475" s="26" t="s">
        <v>5192</v>
      </c>
      <c r="D475" s="26">
        <v>1500</v>
      </c>
      <c r="E475" s="26">
        <v>1500</v>
      </c>
      <c r="M475" s="26">
        <v>6.7889999999999997</v>
      </c>
      <c r="N475" s="26">
        <v>6.7830000000000004</v>
      </c>
      <c r="O475" s="26">
        <v>-8.8400000000000002E-4</v>
      </c>
      <c r="P475" s="26">
        <v>0</v>
      </c>
      <c r="Q475" s="26">
        <v>0</v>
      </c>
      <c r="R475" s="26">
        <v>-8.9999999999990088</v>
      </c>
      <c r="S475" s="26">
        <v>-8.9999999999990088</v>
      </c>
    </row>
    <row r="476" spans="1:19" ht="15.75" customHeight="1" x14ac:dyDescent="0.3">
      <c r="A476" s="23">
        <v>43109</v>
      </c>
      <c r="B476" s="26" t="s">
        <v>41</v>
      </c>
      <c r="C476" s="26" t="s">
        <v>42</v>
      </c>
      <c r="D476" s="26">
        <v>2400</v>
      </c>
      <c r="E476" s="26">
        <v>2400</v>
      </c>
      <c r="M476" s="26">
        <v>7.05</v>
      </c>
      <c r="N476" s="26">
        <v>7</v>
      </c>
      <c r="O476" s="26">
        <v>-7.0920000000000002E-3</v>
      </c>
      <c r="P476" s="26">
        <v>0</v>
      </c>
      <c r="Q476" s="26">
        <v>0</v>
      </c>
      <c r="R476" s="26">
        <v>-119.99999999999957</v>
      </c>
      <c r="S476" s="26">
        <v>-119.99999999999957</v>
      </c>
    </row>
    <row r="477" spans="1:19" ht="15.75" customHeight="1" x14ac:dyDescent="0.3">
      <c r="A477" s="23">
        <v>43109</v>
      </c>
      <c r="B477" s="26" t="s">
        <v>169</v>
      </c>
      <c r="C477" s="26" t="s">
        <v>170</v>
      </c>
      <c r="D477" s="26">
        <v>1900</v>
      </c>
      <c r="E477" s="26">
        <v>1900</v>
      </c>
      <c r="M477" s="26">
        <v>8.42</v>
      </c>
      <c r="N477" s="26">
        <v>8.51</v>
      </c>
      <c r="O477" s="26">
        <v>1.0689000000000001E-2</v>
      </c>
      <c r="P477" s="26">
        <v>0</v>
      </c>
      <c r="Q477" s="26">
        <v>0</v>
      </c>
      <c r="R477" s="26">
        <v>170.99999999999972</v>
      </c>
      <c r="S477" s="26">
        <v>170.99999999999972</v>
      </c>
    </row>
    <row r="478" spans="1:19" ht="15.75" customHeight="1" x14ac:dyDescent="0.3">
      <c r="A478" s="23">
        <v>43109</v>
      </c>
      <c r="B478" s="26" t="s">
        <v>576</v>
      </c>
      <c r="C478" s="26" t="s">
        <v>577</v>
      </c>
      <c r="D478" s="26">
        <v>1500</v>
      </c>
      <c r="E478" s="26">
        <v>1500</v>
      </c>
      <c r="M478" s="26">
        <v>9.99</v>
      </c>
      <c r="N478" s="26">
        <v>9.94</v>
      </c>
      <c r="O478" s="26">
        <v>-5.0049999999999999E-3</v>
      </c>
      <c r="P478" s="26">
        <v>0</v>
      </c>
      <c r="Q478" s="26">
        <v>0</v>
      </c>
      <c r="R478" s="26">
        <v>-75.000000000001066</v>
      </c>
      <c r="S478" s="26">
        <v>-75.000000000001066</v>
      </c>
    </row>
    <row r="479" spans="1:19" ht="15.75" customHeight="1" x14ac:dyDescent="0.3">
      <c r="A479" s="23">
        <v>43109</v>
      </c>
      <c r="B479" s="26" t="s">
        <v>867</v>
      </c>
      <c r="C479" s="26" t="s">
        <v>868</v>
      </c>
      <c r="D479" s="26">
        <v>600</v>
      </c>
      <c r="E479" s="26">
        <v>600</v>
      </c>
      <c r="M479" s="26">
        <v>33.97</v>
      </c>
      <c r="N479" s="26">
        <v>33.380000000000003</v>
      </c>
      <c r="O479" s="26">
        <v>-1.7368000000000001E-2</v>
      </c>
      <c r="P479" s="26">
        <v>0</v>
      </c>
      <c r="Q479" s="26">
        <v>0</v>
      </c>
      <c r="R479" s="26">
        <v>-353.99999999999778</v>
      </c>
      <c r="S479" s="26">
        <v>-353.99999999999778</v>
      </c>
    </row>
    <row r="480" spans="1:19" ht="15.75" customHeight="1" x14ac:dyDescent="0.3">
      <c r="A480" s="23">
        <v>43109</v>
      </c>
      <c r="B480" s="26" t="s">
        <v>1044</v>
      </c>
      <c r="C480" s="26" t="s">
        <v>1045</v>
      </c>
      <c r="D480" s="26">
        <v>400</v>
      </c>
      <c r="E480" s="26">
        <v>400</v>
      </c>
      <c r="M480" s="26">
        <v>35.01</v>
      </c>
      <c r="N480" s="26">
        <v>35.119999999999997</v>
      </c>
      <c r="O480" s="26">
        <v>3.1419999999999998E-3</v>
      </c>
      <c r="P480" s="26">
        <v>0</v>
      </c>
      <c r="Q480" s="26">
        <v>0</v>
      </c>
      <c r="R480" s="26">
        <v>43.999999999999773</v>
      </c>
      <c r="S480" s="26">
        <v>43.999999999999773</v>
      </c>
    </row>
    <row r="481" spans="1:19" ht="15.75" customHeight="1" x14ac:dyDescent="0.3">
      <c r="A481" s="23">
        <v>43109</v>
      </c>
      <c r="B481" s="26" t="s">
        <v>1235</v>
      </c>
      <c r="C481" s="26" t="s">
        <v>1236</v>
      </c>
      <c r="D481" s="26">
        <v>1000</v>
      </c>
      <c r="E481" s="26">
        <v>1000</v>
      </c>
      <c r="M481" s="26">
        <v>13.12</v>
      </c>
      <c r="N481" s="26">
        <v>13.37</v>
      </c>
      <c r="O481" s="26">
        <v>1.9054999999999999E-2</v>
      </c>
      <c r="P481" s="26">
        <v>0</v>
      </c>
      <c r="Q481" s="26">
        <v>0</v>
      </c>
      <c r="R481" s="26">
        <v>250</v>
      </c>
      <c r="S481" s="26">
        <v>250</v>
      </c>
    </row>
    <row r="482" spans="1:19" ht="15.75" customHeight="1" x14ac:dyDescent="0.3">
      <c r="A482" s="23">
        <v>43109</v>
      </c>
      <c r="B482" s="26" t="s">
        <v>1326</v>
      </c>
      <c r="C482" s="26" t="s">
        <v>1327</v>
      </c>
      <c r="D482" s="26">
        <v>2600</v>
      </c>
      <c r="E482" s="26">
        <v>2600</v>
      </c>
      <c r="M482" s="26">
        <v>5.51</v>
      </c>
      <c r="N482" s="26">
        <v>5.46</v>
      </c>
      <c r="O482" s="26">
        <v>-9.0740000000000005E-3</v>
      </c>
      <c r="P482" s="26">
        <v>0</v>
      </c>
      <c r="Q482" s="26">
        <v>0</v>
      </c>
      <c r="R482" s="26">
        <v>-129.99999999999955</v>
      </c>
      <c r="S482" s="26">
        <v>-129.99999999999955</v>
      </c>
    </row>
    <row r="483" spans="1:19" ht="15.75" customHeight="1" x14ac:dyDescent="0.3">
      <c r="A483" s="23">
        <v>43109</v>
      </c>
      <c r="B483" s="26" t="s">
        <v>1424</v>
      </c>
      <c r="C483" s="26" t="s">
        <v>1425</v>
      </c>
      <c r="D483" s="26">
        <v>1500</v>
      </c>
      <c r="E483" s="26">
        <v>1500</v>
      </c>
      <c r="M483" s="26">
        <v>9.43</v>
      </c>
      <c r="N483" s="26">
        <v>9.31</v>
      </c>
      <c r="O483" s="26">
        <v>-1.2725E-2</v>
      </c>
      <c r="P483" s="26">
        <v>0</v>
      </c>
      <c r="Q483" s="26">
        <v>0</v>
      </c>
      <c r="R483" s="26">
        <v>-179.99999999999883</v>
      </c>
      <c r="S483" s="26">
        <v>-179.99999999999883</v>
      </c>
    </row>
    <row r="484" spans="1:19" ht="15.75" customHeight="1" x14ac:dyDescent="0.3">
      <c r="A484" s="23">
        <v>43109</v>
      </c>
      <c r="B484" s="26" t="s">
        <v>1440</v>
      </c>
      <c r="C484" s="26" t="s">
        <v>1441</v>
      </c>
      <c r="D484" s="26">
        <v>1700</v>
      </c>
      <c r="E484" s="26">
        <v>1700</v>
      </c>
      <c r="M484" s="26">
        <v>9.77</v>
      </c>
      <c r="N484" s="26">
        <v>9.86</v>
      </c>
      <c r="O484" s="26">
        <v>9.2119999999999997E-3</v>
      </c>
      <c r="P484" s="26">
        <v>0</v>
      </c>
      <c r="Q484" s="26">
        <v>0</v>
      </c>
      <c r="R484" s="26">
        <v>152.99999999999977</v>
      </c>
      <c r="S484" s="26">
        <v>152.99999999999977</v>
      </c>
    </row>
    <row r="485" spans="1:19" ht="15.75" customHeight="1" x14ac:dyDescent="0.3">
      <c r="A485" s="23">
        <v>43109</v>
      </c>
      <c r="B485" s="26" t="s">
        <v>1559</v>
      </c>
      <c r="C485" s="26" t="s">
        <v>1560</v>
      </c>
      <c r="D485" s="26">
        <v>1600</v>
      </c>
      <c r="E485" s="26">
        <v>1600</v>
      </c>
      <c r="M485" s="26">
        <v>8.61</v>
      </c>
      <c r="N485" s="26">
        <v>8.5500000000000007</v>
      </c>
      <c r="O485" s="26">
        <v>-6.9690000000000004E-3</v>
      </c>
      <c r="P485" s="26">
        <v>0</v>
      </c>
      <c r="Q485" s="26">
        <v>0</v>
      </c>
      <c r="R485" s="26">
        <v>-95.999999999997954</v>
      </c>
      <c r="S485" s="26">
        <v>-95.999999999997954</v>
      </c>
    </row>
    <row r="486" spans="1:19" ht="15.75" customHeight="1" x14ac:dyDescent="0.3">
      <c r="A486" s="23">
        <v>43109</v>
      </c>
      <c r="B486" s="26" t="s">
        <v>1597</v>
      </c>
      <c r="C486" s="26" t="s">
        <v>1598</v>
      </c>
      <c r="D486" s="26">
        <v>1600</v>
      </c>
      <c r="E486" s="26">
        <v>1600</v>
      </c>
      <c r="M486" s="26">
        <v>9.52</v>
      </c>
      <c r="N486" s="26">
        <v>9.4499999999999993</v>
      </c>
      <c r="O486" s="26">
        <v>-7.3530000000000002E-3</v>
      </c>
      <c r="P486" s="26">
        <v>0</v>
      </c>
      <c r="Q486" s="26">
        <v>0</v>
      </c>
      <c r="R486" s="26">
        <v>-112.00000000000045</v>
      </c>
      <c r="S486" s="26">
        <v>-112.00000000000045</v>
      </c>
    </row>
    <row r="487" spans="1:19" ht="15.75" customHeight="1" x14ac:dyDescent="0.3">
      <c r="A487" s="23">
        <v>43109</v>
      </c>
      <c r="B487" s="26" t="s">
        <v>1669</v>
      </c>
      <c r="C487" s="26" t="s">
        <v>1670</v>
      </c>
      <c r="D487" s="26">
        <v>2100</v>
      </c>
      <c r="E487" s="26">
        <v>2100</v>
      </c>
      <c r="M487" s="26">
        <v>7.59</v>
      </c>
      <c r="N487" s="26">
        <v>7.56</v>
      </c>
      <c r="O487" s="26">
        <v>-3.9529999999999999E-3</v>
      </c>
      <c r="P487" s="26">
        <v>0</v>
      </c>
      <c r="Q487" s="26">
        <v>0</v>
      </c>
      <c r="R487" s="26">
        <v>-63.000000000000526</v>
      </c>
      <c r="S487" s="26">
        <v>-63.000000000000526</v>
      </c>
    </row>
    <row r="488" spans="1:19" ht="15.75" customHeight="1" x14ac:dyDescent="0.3">
      <c r="A488" s="23">
        <v>43109</v>
      </c>
      <c r="B488" s="26" t="s">
        <v>1679</v>
      </c>
      <c r="C488" s="26" t="s">
        <v>1680</v>
      </c>
      <c r="D488" s="26">
        <v>1900</v>
      </c>
      <c r="E488" s="26">
        <v>1900</v>
      </c>
      <c r="M488" s="26">
        <v>7.41</v>
      </c>
      <c r="N488" s="26">
        <v>7.4</v>
      </c>
      <c r="O488" s="26">
        <v>-1.3500000000000001E-3</v>
      </c>
      <c r="P488" s="26">
        <v>0</v>
      </c>
      <c r="Q488" s="26">
        <v>0</v>
      </c>
      <c r="R488" s="26">
        <v>-18.999999999999595</v>
      </c>
      <c r="S488" s="26">
        <v>-18.999999999999595</v>
      </c>
    </row>
    <row r="489" spans="1:19" ht="15.75" customHeight="1" x14ac:dyDescent="0.3">
      <c r="A489" s="23">
        <v>43109</v>
      </c>
      <c r="B489" s="26" t="s">
        <v>1869</v>
      </c>
      <c r="C489" s="26" t="s">
        <v>1870</v>
      </c>
      <c r="D489" s="26">
        <v>400</v>
      </c>
      <c r="E489" s="26">
        <v>400</v>
      </c>
      <c r="M489" s="26">
        <v>34.82</v>
      </c>
      <c r="N489" s="26">
        <v>34.869999999999997</v>
      </c>
      <c r="O489" s="26">
        <v>1.436E-3</v>
      </c>
      <c r="P489" s="26">
        <v>0</v>
      </c>
      <c r="Q489" s="26">
        <v>0</v>
      </c>
      <c r="R489" s="26">
        <v>19.999999999998863</v>
      </c>
      <c r="S489" s="26">
        <v>19.999999999998863</v>
      </c>
    </row>
    <row r="491" spans="1:19" ht="15.75" customHeight="1" x14ac:dyDescent="0.3">
      <c r="A491" s="23">
        <v>43110</v>
      </c>
      <c r="B491" s="26" t="s">
        <v>3525</v>
      </c>
      <c r="C491" s="26" t="s">
        <v>3526</v>
      </c>
      <c r="D491" s="26">
        <v>500</v>
      </c>
      <c r="E491" s="26">
        <v>500</v>
      </c>
      <c r="M491" s="26">
        <v>33.299999999999997</v>
      </c>
      <c r="N491" s="26">
        <v>32.65</v>
      </c>
      <c r="O491" s="26">
        <v>-1.9519999999999999E-2</v>
      </c>
      <c r="P491" s="26">
        <v>0</v>
      </c>
      <c r="Q491" s="26">
        <v>0</v>
      </c>
      <c r="R491" s="26">
        <v>-324.99999999999932</v>
      </c>
      <c r="S491" s="26">
        <v>-324.99999999999932</v>
      </c>
    </row>
    <row r="492" spans="1:19" ht="15.75" customHeight="1" x14ac:dyDescent="0.3">
      <c r="A492" s="23">
        <v>43110</v>
      </c>
      <c r="B492" s="26" t="s">
        <v>3580</v>
      </c>
      <c r="C492" s="26" t="s">
        <v>6528</v>
      </c>
      <c r="D492" s="26">
        <v>600</v>
      </c>
      <c r="E492" s="26">
        <v>600</v>
      </c>
      <c r="M492" s="26">
        <v>20.329999999999998</v>
      </c>
      <c r="N492" s="26">
        <v>20</v>
      </c>
      <c r="O492" s="26">
        <v>-1.6232E-2</v>
      </c>
      <c r="P492" s="26">
        <v>0</v>
      </c>
      <c r="Q492" s="26">
        <v>0</v>
      </c>
      <c r="R492" s="26">
        <v>-197.99999999999898</v>
      </c>
      <c r="S492" s="26">
        <v>-197.99999999999898</v>
      </c>
    </row>
    <row r="493" spans="1:19" ht="15.75" customHeight="1" x14ac:dyDescent="0.3">
      <c r="A493" s="23">
        <v>43110</v>
      </c>
      <c r="B493" s="26" t="s">
        <v>3759</v>
      </c>
      <c r="C493" s="26" t="s">
        <v>3760</v>
      </c>
      <c r="D493" s="26">
        <v>300</v>
      </c>
      <c r="E493" s="26">
        <v>300</v>
      </c>
      <c r="M493" s="26">
        <v>19.96</v>
      </c>
      <c r="N493" s="26">
        <v>19.690000000000001</v>
      </c>
      <c r="O493" s="26">
        <v>-1.3527000000000001E-2</v>
      </c>
      <c r="P493" s="26">
        <v>0</v>
      </c>
      <c r="Q493" s="26">
        <v>0</v>
      </c>
      <c r="R493" s="26">
        <v>-80.999999999999872</v>
      </c>
      <c r="S493" s="26">
        <v>-80.999999999999872</v>
      </c>
    </row>
    <row r="494" spans="1:19" ht="15.75" customHeight="1" x14ac:dyDescent="0.3">
      <c r="A494" s="23">
        <v>43110</v>
      </c>
      <c r="B494" s="26" t="s">
        <v>3838</v>
      </c>
      <c r="C494" s="26" t="s">
        <v>3839</v>
      </c>
      <c r="D494" s="26">
        <v>600</v>
      </c>
      <c r="E494" s="26">
        <v>600</v>
      </c>
      <c r="M494" s="26">
        <v>26.39</v>
      </c>
      <c r="N494" s="26">
        <v>25.86</v>
      </c>
      <c r="O494" s="26">
        <v>-2.0083E-2</v>
      </c>
      <c r="P494" s="26">
        <v>0</v>
      </c>
      <c r="Q494" s="26">
        <v>0</v>
      </c>
      <c r="R494" s="26">
        <v>-318.00000000000068</v>
      </c>
      <c r="S494" s="26">
        <v>-318.00000000000068</v>
      </c>
    </row>
    <row r="495" spans="1:19" ht="15.75" customHeight="1" x14ac:dyDescent="0.3">
      <c r="A495" s="23">
        <v>43110</v>
      </c>
      <c r="B495" s="26" t="s">
        <v>2689</v>
      </c>
      <c r="C495" s="26" t="s">
        <v>2690</v>
      </c>
      <c r="D495" s="26">
        <v>200</v>
      </c>
      <c r="E495" s="26">
        <v>200</v>
      </c>
      <c r="M495" s="26">
        <v>57.19</v>
      </c>
      <c r="N495" s="26">
        <v>57.7</v>
      </c>
      <c r="O495" s="26">
        <v>8.9180000000000006E-3</v>
      </c>
      <c r="P495" s="26">
        <v>0</v>
      </c>
      <c r="Q495" s="26">
        <v>0</v>
      </c>
      <c r="R495" s="26">
        <v>102.00000000000102</v>
      </c>
      <c r="S495" s="26">
        <v>102.00000000000102</v>
      </c>
    </row>
    <row r="496" spans="1:19" ht="15.75" customHeight="1" x14ac:dyDescent="0.3">
      <c r="A496" s="23">
        <v>43110</v>
      </c>
      <c r="B496" s="26" t="s">
        <v>5189</v>
      </c>
      <c r="C496" s="26" t="s">
        <v>5192</v>
      </c>
      <c r="D496" s="26">
        <v>1500</v>
      </c>
      <c r="E496" s="26">
        <v>1500</v>
      </c>
      <c r="M496" s="26">
        <v>6.7830000000000004</v>
      </c>
      <c r="N496" s="26">
        <v>6.7489999999999997</v>
      </c>
      <c r="O496" s="26">
        <v>-5.0130000000000001E-3</v>
      </c>
      <c r="P496" s="26">
        <v>0</v>
      </c>
      <c r="Q496" s="26">
        <v>0</v>
      </c>
      <c r="R496" s="26">
        <v>-51.000000000001044</v>
      </c>
      <c r="S496" s="26">
        <v>-51.000000000001044</v>
      </c>
    </row>
    <row r="497" spans="1:19" ht="15.75" customHeight="1" x14ac:dyDescent="0.3">
      <c r="A497" s="23">
        <v>43110</v>
      </c>
      <c r="B497" s="26" t="s">
        <v>41</v>
      </c>
      <c r="C497" s="26" t="s">
        <v>42</v>
      </c>
      <c r="D497" s="26">
        <v>2400</v>
      </c>
      <c r="E497" s="26">
        <v>2400</v>
      </c>
      <c r="M497" s="26">
        <v>7</v>
      </c>
      <c r="N497" s="26">
        <v>7.15</v>
      </c>
      <c r="O497" s="26">
        <v>2.1429E-2</v>
      </c>
      <c r="P497" s="26">
        <v>0</v>
      </c>
      <c r="Q497" s="26">
        <v>0</v>
      </c>
      <c r="R497" s="26">
        <v>360.00000000000085</v>
      </c>
      <c r="S497" s="26">
        <v>360.00000000000085</v>
      </c>
    </row>
    <row r="498" spans="1:19" ht="15.75" customHeight="1" x14ac:dyDescent="0.3">
      <c r="A498" s="23">
        <v>43110</v>
      </c>
      <c r="B498" s="26" t="s">
        <v>169</v>
      </c>
      <c r="C498" s="26" t="s">
        <v>170</v>
      </c>
      <c r="D498" s="26">
        <v>1900</v>
      </c>
      <c r="E498" s="26">
        <v>1900</v>
      </c>
      <c r="M498" s="26">
        <v>8.51</v>
      </c>
      <c r="N498" s="26">
        <v>8.19</v>
      </c>
      <c r="O498" s="26">
        <v>-3.7602999999999998E-2</v>
      </c>
      <c r="P498" s="26">
        <v>0</v>
      </c>
      <c r="Q498" s="26">
        <v>0</v>
      </c>
      <c r="R498" s="26">
        <v>-608.00000000000057</v>
      </c>
      <c r="S498" s="26">
        <v>-608.00000000000057</v>
      </c>
    </row>
    <row r="499" spans="1:19" ht="15.75" customHeight="1" x14ac:dyDescent="0.3">
      <c r="A499" s="23">
        <v>43110</v>
      </c>
      <c r="B499" s="26" t="s">
        <v>576</v>
      </c>
      <c r="C499" s="26" t="s">
        <v>577</v>
      </c>
      <c r="D499" s="26">
        <v>1500</v>
      </c>
      <c r="E499" s="26">
        <v>1500</v>
      </c>
      <c r="M499" s="26">
        <v>9.94</v>
      </c>
      <c r="N499" s="26">
        <v>10.01</v>
      </c>
      <c r="O499" s="26">
        <v>7.0419999999999996E-3</v>
      </c>
      <c r="P499" s="26">
        <v>0</v>
      </c>
      <c r="Q499" s="26">
        <v>0</v>
      </c>
      <c r="R499" s="26">
        <v>105.00000000000043</v>
      </c>
      <c r="S499" s="26">
        <v>105.00000000000043</v>
      </c>
    </row>
    <row r="500" spans="1:19" ht="15.75" customHeight="1" x14ac:dyDescent="0.3">
      <c r="A500" s="23">
        <v>43110</v>
      </c>
      <c r="B500" s="26" t="s">
        <v>867</v>
      </c>
      <c r="C500" s="26" t="s">
        <v>868</v>
      </c>
      <c r="D500" s="26">
        <v>600</v>
      </c>
      <c r="E500" s="26">
        <v>600</v>
      </c>
      <c r="M500" s="26">
        <v>33.380000000000003</v>
      </c>
      <c r="N500" s="26">
        <v>33.71</v>
      </c>
      <c r="O500" s="26">
        <v>9.8860000000000007E-3</v>
      </c>
      <c r="P500" s="26">
        <v>0</v>
      </c>
      <c r="Q500" s="26">
        <v>0</v>
      </c>
      <c r="R500" s="26">
        <v>197.99999999999898</v>
      </c>
      <c r="S500" s="26">
        <v>197.99999999999898</v>
      </c>
    </row>
    <row r="501" spans="1:19" ht="15.75" customHeight="1" x14ac:dyDescent="0.3">
      <c r="A501" s="23">
        <v>43110</v>
      </c>
      <c r="B501" s="26" t="s">
        <v>1044</v>
      </c>
      <c r="C501" s="26" t="s">
        <v>1045</v>
      </c>
      <c r="D501" s="26">
        <v>400</v>
      </c>
      <c r="E501" s="26">
        <v>400</v>
      </c>
      <c r="M501" s="26">
        <v>35.119999999999997</v>
      </c>
      <c r="N501" s="26">
        <v>34.29</v>
      </c>
      <c r="O501" s="26">
        <v>-2.3633000000000001E-2</v>
      </c>
      <c r="P501" s="26">
        <v>0</v>
      </c>
      <c r="Q501" s="26">
        <v>0</v>
      </c>
      <c r="R501" s="26">
        <v>-331.99999999999932</v>
      </c>
      <c r="S501" s="26">
        <v>-331.99999999999932</v>
      </c>
    </row>
    <row r="502" spans="1:19" ht="15.75" customHeight="1" x14ac:dyDescent="0.3">
      <c r="A502" s="23">
        <v>43110</v>
      </c>
      <c r="B502" s="26" t="s">
        <v>1235</v>
      </c>
      <c r="C502" s="26" t="s">
        <v>1236</v>
      </c>
      <c r="D502" s="26">
        <v>1000</v>
      </c>
      <c r="E502" s="26">
        <v>1000</v>
      </c>
      <c r="M502" s="26">
        <v>13.37</v>
      </c>
      <c r="N502" s="26">
        <v>13.25</v>
      </c>
      <c r="O502" s="26">
        <v>-8.9750000000000003E-3</v>
      </c>
      <c r="P502" s="26">
        <v>0</v>
      </c>
      <c r="Q502" s="26">
        <v>0</v>
      </c>
      <c r="R502" s="26">
        <v>-119.99999999999922</v>
      </c>
      <c r="S502" s="26">
        <v>-119.99999999999922</v>
      </c>
    </row>
    <row r="503" spans="1:19" ht="15.75" customHeight="1" x14ac:dyDescent="0.3">
      <c r="A503" s="23">
        <v>43110</v>
      </c>
      <c r="B503" s="26" t="s">
        <v>1326</v>
      </c>
      <c r="C503" s="26" t="s">
        <v>1327</v>
      </c>
      <c r="D503" s="26">
        <v>2600</v>
      </c>
      <c r="E503" s="26">
        <v>2600</v>
      </c>
      <c r="M503" s="26">
        <v>5.46</v>
      </c>
      <c r="N503" s="26">
        <v>5.48</v>
      </c>
      <c r="O503" s="26">
        <v>3.663E-3</v>
      </c>
      <c r="P503" s="26">
        <v>0</v>
      </c>
      <c r="Q503" s="26">
        <v>0</v>
      </c>
      <c r="R503" s="26">
        <v>52.000000000001201</v>
      </c>
      <c r="S503" s="26">
        <v>52.000000000001201</v>
      </c>
    </row>
    <row r="504" spans="1:19" ht="15.75" customHeight="1" x14ac:dyDescent="0.3">
      <c r="A504" s="23">
        <v>43110</v>
      </c>
      <c r="B504" s="26" t="s">
        <v>1424</v>
      </c>
      <c r="C504" s="26" t="s">
        <v>1425</v>
      </c>
      <c r="D504" s="26">
        <v>1500</v>
      </c>
      <c r="E504" s="26">
        <v>1500</v>
      </c>
      <c r="M504" s="26">
        <v>9.31</v>
      </c>
      <c r="N504" s="26">
        <v>9.1199999999999992</v>
      </c>
      <c r="O504" s="26">
        <v>-2.0407999999999999E-2</v>
      </c>
      <c r="P504" s="26">
        <v>0</v>
      </c>
      <c r="Q504" s="26">
        <v>0</v>
      </c>
      <c r="R504" s="26">
        <v>-285.00000000000193</v>
      </c>
      <c r="S504" s="26">
        <v>-285.00000000000193</v>
      </c>
    </row>
    <row r="505" spans="1:19" ht="15.75" customHeight="1" x14ac:dyDescent="0.3">
      <c r="A505" s="23">
        <v>43110</v>
      </c>
      <c r="B505" s="26" t="s">
        <v>1440</v>
      </c>
      <c r="C505" s="26" t="s">
        <v>1441</v>
      </c>
      <c r="D505" s="26">
        <v>1700</v>
      </c>
      <c r="E505" s="26">
        <v>1700</v>
      </c>
      <c r="M505" s="26">
        <v>9.86</v>
      </c>
      <c r="N505" s="26">
        <v>9.8699999999999992</v>
      </c>
      <c r="O505" s="26">
        <v>1.0139999999999999E-3</v>
      </c>
      <c r="P505" s="26">
        <v>0</v>
      </c>
      <c r="Q505" s="26">
        <v>0</v>
      </c>
      <c r="R505" s="26">
        <v>16.999999999999638</v>
      </c>
      <c r="S505" s="26">
        <v>16.999999999999638</v>
      </c>
    </row>
    <row r="506" spans="1:19" ht="15.75" customHeight="1" x14ac:dyDescent="0.3">
      <c r="A506" s="23">
        <v>43110</v>
      </c>
      <c r="B506" s="26" t="s">
        <v>1559</v>
      </c>
      <c r="C506" s="26" t="s">
        <v>1560</v>
      </c>
      <c r="D506" s="26">
        <v>1600</v>
      </c>
      <c r="E506" s="26">
        <v>1600</v>
      </c>
      <c r="M506" s="26">
        <v>8.5500000000000007</v>
      </c>
      <c r="N506" s="26">
        <v>8.58</v>
      </c>
      <c r="O506" s="26">
        <v>3.509E-3</v>
      </c>
      <c r="P506" s="26">
        <v>0</v>
      </c>
      <c r="Q506" s="26">
        <v>0</v>
      </c>
      <c r="R506" s="26">
        <v>47.999999999998977</v>
      </c>
      <c r="S506" s="26">
        <v>47.999999999998977</v>
      </c>
    </row>
    <row r="507" spans="1:19" ht="15.75" customHeight="1" x14ac:dyDescent="0.3">
      <c r="A507" s="23">
        <v>43110</v>
      </c>
      <c r="B507" s="26" t="s">
        <v>1597</v>
      </c>
      <c r="C507" s="26" t="s">
        <v>1598</v>
      </c>
      <c r="D507" s="26">
        <v>1600</v>
      </c>
      <c r="E507" s="26">
        <v>1600</v>
      </c>
      <c r="M507" s="26">
        <v>9.4499999999999993</v>
      </c>
      <c r="N507" s="26">
        <v>9.61</v>
      </c>
      <c r="O507" s="26">
        <v>1.6931000000000002E-2</v>
      </c>
      <c r="P507" s="26">
        <v>0</v>
      </c>
      <c r="Q507" s="26">
        <v>0</v>
      </c>
      <c r="R507" s="26">
        <v>256.00000000000023</v>
      </c>
      <c r="S507" s="26">
        <v>256.00000000000023</v>
      </c>
    </row>
    <row r="508" spans="1:19" ht="15.75" customHeight="1" x14ac:dyDescent="0.3">
      <c r="A508" s="23">
        <v>43110</v>
      </c>
      <c r="B508" s="26" t="s">
        <v>1669</v>
      </c>
      <c r="C508" s="26" t="s">
        <v>1670</v>
      </c>
      <c r="D508" s="26">
        <v>2100</v>
      </c>
      <c r="E508" s="26">
        <v>2100</v>
      </c>
      <c r="M508" s="26">
        <v>7.56</v>
      </c>
      <c r="N508" s="26">
        <v>7.78</v>
      </c>
      <c r="O508" s="26">
        <v>2.9100999999999998E-2</v>
      </c>
      <c r="P508" s="26">
        <v>0</v>
      </c>
      <c r="Q508" s="26">
        <v>0</v>
      </c>
      <c r="R508" s="26">
        <v>462.00000000000136</v>
      </c>
      <c r="S508" s="26">
        <v>462.00000000000136</v>
      </c>
    </row>
    <row r="509" spans="1:19" ht="15.75" customHeight="1" x14ac:dyDescent="0.3">
      <c r="A509" s="23">
        <v>43110</v>
      </c>
      <c r="B509" s="26" t="s">
        <v>1679</v>
      </c>
      <c r="C509" s="26" t="s">
        <v>1680</v>
      </c>
      <c r="D509" s="26">
        <v>1900</v>
      </c>
      <c r="E509" s="26">
        <v>1900</v>
      </c>
      <c r="M509" s="26">
        <v>7.4</v>
      </c>
      <c r="N509" s="26">
        <v>7.4</v>
      </c>
      <c r="O509" s="26">
        <v>0</v>
      </c>
      <c r="P509" s="26">
        <v>0</v>
      </c>
      <c r="Q509" s="26">
        <v>0</v>
      </c>
      <c r="R509" s="26">
        <v>0</v>
      </c>
      <c r="S509" s="26">
        <v>0</v>
      </c>
    </row>
    <row r="510" spans="1:19" ht="15.75" customHeight="1" x14ac:dyDescent="0.3">
      <c r="A510" s="23">
        <v>43110</v>
      </c>
      <c r="B510" s="26" t="s">
        <v>1869</v>
      </c>
      <c r="C510" s="26" t="s">
        <v>1870</v>
      </c>
      <c r="D510" s="26">
        <v>400</v>
      </c>
      <c r="E510" s="26">
        <v>400</v>
      </c>
      <c r="M510" s="26">
        <v>34.869999999999997</v>
      </c>
      <c r="N510" s="26">
        <v>34.9</v>
      </c>
      <c r="O510" s="26">
        <v>8.5999999999999998E-4</v>
      </c>
      <c r="P510" s="26">
        <v>0</v>
      </c>
      <c r="Q510" s="26">
        <v>0</v>
      </c>
      <c r="R510" s="26">
        <v>12.000000000000455</v>
      </c>
      <c r="S510" s="26">
        <v>12.000000000000455</v>
      </c>
    </row>
    <row r="512" spans="1:19" ht="15.75" customHeight="1" x14ac:dyDescent="0.3">
      <c r="A512" s="23">
        <v>43111</v>
      </c>
      <c r="B512" s="26" t="s">
        <v>3525</v>
      </c>
      <c r="C512" s="26" t="s">
        <v>3526</v>
      </c>
      <c r="D512" s="26">
        <v>500</v>
      </c>
      <c r="E512" s="26">
        <v>500</v>
      </c>
      <c r="M512" s="26">
        <v>32.65</v>
      </c>
      <c r="N512" s="26">
        <v>32</v>
      </c>
      <c r="O512" s="26">
        <v>-1.9907999999999999E-2</v>
      </c>
      <c r="P512" s="26">
        <v>0</v>
      </c>
      <c r="Q512" s="26">
        <v>0</v>
      </c>
      <c r="R512" s="26">
        <v>-324.99999999999932</v>
      </c>
      <c r="S512" s="26">
        <v>-324.99999999999932</v>
      </c>
    </row>
    <row r="513" spans="1:19" ht="15.75" customHeight="1" x14ac:dyDescent="0.3">
      <c r="A513" s="23">
        <v>43111</v>
      </c>
      <c r="B513" s="26" t="s">
        <v>3580</v>
      </c>
      <c r="C513" s="26" t="s">
        <v>6528</v>
      </c>
      <c r="D513" s="26">
        <v>600</v>
      </c>
      <c r="E513" s="26">
        <v>600</v>
      </c>
      <c r="M513" s="26">
        <v>20</v>
      </c>
      <c r="N513" s="26">
        <v>20.010000000000002</v>
      </c>
      <c r="O513" s="26">
        <v>5.0000000000000001E-4</v>
      </c>
      <c r="P513" s="26">
        <v>0</v>
      </c>
      <c r="Q513" s="26">
        <v>0</v>
      </c>
      <c r="R513" s="26">
        <v>6.0000000000009379</v>
      </c>
      <c r="S513" s="26">
        <v>6.0000000000009379</v>
      </c>
    </row>
    <row r="514" spans="1:19" ht="15.75" customHeight="1" x14ac:dyDescent="0.3">
      <c r="A514" s="23">
        <v>43111</v>
      </c>
      <c r="B514" s="26" t="s">
        <v>3759</v>
      </c>
      <c r="C514" s="26" t="s">
        <v>3760</v>
      </c>
      <c r="D514" s="26">
        <v>300</v>
      </c>
      <c r="E514" s="26">
        <v>300</v>
      </c>
      <c r="M514" s="26">
        <v>19.690000000000001</v>
      </c>
      <c r="N514" s="26">
        <v>20.010000000000002</v>
      </c>
      <c r="O514" s="26">
        <v>1.6251999999999999E-2</v>
      </c>
      <c r="P514" s="26">
        <v>0</v>
      </c>
      <c r="Q514" s="26">
        <v>0</v>
      </c>
      <c r="R514" s="26">
        <v>96.000000000000085</v>
      </c>
      <c r="S514" s="26">
        <v>96.000000000000085</v>
      </c>
    </row>
    <row r="515" spans="1:19" ht="15.75" customHeight="1" x14ac:dyDescent="0.3">
      <c r="A515" s="23">
        <v>43111</v>
      </c>
      <c r="B515" s="26" t="s">
        <v>3838</v>
      </c>
      <c r="C515" s="26" t="s">
        <v>3839</v>
      </c>
      <c r="D515" s="26">
        <v>600</v>
      </c>
      <c r="E515" s="26">
        <v>600</v>
      </c>
      <c r="M515" s="26">
        <v>25.86</v>
      </c>
      <c r="N515" s="26">
        <v>26.05</v>
      </c>
      <c r="O515" s="26">
        <v>7.3470000000000002E-3</v>
      </c>
      <c r="P515" s="26">
        <v>0</v>
      </c>
      <c r="Q515" s="26">
        <v>0</v>
      </c>
      <c r="R515" s="26">
        <v>114.00000000000077</v>
      </c>
      <c r="S515" s="26">
        <v>114.00000000000077</v>
      </c>
    </row>
    <row r="516" spans="1:19" ht="15.75" customHeight="1" x14ac:dyDescent="0.3">
      <c r="A516" s="23">
        <v>43111</v>
      </c>
      <c r="B516" s="26" t="s">
        <v>2689</v>
      </c>
      <c r="C516" s="26" t="s">
        <v>2690</v>
      </c>
      <c r="D516" s="26">
        <v>200</v>
      </c>
      <c r="E516" s="26">
        <v>200</v>
      </c>
      <c r="M516" s="26">
        <v>57.7</v>
      </c>
      <c r="N516" s="26">
        <v>57.1</v>
      </c>
      <c r="O516" s="26">
        <v>-1.0399E-2</v>
      </c>
      <c r="P516" s="26">
        <v>0</v>
      </c>
      <c r="Q516" s="26">
        <v>0</v>
      </c>
      <c r="R516" s="26">
        <v>-120.00000000000028</v>
      </c>
      <c r="S516" s="26">
        <v>-120.00000000000028</v>
      </c>
    </row>
    <row r="517" spans="1:19" ht="15.75" customHeight="1" x14ac:dyDescent="0.3">
      <c r="A517" s="23">
        <v>43111</v>
      </c>
      <c r="B517" s="26" t="s">
        <v>5189</v>
      </c>
      <c r="C517" s="26" t="s">
        <v>5192</v>
      </c>
      <c r="D517" s="26">
        <v>1500</v>
      </c>
      <c r="E517" s="26">
        <v>1500</v>
      </c>
      <c r="M517" s="26">
        <v>6.7489999999999997</v>
      </c>
      <c r="N517" s="26">
        <v>6.7649999999999997</v>
      </c>
      <c r="O517" s="26">
        <v>2.3709999999999998E-3</v>
      </c>
      <c r="P517" s="26">
        <v>0</v>
      </c>
      <c r="Q517" s="26">
        <v>0</v>
      </c>
      <c r="R517" s="26">
        <v>24.000000000000021</v>
      </c>
      <c r="S517" s="26">
        <v>24.000000000000021</v>
      </c>
    </row>
    <row r="518" spans="1:19" ht="15.75" customHeight="1" x14ac:dyDescent="0.3">
      <c r="A518" s="23">
        <v>43111</v>
      </c>
      <c r="B518" s="26" t="s">
        <v>41</v>
      </c>
      <c r="C518" s="26" t="s">
        <v>42</v>
      </c>
      <c r="D518" s="26">
        <v>2400</v>
      </c>
      <c r="E518" s="26">
        <v>2400</v>
      </c>
      <c r="M518" s="26">
        <v>7.15</v>
      </c>
      <c r="N518" s="26">
        <v>7.08</v>
      </c>
      <c r="O518" s="26">
        <v>-9.7900000000000001E-3</v>
      </c>
      <c r="P518" s="26">
        <v>0</v>
      </c>
      <c r="Q518" s="26">
        <v>0</v>
      </c>
      <c r="R518" s="26">
        <v>-168.00000000000068</v>
      </c>
      <c r="S518" s="26">
        <v>-168.00000000000068</v>
      </c>
    </row>
    <row r="519" spans="1:19" ht="15.75" customHeight="1" x14ac:dyDescent="0.3">
      <c r="A519" s="23">
        <v>43111</v>
      </c>
      <c r="B519" s="26" t="s">
        <v>169</v>
      </c>
      <c r="C519" s="26" t="s">
        <v>170</v>
      </c>
      <c r="D519" s="26">
        <v>1900</v>
      </c>
      <c r="E519" s="26">
        <v>1900</v>
      </c>
      <c r="M519" s="26">
        <v>8.19</v>
      </c>
      <c r="N519" s="26">
        <v>8.26</v>
      </c>
      <c r="O519" s="26">
        <v>8.5470000000000008E-3</v>
      </c>
      <c r="P519" s="26">
        <v>0</v>
      </c>
      <c r="Q519" s="26">
        <v>0</v>
      </c>
      <c r="R519" s="26">
        <v>133.00000000000054</v>
      </c>
      <c r="S519" s="26">
        <v>133.00000000000054</v>
      </c>
    </row>
    <row r="520" spans="1:19" ht="15.75" customHeight="1" x14ac:dyDescent="0.3">
      <c r="A520" s="23">
        <v>43111</v>
      </c>
      <c r="B520" s="26" t="s">
        <v>576</v>
      </c>
      <c r="C520" s="26" t="s">
        <v>577</v>
      </c>
      <c r="D520" s="26">
        <v>1500</v>
      </c>
      <c r="E520" s="26">
        <v>1500</v>
      </c>
      <c r="M520" s="26">
        <v>10.01</v>
      </c>
      <c r="N520" s="26">
        <v>9.9499999999999993</v>
      </c>
      <c r="O520" s="26">
        <v>-5.9940000000000002E-3</v>
      </c>
      <c r="P520" s="26">
        <v>0</v>
      </c>
      <c r="Q520" s="26">
        <v>0</v>
      </c>
      <c r="R520" s="26">
        <v>-90.000000000000739</v>
      </c>
      <c r="S520" s="26">
        <v>-90.000000000000739</v>
      </c>
    </row>
    <row r="521" spans="1:19" ht="15.75" customHeight="1" x14ac:dyDescent="0.3">
      <c r="A521" s="23">
        <v>43111</v>
      </c>
      <c r="B521" s="26" t="s">
        <v>867</v>
      </c>
      <c r="C521" s="26" t="s">
        <v>868</v>
      </c>
      <c r="D521" s="26">
        <v>600</v>
      </c>
      <c r="E521" s="26">
        <v>600</v>
      </c>
      <c r="M521" s="26">
        <v>33.71</v>
      </c>
      <c r="N521" s="26">
        <v>31.24</v>
      </c>
      <c r="O521" s="26">
        <v>-7.3272000000000004E-2</v>
      </c>
      <c r="P521" s="26">
        <v>0</v>
      </c>
      <c r="Q521" s="26">
        <v>0</v>
      </c>
      <c r="R521" s="26">
        <v>-1482.0000000000014</v>
      </c>
      <c r="S521" s="26">
        <v>-1482.0000000000014</v>
      </c>
    </row>
    <row r="522" spans="1:19" ht="15.75" customHeight="1" x14ac:dyDescent="0.3">
      <c r="A522" s="23">
        <v>43111</v>
      </c>
      <c r="B522" s="26" t="s">
        <v>1044</v>
      </c>
      <c r="C522" s="26" t="s">
        <v>1045</v>
      </c>
      <c r="D522" s="26">
        <v>400</v>
      </c>
      <c r="E522" s="26">
        <v>400</v>
      </c>
      <c r="M522" s="26">
        <v>34.29</v>
      </c>
      <c r="N522" s="26">
        <v>34.71</v>
      </c>
      <c r="O522" s="26">
        <v>1.2248E-2</v>
      </c>
      <c r="P522" s="26">
        <v>0</v>
      </c>
      <c r="Q522" s="26">
        <v>0</v>
      </c>
      <c r="R522" s="26">
        <v>168.00000000000068</v>
      </c>
      <c r="S522" s="26">
        <v>168.00000000000068</v>
      </c>
    </row>
    <row r="523" spans="1:19" ht="15.75" customHeight="1" x14ac:dyDescent="0.3">
      <c r="A523" s="23">
        <v>43111</v>
      </c>
      <c r="B523" s="26" t="s">
        <v>1235</v>
      </c>
      <c r="C523" s="26" t="s">
        <v>1236</v>
      </c>
      <c r="D523" s="26">
        <v>1000</v>
      </c>
      <c r="E523" s="26">
        <v>1000</v>
      </c>
      <c r="M523" s="26">
        <v>13.25</v>
      </c>
      <c r="N523" s="26">
        <v>13.18</v>
      </c>
      <c r="O523" s="26">
        <v>-5.2830000000000004E-3</v>
      </c>
      <c r="P523" s="26">
        <v>0</v>
      </c>
      <c r="Q523" s="26">
        <v>0</v>
      </c>
      <c r="R523" s="26">
        <v>-70.000000000000284</v>
      </c>
      <c r="S523" s="26">
        <v>-70.000000000000284</v>
      </c>
    </row>
    <row r="524" spans="1:19" ht="15.75" customHeight="1" x14ac:dyDescent="0.3">
      <c r="A524" s="23">
        <v>43111</v>
      </c>
      <c r="B524" s="26" t="s">
        <v>1326</v>
      </c>
      <c r="C524" s="26" t="s">
        <v>1327</v>
      </c>
      <c r="D524" s="26">
        <v>2600</v>
      </c>
      <c r="E524" s="26">
        <v>2600</v>
      </c>
      <c r="M524" s="26">
        <v>5.48</v>
      </c>
      <c r="N524" s="26">
        <v>5.44</v>
      </c>
      <c r="O524" s="26">
        <v>-7.2989999999999999E-3</v>
      </c>
      <c r="P524" s="26">
        <v>0</v>
      </c>
      <c r="Q524" s="26">
        <v>0</v>
      </c>
      <c r="R524" s="26">
        <v>-104.00000000000009</v>
      </c>
      <c r="S524" s="26">
        <v>-104.00000000000009</v>
      </c>
    </row>
    <row r="525" spans="1:19" ht="15.75" customHeight="1" x14ac:dyDescent="0.3">
      <c r="A525" s="23">
        <v>43111</v>
      </c>
      <c r="B525" s="26" t="s">
        <v>1424</v>
      </c>
      <c r="C525" s="26" t="s">
        <v>1425</v>
      </c>
      <c r="D525" s="26">
        <v>1500</v>
      </c>
      <c r="E525" s="26">
        <v>1500</v>
      </c>
      <c r="M525" s="26">
        <v>9.1199999999999992</v>
      </c>
      <c r="N525" s="26">
        <v>9.19</v>
      </c>
      <c r="O525" s="26">
        <v>7.6750000000000004E-3</v>
      </c>
      <c r="P525" s="26">
        <v>0</v>
      </c>
      <c r="Q525" s="26">
        <v>0</v>
      </c>
      <c r="R525" s="26">
        <v>105.00000000000043</v>
      </c>
      <c r="S525" s="26">
        <v>105.00000000000043</v>
      </c>
    </row>
    <row r="526" spans="1:19" ht="15.75" customHeight="1" x14ac:dyDescent="0.3">
      <c r="A526" s="23">
        <v>43111</v>
      </c>
      <c r="B526" s="26" t="s">
        <v>1440</v>
      </c>
      <c r="C526" s="26" t="s">
        <v>1441</v>
      </c>
      <c r="D526" s="26">
        <v>1700</v>
      </c>
      <c r="E526" s="26">
        <v>1700</v>
      </c>
      <c r="M526" s="26">
        <v>9.8699999999999992</v>
      </c>
      <c r="N526" s="26">
        <v>9.7799999999999994</v>
      </c>
      <c r="O526" s="26">
        <v>-9.1190000000000004E-3</v>
      </c>
      <c r="P526" s="26">
        <v>0</v>
      </c>
      <c r="Q526" s="26">
        <v>0</v>
      </c>
      <c r="R526" s="26">
        <v>-152.99999999999977</v>
      </c>
      <c r="S526" s="26">
        <v>-152.99999999999977</v>
      </c>
    </row>
    <row r="527" spans="1:19" ht="15.75" customHeight="1" x14ac:dyDescent="0.3">
      <c r="A527" s="23">
        <v>43111</v>
      </c>
      <c r="B527" s="26" t="s">
        <v>1559</v>
      </c>
      <c r="C527" s="26" t="s">
        <v>1560</v>
      </c>
      <c r="D527" s="26">
        <v>1600</v>
      </c>
      <c r="E527" s="26">
        <v>1600</v>
      </c>
      <c r="M527" s="26">
        <v>8.58</v>
      </c>
      <c r="N527" s="26">
        <v>8.57</v>
      </c>
      <c r="O527" s="26">
        <v>-1.1659999999999999E-3</v>
      </c>
      <c r="P527" s="26">
        <v>0</v>
      </c>
      <c r="Q527" s="26">
        <v>0</v>
      </c>
      <c r="R527" s="26">
        <v>-15.999999999999659</v>
      </c>
      <c r="S527" s="26">
        <v>-15.999999999999659</v>
      </c>
    </row>
    <row r="528" spans="1:19" ht="15.75" customHeight="1" x14ac:dyDescent="0.3">
      <c r="A528" s="23">
        <v>43111</v>
      </c>
      <c r="B528" s="26" t="s">
        <v>1597</v>
      </c>
      <c r="C528" s="26" t="s">
        <v>1598</v>
      </c>
      <c r="D528" s="26">
        <v>1600</v>
      </c>
      <c r="E528" s="26">
        <v>1600</v>
      </c>
      <c r="M528" s="26">
        <v>9.61</v>
      </c>
      <c r="N528" s="26">
        <v>9.58</v>
      </c>
      <c r="O528" s="26">
        <v>-3.1220000000000002E-3</v>
      </c>
      <c r="P528" s="26">
        <v>0</v>
      </c>
      <c r="Q528" s="26">
        <v>0</v>
      </c>
      <c r="R528" s="26">
        <v>-47.999999999998977</v>
      </c>
      <c r="S528" s="26">
        <v>-47.999999999998977</v>
      </c>
    </row>
    <row r="529" spans="1:19" ht="15.75" customHeight="1" x14ac:dyDescent="0.3">
      <c r="A529" s="23">
        <v>43111</v>
      </c>
      <c r="B529" s="26" t="s">
        <v>1669</v>
      </c>
      <c r="C529" s="26" t="s">
        <v>1670</v>
      </c>
      <c r="D529" s="26">
        <v>2100</v>
      </c>
      <c r="E529" s="26">
        <v>2100</v>
      </c>
      <c r="M529" s="26">
        <v>7.78</v>
      </c>
      <c r="N529" s="26">
        <v>7.87</v>
      </c>
      <c r="O529" s="26">
        <v>1.1568E-2</v>
      </c>
      <c r="P529" s="26">
        <v>0</v>
      </c>
      <c r="Q529" s="26">
        <v>0</v>
      </c>
      <c r="R529" s="26">
        <v>188.99999999999972</v>
      </c>
      <c r="S529" s="26">
        <v>188.99999999999972</v>
      </c>
    </row>
    <row r="530" spans="1:19" ht="15.75" customHeight="1" x14ac:dyDescent="0.3">
      <c r="A530" s="23">
        <v>43111</v>
      </c>
      <c r="B530" s="26" t="s">
        <v>1679</v>
      </c>
      <c r="C530" s="26" t="s">
        <v>1680</v>
      </c>
      <c r="D530" s="26">
        <v>1900</v>
      </c>
      <c r="E530" s="26">
        <v>1900</v>
      </c>
      <c r="M530" s="26">
        <v>7.4</v>
      </c>
      <c r="N530" s="26">
        <v>7.39</v>
      </c>
      <c r="O530" s="26">
        <v>-1.351E-3</v>
      </c>
      <c r="P530" s="26">
        <v>0</v>
      </c>
      <c r="Q530" s="26">
        <v>0</v>
      </c>
      <c r="R530" s="26">
        <v>-19.000000000001283</v>
      </c>
      <c r="S530" s="26">
        <v>-19.000000000001283</v>
      </c>
    </row>
    <row r="531" spans="1:19" ht="15.75" customHeight="1" x14ac:dyDescent="0.3">
      <c r="A531" s="23">
        <v>43111</v>
      </c>
      <c r="B531" s="26" t="s">
        <v>1869</v>
      </c>
      <c r="C531" s="26" t="s">
        <v>1870</v>
      </c>
      <c r="D531" s="26">
        <v>400</v>
      </c>
      <c r="E531" s="26">
        <v>400</v>
      </c>
      <c r="M531" s="26">
        <v>34.9</v>
      </c>
      <c r="N531" s="26">
        <v>34.81</v>
      </c>
      <c r="O531" s="26">
        <v>-2.5790000000000001E-3</v>
      </c>
      <c r="P531" s="26">
        <v>0</v>
      </c>
      <c r="Q531" s="26">
        <v>0</v>
      </c>
      <c r="R531" s="26">
        <v>-35.999999999998522</v>
      </c>
      <c r="S531" s="26">
        <v>-35.999999999998522</v>
      </c>
    </row>
    <row r="533" spans="1:19" ht="15.75" customHeight="1" x14ac:dyDescent="0.3">
      <c r="A533" s="23">
        <v>43112</v>
      </c>
      <c r="B533" s="26" t="s">
        <v>3525</v>
      </c>
      <c r="C533" s="26" t="s">
        <v>3526</v>
      </c>
      <c r="D533" s="26">
        <v>500</v>
      </c>
      <c r="E533" s="26">
        <v>500</v>
      </c>
      <c r="M533" s="26">
        <v>32</v>
      </c>
      <c r="N533" s="26">
        <v>32.200000000000003</v>
      </c>
      <c r="O533" s="26">
        <v>6.2500000000000003E-3</v>
      </c>
      <c r="P533" s="26">
        <v>0</v>
      </c>
      <c r="Q533" s="26">
        <v>0</v>
      </c>
      <c r="R533" s="26">
        <v>100.00000000000142</v>
      </c>
      <c r="S533" s="26">
        <v>100.00000000000142</v>
      </c>
    </row>
    <row r="534" spans="1:19" ht="15.75" customHeight="1" x14ac:dyDescent="0.3">
      <c r="A534" s="23">
        <v>43112</v>
      </c>
      <c r="B534" s="26" t="s">
        <v>3580</v>
      </c>
      <c r="C534" s="26" t="s">
        <v>6528</v>
      </c>
      <c r="D534" s="26">
        <v>600</v>
      </c>
      <c r="E534" s="26">
        <v>600</v>
      </c>
      <c r="M534" s="26">
        <v>20.010000000000002</v>
      </c>
      <c r="N534" s="26">
        <v>19.600000000000001</v>
      </c>
      <c r="O534" s="26">
        <v>-2.0490000000000001E-2</v>
      </c>
      <c r="P534" s="26">
        <v>0</v>
      </c>
      <c r="Q534" s="26">
        <v>0</v>
      </c>
      <c r="R534" s="26">
        <v>-246.00000000000009</v>
      </c>
      <c r="S534" s="26">
        <v>-246.00000000000009</v>
      </c>
    </row>
    <row r="535" spans="1:19" ht="15.75" customHeight="1" x14ac:dyDescent="0.3">
      <c r="A535" s="23">
        <v>43112</v>
      </c>
      <c r="B535" s="26" t="s">
        <v>3759</v>
      </c>
      <c r="C535" s="26" t="s">
        <v>3760</v>
      </c>
      <c r="D535" s="26">
        <v>300</v>
      </c>
      <c r="E535" s="26">
        <v>300</v>
      </c>
      <c r="M535" s="26">
        <v>20.010000000000002</v>
      </c>
      <c r="N535" s="26">
        <v>19.920000000000002</v>
      </c>
      <c r="O535" s="26">
        <v>-4.4980000000000003E-3</v>
      </c>
      <c r="P535" s="26">
        <v>0</v>
      </c>
      <c r="Q535" s="26">
        <v>0</v>
      </c>
      <c r="R535" s="26">
        <v>-26.999999999999957</v>
      </c>
      <c r="S535" s="26">
        <v>-26.999999999999957</v>
      </c>
    </row>
    <row r="536" spans="1:19" ht="15.75" customHeight="1" x14ac:dyDescent="0.3">
      <c r="A536" s="23">
        <v>43112</v>
      </c>
      <c r="B536" s="26" t="s">
        <v>3838</v>
      </c>
      <c r="C536" s="26" t="s">
        <v>3839</v>
      </c>
      <c r="D536" s="26">
        <v>600</v>
      </c>
      <c r="E536" s="26">
        <v>600</v>
      </c>
      <c r="M536" s="26">
        <v>26.05</v>
      </c>
      <c r="N536" s="26">
        <v>25.82</v>
      </c>
      <c r="O536" s="26">
        <v>-8.829E-3</v>
      </c>
      <c r="P536" s="26">
        <v>0</v>
      </c>
      <c r="Q536" s="26">
        <v>0</v>
      </c>
      <c r="R536" s="26">
        <v>-138.00000000000026</v>
      </c>
      <c r="S536" s="26">
        <v>-138.00000000000026</v>
      </c>
    </row>
    <row r="537" spans="1:19" ht="15.75" customHeight="1" x14ac:dyDescent="0.3">
      <c r="A537" s="23">
        <v>43112</v>
      </c>
      <c r="B537" s="26" t="s">
        <v>2689</v>
      </c>
      <c r="C537" s="26" t="s">
        <v>2690</v>
      </c>
      <c r="D537" s="26">
        <v>200</v>
      </c>
      <c r="E537" s="26">
        <v>200</v>
      </c>
      <c r="M537" s="26">
        <v>57.1</v>
      </c>
      <c r="N537" s="26">
        <v>57.2</v>
      </c>
      <c r="O537" s="26">
        <v>1.751E-3</v>
      </c>
      <c r="P537" s="26">
        <v>0</v>
      </c>
      <c r="Q537" s="26">
        <v>0</v>
      </c>
      <c r="R537" s="26">
        <v>20.000000000000284</v>
      </c>
      <c r="S537" s="26">
        <v>20.000000000000284</v>
      </c>
    </row>
    <row r="538" spans="1:19" ht="15.75" customHeight="1" x14ac:dyDescent="0.3">
      <c r="A538" s="23">
        <v>43112</v>
      </c>
      <c r="B538" s="26" t="s">
        <v>5189</v>
      </c>
      <c r="C538" s="26" t="s">
        <v>5192</v>
      </c>
      <c r="D538" s="26">
        <v>1500</v>
      </c>
      <c r="E538" s="26">
        <v>2500</v>
      </c>
      <c r="I538" s="53">
        <v>6.7565536499999999</v>
      </c>
      <c r="J538" s="53">
        <v>0</v>
      </c>
      <c r="K538" s="52">
        <v>1000</v>
      </c>
      <c r="M538" s="26">
        <v>6.7649999999999997</v>
      </c>
      <c r="N538" s="26">
        <v>6.7309999999999999</v>
      </c>
      <c r="O538" s="26">
        <v>-5.0260000000000001E-3</v>
      </c>
      <c r="P538" s="26">
        <v>0</v>
      </c>
      <c r="Q538" s="26">
        <v>-25.553649999999983</v>
      </c>
      <c r="R538" s="26">
        <v>-50.999999999999716</v>
      </c>
      <c r="S538" s="26">
        <v>-76.553649999999692</v>
      </c>
    </row>
    <row r="539" spans="1:19" ht="15.75" customHeight="1" x14ac:dyDescent="0.3">
      <c r="A539" s="23">
        <v>43112</v>
      </c>
      <c r="B539" s="26" t="s">
        <v>41</v>
      </c>
      <c r="C539" s="26" t="s">
        <v>42</v>
      </c>
      <c r="D539" s="26">
        <v>2400</v>
      </c>
      <c r="E539" s="26">
        <v>2400</v>
      </c>
      <c r="M539" s="26">
        <v>7.08</v>
      </c>
      <c r="N539" s="26">
        <v>7.15</v>
      </c>
      <c r="O539" s="26">
        <v>9.887E-3</v>
      </c>
      <c r="P539" s="26">
        <v>0</v>
      </c>
      <c r="Q539" s="26">
        <v>0</v>
      </c>
      <c r="R539" s="26">
        <v>168.00000000000068</v>
      </c>
      <c r="S539" s="26">
        <v>168.00000000000068</v>
      </c>
    </row>
    <row r="540" spans="1:19" ht="15.75" customHeight="1" x14ac:dyDescent="0.3">
      <c r="A540" s="23">
        <v>43112</v>
      </c>
      <c r="B540" s="26" t="s">
        <v>169</v>
      </c>
      <c r="C540" s="26" t="s">
        <v>170</v>
      </c>
      <c r="D540" s="26">
        <v>1900</v>
      </c>
      <c r="E540" s="26">
        <v>1900</v>
      </c>
      <c r="M540" s="26">
        <v>8.26</v>
      </c>
      <c r="N540" s="26">
        <v>8.18</v>
      </c>
      <c r="O540" s="26">
        <v>-9.6849999999999992E-3</v>
      </c>
      <c r="P540" s="26">
        <v>0</v>
      </c>
      <c r="Q540" s="26">
        <v>0</v>
      </c>
      <c r="R540" s="26">
        <v>-152.00000000000014</v>
      </c>
      <c r="S540" s="26">
        <v>-152.00000000000014</v>
      </c>
    </row>
    <row r="541" spans="1:19" ht="15.75" customHeight="1" x14ac:dyDescent="0.3">
      <c r="A541" s="23">
        <v>43112</v>
      </c>
      <c r="B541" s="26" t="s">
        <v>576</v>
      </c>
      <c r="C541" s="26" t="s">
        <v>577</v>
      </c>
      <c r="D541" s="26">
        <v>1500</v>
      </c>
      <c r="E541" s="26">
        <v>1500</v>
      </c>
      <c r="M541" s="26">
        <v>9.9499999999999993</v>
      </c>
      <c r="N541" s="26">
        <v>9.9600000000000009</v>
      </c>
      <c r="O541" s="26">
        <v>1.005E-3</v>
      </c>
      <c r="P541" s="26">
        <v>0</v>
      </c>
      <c r="Q541" s="26">
        <v>0</v>
      </c>
      <c r="R541" s="26">
        <v>15.000000000002345</v>
      </c>
      <c r="S541" s="26">
        <v>15.000000000002345</v>
      </c>
    </row>
    <row r="542" spans="1:19" ht="15.75" customHeight="1" x14ac:dyDescent="0.3">
      <c r="A542" s="23">
        <v>43112</v>
      </c>
      <c r="B542" s="26" t="s">
        <v>867</v>
      </c>
      <c r="C542" s="26" t="s">
        <v>868</v>
      </c>
      <c r="D542" s="26">
        <v>600</v>
      </c>
      <c r="E542" s="26">
        <v>600</v>
      </c>
      <c r="M542" s="26">
        <v>31.24</v>
      </c>
      <c r="N542" s="26">
        <v>31.56</v>
      </c>
      <c r="O542" s="26">
        <v>1.0243E-2</v>
      </c>
      <c r="P542" s="26">
        <v>0</v>
      </c>
      <c r="Q542" s="26">
        <v>0</v>
      </c>
      <c r="R542" s="26">
        <v>192.00000000000017</v>
      </c>
      <c r="S542" s="26">
        <v>192.00000000000017</v>
      </c>
    </row>
    <row r="543" spans="1:19" ht="15.75" customHeight="1" x14ac:dyDescent="0.3">
      <c r="A543" s="23">
        <v>43112</v>
      </c>
      <c r="B543" s="26" t="s">
        <v>1044</v>
      </c>
      <c r="C543" s="26" t="s">
        <v>1045</v>
      </c>
      <c r="D543" s="26">
        <v>400</v>
      </c>
      <c r="E543" s="26">
        <v>400</v>
      </c>
      <c r="M543" s="26">
        <v>34.71</v>
      </c>
      <c r="N543" s="26">
        <v>34.049999999999997</v>
      </c>
      <c r="O543" s="26">
        <v>-1.9015000000000001E-2</v>
      </c>
      <c r="P543" s="26">
        <v>0</v>
      </c>
      <c r="Q543" s="26">
        <v>0</v>
      </c>
      <c r="R543" s="26">
        <v>-264.00000000000148</v>
      </c>
      <c r="S543" s="26">
        <v>-264.00000000000148</v>
      </c>
    </row>
    <row r="544" spans="1:19" ht="15.75" customHeight="1" x14ac:dyDescent="0.3">
      <c r="A544" s="23">
        <v>43112</v>
      </c>
      <c r="B544" s="26" t="s">
        <v>1235</v>
      </c>
      <c r="C544" s="26" t="s">
        <v>1236</v>
      </c>
      <c r="D544" s="26">
        <v>1000</v>
      </c>
      <c r="E544" s="26">
        <v>1000</v>
      </c>
      <c r="M544" s="26">
        <v>13.18</v>
      </c>
      <c r="N544" s="26">
        <v>13.07</v>
      </c>
      <c r="O544" s="26">
        <v>-8.3459999999999993E-3</v>
      </c>
      <c r="P544" s="26">
        <v>0</v>
      </c>
      <c r="Q544" s="26">
        <v>0</v>
      </c>
      <c r="R544" s="26">
        <v>-109.99999999999943</v>
      </c>
      <c r="S544" s="26">
        <v>-109.99999999999943</v>
      </c>
    </row>
    <row r="545" spans="1:19" ht="15.75" customHeight="1" x14ac:dyDescent="0.3">
      <c r="A545" s="23">
        <v>43112</v>
      </c>
      <c r="B545" s="26" t="s">
        <v>1326</v>
      </c>
      <c r="C545" s="26" t="s">
        <v>1327</v>
      </c>
      <c r="D545" s="26">
        <v>2600</v>
      </c>
      <c r="E545" s="26">
        <v>2600</v>
      </c>
      <c r="M545" s="26">
        <v>5.44</v>
      </c>
      <c r="N545" s="26">
        <v>5.39</v>
      </c>
      <c r="O545" s="26">
        <v>-9.1909999999999995E-3</v>
      </c>
      <c r="P545" s="26">
        <v>0</v>
      </c>
      <c r="Q545" s="26">
        <v>0</v>
      </c>
      <c r="R545" s="26">
        <v>-130.00000000000185</v>
      </c>
      <c r="S545" s="26">
        <v>-130.00000000000185</v>
      </c>
    </row>
    <row r="546" spans="1:19" ht="15.75" customHeight="1" x14ac:dyDescent="0.3">
      <c r="A546" s="23">
        <v>43112</v>
      </c>
      <c r="B546" s="26" t="s">
        <v>1424</v>
      </c>
      <c r="C546" s="26" t="s">
        <v>1425</v>
      </c>
      <c r="D546" s="26">
        <v>1500</v>
      </c>
      <c r="E546" s="26">
        <v>1500</v>
      </c>
      <c r="M546" s="26">
        <v>9.19</v>
      </c>
      <c r="N546" s="26">
        <v>9.11</v>
      </c>
      <c r="O546" s="26">
        <v>-8.7049999999999992E-3</v>
      </c>
      <c r="P546" s="26">
        <v>0</v>
      </c>
      <c r="Q546" s="26">
        <v>0</v>
      </c>
      <c r="R546" s="26">
        <v>-120.00000000000011</v>
      </c>
      <c r="S546" s="26">
        <v>-120.00000000000011</v>
      </c>
    </row>
    <row r="547" spans="1:19" ht="15.75" customHeight="1" x14ac:dyDescent="0.3">
      <c r="A547" s="23">
        <v>43112</v>
      </c>
      <c r="B547" s="26" t="s">
        <v>1440</v>
      </c>
      <c r="C547" s="26" t="s">
        <v>1441</v>
      </c>
      <c r="D547" s="26">
        <v>1700</v>
      </c>
      <c r="E547" s="26">
        <v>1700</v>
      </c>
      <c r="M547" s="26">
        <v>9.7799999999999994</v>
      </c>
      <c r="N547" s="26">
        <v>9.75</v>
      </c>
      <c r="O547" s="26">
        <v>-3.0669999999999998E-3</v>
      </c>
      <c r="P547" s="26">
        <v>0</v>
      </c>
      <c r="Q547" s="26">
        <v>0</v>
      </c>
      <c r="R547" s="26">
        <v>-50.999999999998913</v>
      </c>
      <c r="S547" s="26">
        <v>-50.999999999998913</v>
      </c>
    </row>
    <row r="548" spans="1:19" ht="15.75" customHeight="1" x14ac:dyDescent="0.3">
      <c r="A548" s="23">
        <v>43112</v>
      </c>
      <c r="B548" s="26" t="s">
        <v>1559</v>
      </c>
      <c r="C548" s="26" t="s">
        <v>1560</v>
      </c>
      <c r="D548" s="26">
        <v>1600</v>
      </c>
      <c r="E548" s="26">
        <v>1600</v>
      </c>
      <c r="M548" s="26">
        <v>8.57</v>
      </c>
      <c r="N548" s="26">
        <v>8.49</v>
      </c>
      <c r="O548" s="26">
        <v>-9.3349999999999995E-3</v>
      </c>
      <c r="P548" s="26">
        <v>0</v>
      </c>
      <c r="Q548" s="26">
        <v>0</v>
      </c>
      <c r="R548" s="26">
        <v>-128.00000000000011</v>
      </c>
      <c r="S548" s="26">
        <v>-128.00000000000011</v>
      </c>
    </row>
    <row r="549" spans="1:19" ht="15.75" customHeight="1" x14ac:dyDescent="0.3">
      <c r="A549" s="23">
        <v>43112</v>
      </c>
      <c r="B549" s="26" t="s">
        <v>1597</v>
      </c>
      <c r="C549" s="26" t="s">
        <v>1598</v>
      </c>
      <c r="D549" s="26">
        <v>1600</v>
      </c>
      <c r="E549" s="26">
        <v>1600</v>
      </c>
      <c r="M549" s="26">
        <v>9.58</v>
      </c>
      <c r="N549" s="26">
        <v>9.49</v>
      </c>
      <c r="O549" s="26">
        <v>-9.3950000000000006E-3</v>
      </c>
      <c r="P549" s="26">
        <v>0</v>
      </c>
      <c r="Q549" s="26">
        <v>0</v>
      </c>
      <c r="R549" s="26">
        <v>-143.99999999999977</v>
      </c>
      <c r="S549" s="26">
        <v>-143.99999999999977</v>
      </c>
    </row>
    <row r="550" spans="1:19" ht="15.75" customHeight="1" x14ac:dyDescent="0.3">
      <c r="A550" s="23">
        <v>43112</v>
      </c>
      <c r="B550" s="26" t="s">
        <v>1669</v>
      </c>
      <c r="C550" s="26" t="s">
        <v>1670</v>
      </c>
      <c r="D550" s="26">
        <v>2100</v>
      </c>
      <c r="E550" s="26">
        <v>2100</v>
      </c>
      <c r="M550" s="26">
        <v>7.87</v>
      </c>
      <c r="N550" s="26">
        <v>7.89</v>
      </c>
      <c r="O550" s="26">
        <v>2.5409999999999999E-3</v>
      </c>
      <c r="P550" s="26">
        <v>0</v>
      </c>
      <c r="Q550" s="26">
        <v>0</v>
      </c>
      <c r="R550" s="26">
        <v>41.999999999999105</v>
      </c>
      <c r="S550" s="26">
        <v>41.999999999999105</v>
      </c>
    </row>
    <row r="551" spans="1:19" ht="15.75" customHeight="1" x14ac:dyDescent="0.3">
      <c r="A551" s="23">
        <v>43112</v>
      </c>
      <c r="B551" s="26" t="s">
        <v>1679</v>
      </c>
      <c r="C551" s="26" t="s">
        <v>1680</v>
      </c>
      <c r="D551" s="26">
        <v>1900</v>
      </c>
      <c r="E551" s="26">
        <v>1900</v>
      </c>
      <c r="M551" s="26">
        <v>7.39</v>
      </c>
      <c r="N551" s="26">
        <v>7.35</v>
      </c>
      <c r="O551" s="26">
        <v>-5.4130000000000003E-3</v>
      </c>
      <c r="P551" s="26">
        <v>0</v>
      </c>
      <c r="Q551" s="26">
        <v>0</v>
      </c>
      <c r="R551" s="26">
        <v>-76.000000000000071</v>
      </c>
      <c r="S551" s="26">
        <v>-76.000000000000071</v>
      </c>
    </row>
    <row r="552" spans="1:19" ht="15.75" customHeight="1" x14ac:dyDescent="0.3">
      <c r="A552" s="23">
        <v>43112</v>
      </c>
      <c r="B552" s="26" t="s">
        <v>1869</v>
      </c>
      <c r="C552" s="26" t="s">
        <v>1870</v>
      </c>
      <c r="D552" s="26">
        <v>400</v>
      </c>
      <c r="E552" s="26">
        <v>400</v>
      </c>
      <c r="M552" s="26">
        <v>34.81</v>
      </c>
      <c r="N552" s="26">
        <v>34.53</v>
      </c>
      <c r="O552" s="26">
        <v>-8.0440000000000008E-3</v>
      </c>
      <c r="P552" s="26">
        <v>0</v>
      </c>
      <c r="Q552" s="26">
        <v>0</v>
      </c>
      <c r="R552" s="26">
        <v>-112.00000000000045</v>
      </c>
      <c r="S552" s="26">
        <v>-112.00000000000045</v>
      </c>
    </row>
    <row r="554" spans="1:19" ht="15.75" customHeight="1" x14ac:dyDescent="0.3">
      <c r="A554" s="23">
        <v>43115</v>
      </c>
      <c r="B554" s="26" t="s">
        <v>3525</v>
      </c>
      <c r="C554" s="26" t="s">
        <v>3526</v>
      </c>
      <c r="D554" s="26">
        <v>500</v>
      </c>
      <c r="E554" s="26">
        <v>500</v>
      </c>
      <c r="M554" s="26">
        <v>32.200000000000003</v>
      </c>
      <c r="N554" s="26">
        <v>31.7</v>
      </c>
      <c r="O554" s="26">
        <v>-1.5528E-2</v>
      </c>
      <c r="P554" s="26">
        <v>0</v>
      </c>
      <c r="Q554" s="26">
        <v>0</v>
      </c>
      <c r="R554" s="26">
        <v>-250.00000000000176</v>
      </c>
      <c r="S554" s="26">
        <v>-250.00000000000176</v>
      </c>
    </row>
    <row r="555" spans="1:19" ht="15.75" customHeight="1" x14ac:dyDescent="0.3">
      <c r="A555" s="23">
        <v>43115</v>
      </c>
      <c r="B555" s="26" t="s">
        <v>3580</v>
      </c>
      <c r="C555" s="26" t="s">
        <v>6528</v>
      </c>
      <c r="D555" s="26">
        <v>600</v>
      </c>
      <c r="E555" s="26">
        <v>600</v>
      </c>
      <c r="M555" s="26">
        <v>19.600000000000001</v>
      </c>
      <c r="N555" s="26">
        <v>19</v>
      </c>
      <c r="O555" s="26">
        <v>-3.0612E-2</v>
      </c>
      <c r="P555" s="26">
        <v>0</v>
      </c>
      <c r="Q555" s="26">
        <v>0</v>
      </c>
      <c r="R555" s="26">
        <v>-360.00000000000085</v>
      </c>
      <c r="S555" s="26">
        <v>-360.00000000000085</v>
      </c>
    </row>
    <row r="556" spans="1:19" ht="15.75" customHeight="1" x14ac:dyDescent="0.3">
      <c r="A556" s="23">
        <v>43115</v>
      </c>
      <c r="B556" s="26" t="s">
        <v>3759</v>
      </c>
      <c r="C556" s="26" t="s">
        <v>3760</v>
      </c>
      <c r="D556" s="26">
        <v>300</v>
      </c>
      <c r="E556" s="26">
        <v>300</v>
      </c>
      <c r="M556" s="26">
        <v>19.920000000000002</v>
      </c>
      <c r="N556" s="26">
        <v>19</v>
      </c>
      <c r="O556" s="26">
        <v>-4.6184999999999997E-2</v>
      </c>
      <c r="P556" s="26">
        <v>0</v>
      </c>
      <c r="Q556" s="26">
        <v>0</v>
      </c>
      <c r="R556" s="26">
        <v>-276.00000000000051</v>
      </c>
      <c r="S556" s="26">
        <v>-276.00000000000051</v>
      </c>
    </row>
    <row r="557" spans="1:19" ht="15.75" customHeight="1" x14ac:dyDescent="0.3">
      <c r="A557" s="23">
        <v>43115</v>
      </c>
      <c r="B557" s="26" t="s">
        <v>3838</v>
      </c>
      <c r="C557" s="26" t="s">
        <v>3839</v>
      </c>
      <c r="D557" s="26">
        <v>600</v>
      </c>
      <c r="E557" s="26">
        <v>600</v>
      </c>
      <c r="M557" s="26">
        <v>25.82</v>
      </c>
      <c r="N557" s="26">
        <v>25.57</v>
      </c>
      <c r="O557" s="26">
        <v>-9.6819999999999996E-3</v>
      </c>
      <c r="P557" s="26">
        <v>0</v>
      </c>
      <c r="Q557" s="26">
        <v>0</v>
      </c>
      <c r="R557" s="26">
        <v>-150</v>
      </c>
      <c r="S557" s="26">
        <v>-150</v>
      </c>
    </row>
    <row r="558" spans="1:19" ht="15.75" customHeight="1" x14ac:dyDescent="0.3">
      <c r="A558" s="23">
        <v>43115</v>
      </c>
      <c r="B558" s="26" t="s">
        <v>2689</v>
      </c>
      <c r="C558" s="26" t="s">
        <v>2690</v>
      </c>
      <c r="D558" s="26">
        <v>200</v>
      </c>
      <c r="E558" s="26">
        <v>200</v>
      </c>
      <c r="M558" s="26">
        <v>57.2</v>
      </c>
      <c r="N558" s="26">
        <v>55.85</v>
      </c>
      <c r="O558" s="26">
        <v>-2.3601E-2</v>
      </c>
      <c r="P558" s="26">
        <v>0</v>
      </c>
      <c r="Q558" s="26">
        <v>0</v>
      </c>
      <c r="R558" s="26">
        <v>-270.00000000000028</v>
      </c>
      <c r="S558" s="26">
        <v>-270.00000000000028</v>
      </c>
    </row>
    <row r="559" spans="1:19" ht="15.75" customHeight="1" x14ac:dyDescent="0.3">
      <c r="A559" s="23">
        <v>43115</v>
      </c>
      <c r="B559" s="26" t="s">
        <v>5189</v>
      </c>
      <c r="C559" s="26" t="s">
        <v>5192</v>
      </c>
      <c r="D559" s="26">
        <v>2500</v>
      </c>
      <c r="E559" s="26">
        <v>2500</v>
      </c>
      <c r="M559" s="26">
        <v>6.7309999999999999</v>
      </c>
      <c r="N559" s="26">
        <v>6.5869999999999997</v>
      </c>
      <c r="O559" s="26">
        <v>-2.1394E-2</v>
      </c>
      <c r="P559" s="26">
        <v>0</v>
      </c>
      <c r="Q559" s="26">
        <v>0</v>
      </c>
      <c r="R559" s="26">
        <v>-360.00000000000034</v>
      </c>
      <c r="S559" s="26">
        <v>-360.00000000000034</v>
      </c>
    </row>
    <row r="560" spans="1:19" ht="15.75" customHeight="1" x14ac:dyDescent="0.3">
      <c r="A560" s="23">
        <v>43115</v>
      </c>
      <c r="B560" s="26" t="s">
        <v>41</v>
      </c>
      <c r="C560" s="26" t="s">
        <v>42</v>
      </c>
      <c r="D560" s="26">
        <v>2400</v>
      </c>
      <c r="E560" s="26">
        <v>2400</v>
      </c>
      <c r="M560" s="26">
        <v>7.15</v>
      </c>
      <c r="N560" s="26">
        <v>7.29</v>
      </c>
      <c r="O560" s="26">
        <v>1.958E-2</v>
      </c>
      <c r="P560" s="26">
        <v>0</v>
      </c>
      <c r="Q560" s="26">
        <v>0</v>
      </c>
      <c r="R560" s="26">
        <v>335.9999999999992</v>
      </c>
      <c r="S560" s="26">
        <v>335.9999999999992</v>
      </c>
    </row>
    <row r="561" spans="1:19" ht="15.75" customHeight="1" x14ac:dyDescent="0.3">
      <c r="A561" s="23">
        <v>43115</v>
      </c>
      <c r="B561" s="26" t="s">
        <v>169</v>
      </c>
      <c r="C561" s="26" t="s">
        <v>170</v>
      </c>
      <c r="D561" s="26">
        <v>1900</v>
      </c>
      <c r="E561" s="26">
        <v>1900</v>
      </c>
      <c r="M561" s="26">
        <v>8.18</v>
      </c>
      <c r="N561" s="26">
        <v>8.25</v>
      </c>
      <c r="O561" s="26">
        <v>8.5570000000000004E-3</v>
      </c>
      <c r="P561" s="26">
        <v>0</v>
      </c>
      <c r="Q561" s="26">
        <v>0</v>
      </c>
      <c r="R561" s="26">
        <v>133.00000000000054</v>
      </c>
      <c r="S561" s="26">
        <v>133.00000000000054</v>
      </c>
    </row>
    <row r="562" spans="1:19" ht="15.75" customHeight="1" x14ac:dyDescent="0.3">
      <c r="A562" s="23">
        <v>43115</v>
      </c>
      <c r="B562" s="26" t="s">
        <v>576</v>
      </c>
      <c r="C562" s="26" t="s">
        <v>577</v>
      </c>
      <c r="D562" s="26">
        <v>1500</v>
      </c>
      <c r="E562" s="26">
        <v>1500</v>
      </c>
      <c r="M562" s="26">
        <v>9.9600000000000009</v>
      </c>
      <c r="N562" s="26">
        <v>10</v>
      </c>
      <c r="O562" s="26">
        <v>4.0159999999999996E-3</v>
      </c>
      <c r="P562" s="26">
        <v>0</v>
      </c>
      <c r="Q562" s="26">
        <v>0</v>
      </c>
      <c r="R562" s="26">
        <v>59.999999999998721</v>
      </c>
      <c r="S562" s="26">
        <v>59.999999999998721</v>
      </c>
    </row>
    <row r="563" spans="1:19" ht="15.75" customHeight="1" x14ac:dyDescent="0.3">
      <c r="A563" s="23">
        <v>43115</v>
      </c>
      <c r="B563" s="26" t="s">
        <v>867</v>
      </c>
      <c r="C563" s="26" t="s">
        <v>868</v>
      </c>
      <c r="D563" s="26">
        <v>600</v>
      </c>
      <c r="E563" s="26">
        <v>600</v>
      </c>
      <c r="M563" s="26">
        <v>31.56</v>
      </c>
      <c r="N563" s="26">
        <v>31.37</v>
      </c>
      <c r="O563" s="26">
        <v>-6.0200000000000002E-3</v>
      </c>
      <c r="P563" s="26">
        <v>0</v>
      </c>
      <c r="Q563" s="26">
        <v>0</v>
      </c>
      <c r="R563" s="26">
        <v>-113.99999999999864</v>
      </c>
      <c r="S563" s="26">
        <v>-113.99999999999864</v>
      </c>
    </row>
    <row r="564" spans="1:19" ht="15.75" customHeight="1" x14ac:dyDescent="0.3">
      <c r="A564" s="23">
        <v>43115</v>
      </c>
      <c r="B564" s="26" t="s">
        <v>1044</v>
      </c>
      <c r="C564" s="26" t="s">
        <v>1045</v>
      </c>
      <c r="D564" s="26">
        <v>400</v>
      </c>
      <c r="E564" s="26">
        <v>400</v>
      </c>
      <c r="M564" s="26">
        <v>34.049999999999997</v>
      </c>
      <c r="N564" s="26">
        <v>33.049999999999997</v>
      </c>
      <c r="O564" s="26">
        <v>-2.9368999999999999E-2</v>
      </c>
      <c r="P564" s="26">
        <v>0</v>
      </c>
      <c r="Q564" s="26">
        <v>0</v>
      </c>
      <c r="R564" s="26">
        <v>-400</v>
      </c>
      <c r="S564" s="26">
        <v>-400</v>
      </c>
    </row>
    <row r="565" spans="1:19" ht="15.75" customHeight="1" x14ac:dyDescent="0.3">
      <c r="A565" s="23">
        <v>43115</v>
      </c>
      <c r="B565" s="26" t="s">
        <v>1235</v>
      </c>
      <c r="C565" s="26" t="s">
        <v>1236</v>
      </c>
      <c r="D565" s="26">
        <v>1000</v>
      </c>
      <c r="E565" s="26">
        <v>1000</v>
      </c>
      <c r="M565" s="26">
        <v>13.07</v>
      </c>
      <c r="N565" s="26">
        <v>12.91</v>
      </c>
      <c r="O565" s="26">
        <v>-1.2241999999999999E-2</v>
      </c>
      <c r="P565" s="26">
        <v>0</v>
      </c>
      <c r="Q565" s="26">
        <v>0</v>
      </c>
      <c r="R565" s="26">
        <v>-160.00000000000014</v>
      </c>
      <c r="S565" s="26">
        <v>-160.00000000000014</v>
      </c>
    </row>
    <row r="566" spans="1:19" ht="15.75" customHeight="1" x14ac:dyDescent="0.3">
      <c r="A566" s="23">
        <v>43115</v>
      </c>
      <c r="B566" s="26" t="s">
        <v>1326</v>
      </c>
      <c r="C566" s="26" t="s">
        <v>1327</v>
      </c>
      <c r="D566" s="26">
        <v>2600</v>
      </c>
      <c r="E566" s="26">
        <v>2600</v>
      </c>
      <c r="M566" s="26">
        <v>5.39</v>
      </c>
      <c r="N566" s="26">
        <v>5.21</v>
      </c>
      <c r="O566" s="26">
        <v>-3.3395000000000001E-2</v>
      </c>
      <c r="P566" s="26">
        <v>0</v>
      </c>
      <c r="Q566" s="26">
        <v>0</v>
      </c>
      <c r="R566" s="26">
        <v>-467.99999999999926</v>
      </c>
      <c r="S566" s="26">
        <v>-467.99999999999926</v>
      </c>
    </row>
    <row r="567" spans="1:19" ht="15.75" customHeight="1" x14ac:dyDescent="0.3">
      <c r="A567" s="23">
        <v>43115</v>
      </c>
      <c r="B567" s="26" t="s">
        <v>1424</v>
      </c>
      <c r="C567" s="26" t="s">
        <v>1425</v>
      </c>
      <c r="D567" s="26">
        <v>1500</v>
      </c>
      <c r="E567" s="26">
        <v>1500</v>
      </c>
      <c r="M567" s="26">
        <v>9.11</v>
      </c>
      <c r="N567" s="26">
        <v>8.9</v>
      </c>
      <c r="O567" s="26">
        <v>-2.3052E-2</v>
      </c>
      <c r="P567" s="26">
        <v>0</v>
      </c>
      <c r="Q567" s="26">
        <v>0</v>
      </c>
      <c r="R567" s="26">
        <v>-314.99999999999864</v>
      </c>
      <c r="S567" s="26">
        <v>-314.99999999999864</v>
      </c>
    </row>
    <row r="568" spans="1:19" ht="15.75" customHeight="1" x14ac:dyDescent="0.3">
      <c r="A568" s="23">
        <v>43115</v>
      </c>
      <c r="B568" s="26" t="s">
        <v>1440</v>
      </c>
      <c r="C568" s="26" t="s">
        <v>1441</v>
      </c>
      <c r="D568" s="26">
        <v>1700</v>
      </c>
      <c r="E568" s="26">
        <v>1700</v>
      </c>
      <c r="M568" s="26">
        <v>9.75</v>
      </c>
      <c r="N568" s="26">
        <v>9.65</v>
      </c>
      <c r="O568" s="26">
        <v>-1.0255999999999999E-2</v>
      </c>
      <c r="P568" s="26">
        <v>0</v>
      </c>
      <c r="Q568" s="26">
        <v>0</v>
      </c>
      <c r="R568" s="26">
        <v>-169.9999999999994</v>
      </c>
      <c r="S568" s="26">
        <v>-169.9999999999994</v>
      </c>
    </row>
    <row r="569" spans="1:19" ht="15.75" customHeight="1" x14ac:dyDescent="0.3">
      <c r="A569" s="23">
        <v>43115</v>
      </c>
      <c r="B569" s="26" t="s">
        <v>1559</v>
      </c>
      <c r="C569" s="26" t="s">
        <v>1560</v>
      </c>
      <c r="D569" s="26">
        <v>1600</v>
      </c>
      <c r="E569" s="26">
        <v>1600</v>
      </c>
      <c r="M569" s="26">
        <v>8.49</v>
      </c>
      <c r="N569" s="26">
        <v>8.4</v>
      </c>
      <c r="O569" s="26">
        <v>-1.0600999999999999E-2</v>
      </c>
      <c r="P569" s="26">
        <v>0</v>
      </c>
      <c r="Q569" s="26">
        <v>0</v>
      </c>
      <c r="R569" s="26">
        <v>-143.99999999999977</v>
      </c>
      <c r="S569" s="26">
        <v>-143.99999999999977</v>
      </c>
    </row>
    <row r="570" spans="1:19" ht="15.75" customHeight="1" x14ac:dyDescent="0.3">
      <c r="A570" s="23">
        <v>43115</v>
      </c>
      <c r="B570" s="26" t="s">
        <v>1597</v>
      </c>
      <c r="C570" s="26" t="s">
        <v>1598</v>
      </c>
      <c r="D570" s="26">
        <v>1600</v>
      </c>
      <c r="E570" s="26">
        <v>1600</v>
      </c>
      <c r="M570" s="26">
        <v>9.49</v>
      </c>
      <c r="N570" s="26">
        <v>9.5299999999999994</v>
      </c>
      <c r="O570" s="26">
        <v>4.215E-3</v>
      </c>
      <c r="P570" s="26">
        <v>0</v>
      </c>
      <c r="Q570" s="26">
        <v>0</v>
      </c>
      <c r="R570" s="26">
        <v>63.999999999998636</v>
      </c>
      <c r="S570" s="26">
        <v>63.999999999998636</v>
      </c>
    </row>
    <row r="571" spans="1:19" ht="15.75" customHeight="1" x14ac:dyDescent="0.3">
      <c r="A571" s="23">
        <v>43115</v>
      </c>
      <c r="B571" s="26" t="s">
        <v>1669</v>
      </c>
      <c r="C571" s="26" t="s">
        <v>1670</v>
      </c>
      <c r="D571" s="26">
        <v>2100</v>
      </c>
      <c r="E571" s="26">
        <v>2100</v>
      </c>
      <c r="M571" s="26">
        <v>7.89</v>
      </c>
      <c r="N571" s="26">
        <v>8.07</v>
      </c>
      <c r="O571" s="26">
        <v>2.2814000000000001E-2</v>
      </c>
      <c r="P571" s="26">
        <v>0</v>
      </c>
      <c r="Q571" s="26">
        <v>0</v>
      </c>
      <c r="R571" s="26">
        <v>378.00000000000125</v>
      </c>
      <c r="S571" s="26">
        <v>378.00000000000125</v>
      </c>
    </row>
    <row r="572" spans="1:19" ht="15.75" customHeight="1" x14ac:dyDescent="0.3">
      <c r="A572" s="23">
        <v>43115</v>
      </c>
      <c r="B572" s="26" t="s">
        <v>1679</v>
      </c>
      <c r="C572" s="26" t="s">
        <v>1680</v>
      </c>
      <c r="D572" s="26">
        <v>1900</v>
      </c>
      <c r="E572" s="26">
        <v>1900</v>
      </c>
      <c r="M572" s="26">
        <v>7.35</v>
      </c>
      <c r="N572" s="26">
        <v>7.25</v>
      </c>
      <c r="O572" s="26">
        <v>-1.3605000000000001E-2</v>
      </c>
      <c r="P572" s="26">
        <v>0</v>
      </c>
      <c r="Q572" s="26">
        <v>0</v>
      </c>
      <c r="R572" s="26">
        <v>-189.99999999999932</v>
      </c>
      <c r="S572" s="26">
        <v>-189.99999999999932</v>
      </c>
    </row>
    <row r="573" spans="1:19" ht="15.75" customHeight="1" x14ac:dyDescent="0.3">
      <c r="A573" s="23">
        <v>43115</v>
      </c>
      <c r="B573" s="26" t="s">
        <v>1869</v>
      </c>
      <c r="C573" s="26" t="s">
        <v>1870</v>
      </c>
      <c r="D573" s="26">
        <v>400</v>
      </c>
      <c r="E573" s="26">
        <v>400</v>
      </c>
      <c r="M573" s="26">
        <v>34.53</v>
      </c>
      <c r="N573" s="26">
        <v>34.5</v>
      </c>
      <c r="O573" s="26">
        <v>-8.6899999999999998E-4</v>
      </c>
      <c r="P573" s="26">
        <v>0</v>
      </c>
      <c r="Q573" s="26">
        <v>0</v>
      </c>
      <c r="R573" s="26">
        <v>-12.000000000000455</v>
      </c>
      <c r="S573" s="26">
        <v>-12.000000000000455</v>
      </c>
    </row>
    <row r="575" spans="1:19" ht="15.75" customHeight="1" x14ac:dyDescent="0.3">
      <c r="A575" s="23">
        <v>43116</v>
      </c>
      <c r="B575" s="26" t="s">
        <v>3525</v>
      </c>
      <c r="C575" s="26" t="s">
        <v>3526</v>
      </c>
      <c r="D575" s="26">
        <v>500</v>
      </c>
      <c r="E575" s="26">
        <v>500</v>
      </c>
      <c r="M575" s="26">
        <v>31.7</v>
      </c>
      <c r="N575" s="26">
        <v>31.1</v>
      </c>
      <c r="O575" s="26">
        <v>-1.8926999999999999E-2</v>
      </c>
      <c r="P575" s="26">
        <v>0</v>
      </c>
      <c r="Q575" s="26">
        <v>0</v>
      </c>
      <c r="R575" s="26">
        <v>-299.99999999999892</v>
      </c>
      <c r="S575" s="26">
        <v>-299.99999999999892</v>
      </c>
    </row>
    <row r="576" spans="1:19" ht="15.75" customHeight="1" x14ac:dyDescent="0.3">
      <c r="A576" s="23">
        <v>43116</v>
      </c>
      <c r="B576" s="26" t="s">
        <v>3580</v>
      </c>
      <c r="C576" s="26" t="s">
        <v>6528</v>
      </c>
      <c r="D576" s="26">
        <v>600</v>
      </c>
      <c r="E576" s="26">
        <v>600</v>
      </c>
      <c r="M576" s="26">
        <v>19</v>
      </c>
      <c r="N576" s="26">
        <v>18.25</v>
      </c>
      <c r="O576" s="26">
        <v>-3.9474000000000002E-2</v>
      </c>
      <c r="P576" s="26">
        <v>0</v>
      </c>
      <c r="Q576" s="26">
        <v>0</v>
      </c>
      <c r="R576" s="26">
        <v>-450</v>
      </c>
      <c r="S576" s="26">
        <v>-450</v>
      </c>
    </row>
    <row r="577" spans="1:19" ht="15.75" customHeight="1" x14ac:dyDescent="0.3">
      <c r="A577" s="23">
        <v>43116</v>
      </c>
      <c r="B577" s="26" t="s">
        <v>3759</v>
      </c>
      <c r="C577" s="26" t="s">
        <v>3760</v>
      </c>
      <c r="D577" s="26">
        <v>300</v>
      </c>
      <c r="E577" s="26">
        <v>300</v>
      </c>
      <c r="M577" s="26">
        <v>19</v>
      </c>
      <c r="N577" s="26">
        <v>18.079999999999998</v>
      </c>
      <c r="O577" s="26">
        <v>-4.8420999999999999E-2</v>
      </c>
      <c r="P577" s="26">
        <v>0</v>
      </c>
      <c r="Q577" s="26">
        <v>0</v>
      </c>
      <c r="R577" s="26">
        <v>-276.00000000000051</v>
      </c>
      <c r="S577" s="26">
        <v>-276.00000000000051</v>
      </c>
    </row>
    <row r="578" spans="1:19" ht="15.75" customHeight="1" x14ac:dyDescent="0.3">
      <c r="A578" s="23">
        <v>43116</v>
      </c>
      <c r="B578" s="26" t="s">
        <v>3838</v>
      </c>
      <c r="C578" s="26" t="s">
        <v>3839</v>
      </c>
      <c r="D578" s="26">
        <v>600</v>
      </c>
      <c r="E578" s="26">
        <v>600</v>
      </c>
      <c r="M578" s="26">
        <v>25.57</v>
      </c>
      <c r="N578" s="26">
        <v>26.43</v>
      </c>
      <c r="O578" s="26">
        <v>3.3633000000000003E-2</v>
      </c>
      <c r="P578" s="26">
        <v>0</v>
      </c>
      <c r="Q578" s="26">
        <v>0</v>
      </c>
      <c r="R578" s="26">
        <v>515.99999999999966</v>
      </c>
      <c r="S578" s="26">
        <v>515.99999999999966</v>
      </c>
    </row>
    <row r="579" spans="1:19" ht="15.75" customHeight="1" x14ac:dyDescent="0.3">
      <c r="A579" s="23">
        <v>43116</v>
      </c>
      <c r="B579" s="26" t="s">
        <v>2689</v>
      </c>
      <c r="C579" s="26" t="s">
        <v>2690</v>
      </c>
      <c r="D579" s="26">
        <v>200</v>
      </c>
      <c r="E579" s="26">
        <v>200</v>
      </c>
      <c r="M579" s="26">
        <v>55.85</v>
      </c>
      <c r="N579" s="26">
        <v>55.72</v>
      </c>
      <c r="O579" s="26">
        <v>-2.3280000000000002E-3</v>
      </c>
      <c r="P579" s="26">
        <v>0</v>
      </c>
      <c r="Q579" s="26">
        <v>0</v>
      </c>
      <c r="R579" s="26">
        <v>-26.000000000000512</v>
      </c>
      <c r="S579" s="26">
        <v>-26.000000000000512</v>
      </c>
    </row>
    <row r="580" spans="1:19" ht="15.75" customHeight="1" x14ac:dyDescent="0.3">
      <c r="A580" s="23">
        <v>43116</v>
      </c>
      <c r="B580" s="26" t="s">
        <v>5189</v>
      </c>
      <c r="C580" s="26" t="s">
        <v>5192</v>
      </c>
      <c r="D580" s="26">
        <v>2500</v>
      </c>
      <c r="E580" s="26">
        <v>2500</v>
      </c>
      <c r="M580" s="26">
        <v>6.5869999999999997</v>
      </c>
      <c r="N580" s="26">
        <v>6.6219999999999999</v>
      </c>
      <c r="O580" s="26">
        <v>5.313E-3</v>
      </c>
      <c r="P580" s="26">
        <v>0</v>
      </c>
      <c r="Q580" s="26">
        <v>0</v>
      </c>
      <c r="R580" s="26">
        <v>87.500000000000355</v>
      </c>
      <c r="S580" s="26">
        <v>87.500000000000355</v>
      </c>
    </row>
    <row r="581" spans="1:19" ht="15.75" customHeight="1" x14ac:dyDescent="0.3">
      <c r="A581" s="23">
        <v>43116</v>
      </c>
      <c r="B581" s="26" t="s">
        <v>41</v>
      </c>
      <c r="C581" s="26" t="s">
        <v>42</v>
      </c>
      <c r="D581" s="26">
        <v>2400</v>
      </c>
      <c r="E581" s="26">
        <v>2400</v>
      </c>
      <c r="M581" s="26">
        <v>7.29</v>
      </c>
      <c r="N581" s="26">
        <v>7.11</v>
      </c>
      <c r="O581" s="26">
        <v>-2.4691000000000001E-2</v>
      </c>
      <c r="P581" s="26">
        <v>0</v>
      </c>
      <c r="Q581" s="26">
        <v>0</v>
      </c>
      <c r="R581" s="26">
        <v>-431.99999999999932</v>
      </c>
      <c r="S581" s="26">
        <v>-431.99999999999932</v>
      </c>
    </row>
    <row r="582" spans="1:19" ht="15.75" customHeight="1" x14ac:dyDescent="0.3">
      <c r="A582" s="23">
        <v>43116</v>
      </c>
      <c r="B582" s="26" t="s">
        <v>169</v>
      </c>
      <c r="C582" s="26" t="s">
        <v>170</v>
      </c>
      <c r="D582" s="26">
        <v>1900</v>
      </c>
      <c r="E582" s="26">
        <v>1900</v>
      </c>
      <c r="M582" s="26">
        <v>8.25</v>
      </c>
      <c r="N582" s="26">
        <v>8.0500000000000007</v>
      </c>
      <c r="O582" s="26">
        <v>-2.4242E-2</v>
      </c>
      <c r="P582" s="26">
        <v>0</v>
      </c>
      <c r="Q582" s="26">
        <v>0</v>
      </c>
      <c r="R582" s="26">
        <v>-379.99999999999864</v>
      </c>
      <c r="S582" s="26">
        <v>-379.99999999999864</v>
      </c>
    </row>
    <row r="583" spans="1:19" ht="15.75" customHeight="1" x14ac:dyDescent="0.3">
      <c r="A583" s="23">
        <v>43116</v>
      </c>
      <c r="B583" s="26" t="s">
        <v>576</v>
      </c>
      <c r="C583" s="26" t="s">
        <v>577</v>
      </c>
      <c r="D583" s="26">
        <v>1500</v>
      </c>
      <c r="E583" s="26">
        <v>1500</v>
      </c>
      <c r="M583" s="26">
        <v>10</v>
      </c>
      <c r="N583" s="26">
        <v>10.119999999999999</v>
      </c>
      <c r="O583" s="26">
        <v>1.2E-2</v>
      </c>
      <c r="P583" s="26">
        <v>0</v>
      </c>
      <c r="Q583" s="26">
        <v>0</v>
      </c>
      <c r="R583" s="26">
        <v>179.99999999999883</v>
      </c>
      <c r="S583" s="26">
        <v>179.99999999999883</v>
      </c>
    </row>
    <row r="584" spans="1:19" ht="15.75" customHeight="1" x14ac:dyDescent="0.3">
      <c r="A584" s="23">
        <v>43116</v>
      </c>
      <c r="B584" s="26" t="s">
        <v>867</v>
      </c>
      <c r="C584" s="26" t="s">
        <v>868</v>
      </c>
      <c r="D584" s="26">
        <v>600</v>
      </c>
      <c r="E584" s="26">
        <v>600</v>
      </c>
      <c r="M584" s="26">
        <v>31.37</v>
      </c>
      <c r="N584" s="26">
        <v>32.04</v>
      </c>
      <c r="O584" s="26">
        <v>2.1357999999999999E-2</v>
      </c>
      <c r="P584" s="26">
        <v>0</v>
      </c>
      <c r="Q584" s="26">
        <v>0</v>
      </c>
      <c r="R584" s="26">
        <v>401.99999999999886</v>
      </c>
      <c r="S584" s="26">
        <v>401.99999999999886</v>
      </c>
    </row>
    <row r="585" spans="1:19" ht="15.75" customHeight="1" x14ac:dyDescent="0.3">
      <c r="A585" s="23">
        <v>43116</v>
      </c>
      <c r="B585" s="26" t="s">
        <v>1044</v>
      </c>
      <c r="C585" s="26" t="s">
        <v>1045</v>
      </c>
      <c r="D585" s="26">
        <v>400</v>
      </c>
      <c r="E585" s="26">
        <v>400</v>
      </c>
      <c r="M585" s="26">
        <v>33.049999999999997</v>
      </c>
      <c r="N585" s="26">
        <v>31.7</v>
      </c>
      <c r="O585" s="26">
        <v>-4.0847000000000001E-2</v>
      </c>
      <c r="P585" s="26">
        <v>0</v>
      </c>
      <c r="Q585" s="26">
        <v>0</v>
      </c>
      <c r="R585" s="26">
        <v>-539.99999999999909</v>
      </c>
      <c r="S585" s="26">
        <v>-539.99999999999909</v>
      </c>
    </row>
    <row r="586" spans="1:19" ht="15.75" customHeight="1" x14ac:dyDescent="0.3">
      <c r="A586" s="23">
        <v>43116</v>
      </c>
      <c r="B586" s="26" t="s">
        <v>1235</v>
      </c>
      <c r="C586" s="26" t="s">
        <v>1236</v>
      </c>
      <c r="D586" s="26">
        <v>1000</v>
      </c>
      <c r="E586" s="26">
        <v>1000</v>
      </c>
      <c r="M586" s="26">
        <v>12.91</v>
      </c>
      <c r="N586" s="26">
        <v>12.93</v>
      </c>
      <c r="O586" s="26">
        <v>1.549E-3</v>
      </c>
      <c r="P586" s="26">
        <v>0</v>
      </c>
      <c r="Q586" s="26">
        <v>0</v>
      </c>
      <c r="R586" s="26">
        <v>19.999999999999574</v>
      </c>
      <c r="S586" s="26">
        <v>19.999999999999574</v>
      </c>
    </row>
    <row r="587" spans="1:19" ht="15.75" customHeight="1" x14ac:dyDescent="0.3">
      <c r="A587" s="23">
        <v>43116</v>
      </c>
      <c r="B587" s="26" t="s">
        <v>1326</v>
      </c>
      <c r="C587" s="26" t="s">
        <v>1327</v>
      </c>
      <c r="D587" s="26">
        <v>2600</v>
      </c>
      <c r="E587" s="26">
        <v>2600</v>
      </c>
      <c r="M587" s="26">
        <v>5.21</v>
      </c>
      <c r="N587" s="26">
        <v>5.26</v>
      </c>
      <c r="O587" s="26">
        <v>9.5969999999999996E-3</v>
      </c>
      <c r="P587" s="26">
        <v>0</v>
      </c>
      <c r="Q587" s="26">
        <v>0</v>
      </c>
      <c r="R587" s="26">
        <v>129.99999999999955</v>
      </c>
      <c r="S587" s="26">
        <v>129.99999999999955</v>
      </c>
    </row>
    <row r="588" spans="1:19" ht="15.75" customHeight="1" x14ac:dyDescent="0.3">
      <c r="A588" s="23">
        <v>43116</v>
      </c>
      <c r="B588" s="26" t="s">
        <v>1424</v>
      </c>
      <c r="C588" s="26" t="s">
        <v>1425</v>
      </c>
      <c r="D588" s="26">
        <v>1500</v>
      </c>
      <c r="E588" s="26">
        <v>1500</v>
      </c>
      <c r="M588" s="26">
        <v>8.9</v>
      </c>
      <c r="N588" s="26">
        <v>8.98</v>
      </c>
      <c r="O588" s="26">
        <v>8.9890000000000005E-3</v>
      </c>
      <c r="P588" s="26">
        <v>0</v>
      </c>
      <c r="Q588" s="26">
        <v>0</v>
      </c>
      <c r="R588" s="26">
        <v>120.00000000000011</v>
      </c>
      <c r="S588" s="26">
        <v>120.00000000000011</v>
      </c>
    </row>
    <row r="589" spans="1:19" ht="15.75" customHeight="1" x14ac:dyDescent="0.3">
      <c r="A589" s="23">
        <v>43116</v>
      </c>
      <c r="B589" s="26" t="s">
        <v>1440</v>
      </c>
      <c r="C589" s="26" t="s">
        <v>1441</v>
      </c>
      <c r="D589" s="26">
        <v>1700</v>
      </c>
      <c r="E589" s="26">
        <v>1700</v>
      </c>
      <c r="M589" s="26">
        <v>9.65</v>
      </c>
      <c r="N589" s="26">
        <v>9.66</v>
      </c>
      <c r="O589" s="26">
        <v>1.036E-3</v>
      </c>
      <c r="P589" s="26">
        <v>0</v>
      </c>
      <c r="Q589" s="26">
        <v>0</v>
      </c>
      <c r="R589" s="26">
        <v>16.999999999999638</v>
      </c>
      <c r="S589" s="26">
        <v>16.999999999999638</v>
      </c>
    </row>
    <row r="590" spans="1:19" ht="15.75" customHeight="1" x14ac:dyDescent="0.3">
      <c r="A590" s="23">
        <v>43116</v>
      </c>
      <c r="B590" s="26" t="s">
        <v>1559</v>
      </c>
      <c r="C590" s="26" t="s">
        <v>1560</v>
      </c>
      <c r="D590" s="26">
        <v>1600</v>
      </c>
      <c r="E590" s="26">
        <v>1600</v>
      </c>
      <c r="M590" s="26">
        <v>8.4</v>
      </c>
      <c r="N590" s="26">
        <v>8.4600000000000009</v>
      </c>
      <c r="O590" s="26">
        <v>7.143E-3</v>
      </c>
      <c r="P590" s="26">
        <v>0</v>
      </c>
      <c r="Q590" s="26">
        <v>0</v>
      </c>
      <c r="R590" s="26">
        <v>96.000000000000796</v>
      </c>
      <c r="S590" s="26">
        <v>96.000000000000796</v>
      </c>
    </row>
    <row r="591" spans="1:19" ht="15.75" customHeight="1" x14ac:dyDescent="0.3">
      <c r="A591" s="23">
        <v>43116</v>
      </c>
      <c r="B591" s="26" t="s">
        <v>1597</v>
      </c>
      <c r="C591" s="26" t="s">
        <v>1598</v>
      </c>
      <c r="D591" s="26">
        <v>1600</v>
      </c>
      <c r="E591" s="26">
        <v>1600</v>
      </c>
      <c r="M591" s="26">
        <v>9.5299999999999994</v>
      </c>
      <c r="N591" s="26">
        <v>9.52</v>
      </c>
      <c r="O591" s="26">
        <v>-1.049E-3</v>
      </c>
      <c r="P591" s="26">
        <v>0</v>
      </c>
      <c r="Q591" s="26">
        <v>0</v>
      </c>
      <c r="R591" s="26">
        <v>-15.999999999999659</v>
      </c>
      <c r="S591" s="26">
        <v>-15.999999999999659</v>
      </c>
    </row>
    <row r="592" spans="1:19" ht="15.75" customHeight="1" x14ac:dyDescent="0.3">
      <c r="A592" s="23">
        <v>43116</v>
      </c>
      <c r="B592" s="26" t="s">
        <v>1669</v>
      </c>
      <c r="C592" s="26" t="s">
        <v>1670</v>
      </c>
      <c r="D592" s="26">
        <v>2100</v>
      </c>
      <c r="E592" s="26">
        <v>2100</v>
      </c>
      <c r="M592" s="26">
        <v>8.07</v>
      </c>
      <c r="N592" s="26">
        <v>8.23</v>
      </c>
      <c r="O592" s="26">
        <v>1.9827000000000001E-2</v>
      </c>
      <c r="P592" s="26">
        <v>0</v>
      </c>
      <c r="Q592" s="26">
        <v>0</v>
      </c>
      <c r="R592" s="26">
        <v>336.00000000000028</v>
      </c>
      <c r="S592" s="26">
        <v>336.00000000000028</v>
      </c>
    </row>
    <row r="593" spans="1:19" ht="15.75" customHeight="1" x14ac:dyDescent="0.3">
      <c r="A593" s="23">
        <v>43116</v>
      </c>
      <c r="B593" s="26" t="s">
        <v>1679</v>
      </c>
      <c r="C593" s="26" t="s">
        <v>1680</v>
      </c>
      <c r="D593" s="26">
        <v>1900</v>
      </c>
      <c r="E593" s="26">
        <v>1900</v>
      </c>
      <c r="M593" s="26">
        <v>7.25</v>
      </c>
      <c r="N593" s="26">
        <v>7.38</v>
      </c>
      <c r="O593" s="26">
        <v>1.7930999999999999E-2</v>
      </c>
      <c r="P593" s="26">
        <v>0</v>
      </c>
      <c r="Q593" s="26">
        <v>0</v>
      </c>
      <c r="R593" s="26">
        <v>246.9999999999998</v>
      </c>
      <c r="S593" s="26">
        <v>246.9999999999998</v>
      </c>
    </row>
    <row r="594" spans="1:19" ht="15.75" customHeight="1" x14ac:dyDescent="0.3">
      <c r="A594" s="23">
        <v>43116</v>
      </c>
      <c r="B594" s="26" t="s">
        <v>1869</v>
      </c>
      <c r="C594" s="26" t="s">
        <v>1870</v>
      </c>
      <c r="D594" s="26">
        <v>400</v>
      </c>
      <c r="E594" s="26">
        <v>400</v>
      </c>
      <c r="M594" s="26">
        <v>34.5</v>
      </c>
      <c r="N594" s="26">
        <v>34.590000000000003</v>
      </c>
      <c r="O594" s="26">
        <v>2.6090000000000002E-3</v>
      </c>
      <c r="P594" s="26">
        <v>0</v>
      </c>
      <c r="Q594" s="26">
        <v>0</v>
      </c>
      <c r="R594" s="26">
        <v>36.000000000001364</v>
      </c>
      <c r="S594" s="26">
        <v>36.000000000001364</v>
      </c>
    </row>
    <row r="596" spans="1:19" ht="15.75" customHeight="1" x14ac:dyDescent="0.3">
      <c r="A596" s="23">
        <v>43117</v>
      </c>
      <c r="B596" s="26" t="s">
        <v>3525</v>
      </c>
      <c r="C596" s="26" t="s">
        <v>3526</v>
      </c>
      <c r="D596" s="26">
        <v>500</v>
      </c>
      <c r="E596" s="26">
        <v>500</v>
      </c>
      <c r="M596" s="26">
        <v>31.1</v>
      </c>
      <c r="N596" s="26">
        <v>27.99</v>
      </c>
      <c r="O596" s="26">
        <v>-0.1</v>
      </c>
      <c r="P596" s="26">
        <v>0</v>
      </c>
      <c r="Q596" s="26">
        <v>0</v>
      </c>
      <c r="R596" s="26">
        <v>-1555.0000000000016</v>
      </c>
      <c r="S596" s="26">
        <v>-1555.0000000000016</v>
      </c>
    </row>
    <row r="597" spans="1:19" ht="15.75" customHeight="1" x14ac:dyDescent="0.3">
      <c r="A597" s="23">
        <v>43117</v>
      </c>
      <c r="B597" s="26" t="s">
        <v>3580</v>
      </c>
      <c r="C597" s="26" t="s">
        <v>6528</v>
      </c>
      <c r="D597" s="26">
        <v>600</v>
      </c>
      <c r="E597" s="26">
        <v>600</v>
      </c>
      <c r="M597" s="26">
        <v>18.25</v>
      </c>
      <c r="N597" s="26">
        <v>18.829999999999998</v>
      </c>
      <c r="O597" s="26">
        <v>3.1780999999999997E-2</v>
      </c>
      <c r="P597" s="26">
        <v>0</v>
      </c>
      <c r="Q597" s="26">
        <v>0</v>
      </c>
      <c r="R597" s="26">
        <v>347.99999999999898</v>
      </c>
      <c r="S597" s="26">
        <v>347.99999999999898</v>
      </c>
    </row>
    <row r="598" spans="1:19" ht="15.75" customHeight="1" x14ac:dyDescent="0.3">
      <c r="A598" s="23">
        <v>43117</v>
      </c>
      <c r="B598" s="26" t="s">
        <v>3759</v>
      </c>
      <c r="C598" s="26" t="s">
        <v>3760</v>
      </c>
      <c r="D598" s="26">
        <v>300</v>
      </c>
      <c r="E598" s="26">
        <v>300</v>
      </c>
      <c r="M598" s="26">
        <v>18.079999999999998</v>
      </c>
      <c r="N598" s="26">
        <v>19.149999999999999</v>
      </c>
      <c r="O598" s="26">
        <v>5.9180999999999997E-2</v>
      </c>
      <c r="P598" s="26">
        <v>0</v>
      </c>
      <c r="Q598" s="26">
        <v>0</v>
      </c>
      <c r="R598" s="26">
        <v>321.00000000000011</v>
      </c>
      <c r="S598" s="26">
        <v>321.00000000000011</v>
      </c>
    </row>
    <row r="599" spans="1:19" ht="15.75" customHeight="1" x14ac:dyDescent="0.3">
      <c r="A599" s="23">
        <v>43117</v>
      </c>
      <c r="B599" s="26" t="s">
        <v>3838</v>
      </c>
      <c r="C599" s="26" t="s">
        <v>3839</v>
      </c>
      <c r="D599" s="26">
        <v>600</v>
      </c>
      <c r="E599" s="26">
        <v>600</v>
      </c>
      <c r="M599" s="26">
        <v>26.43</v>
      </c>
      <c r="N599" s="26">
        <v>26.26</v>
      </c>
      <c r="O599" s="26">
        <v>-6.4320000000000002E-3</v>
      </c>
      <c r="P599" s="26">
        <v>0</v>
      </c>
      <c r="Q599" s="26">
        <v>0</v>
      </c>
      <c r="R599" s="26">
        <v>-101.99999999999889</v>
      </c>
      <c r="S599" s="26">
        <v>-101.99999999999889</v>
      </c>
    </row>
    <row r="600" spans="1:19" ht="15.75" customHeight="1" x14ac:dyDescent="0.3">
      <c r="A600" s="23">
        <v>43117</v>
      </c>
      <c r="B600" s="26" t="s">
        <v>2689</v>
      </c>
      <c r="C600" s="26" t="s">
        <v>2690</v>
      </c>
      <c r="D600" s="26">
        <v>200</v>
      </c>
      <c r="E600" s="26">
        <v>200</v>
      </c>
      <c r="M600" s="26">
        <v>55.72</v>
      </c>
      <c r="N600" s="26">
        <v>54.53</v>
      </c>
      <c r="O600" s="26">
        <v>-2.1357000000000001E-2</v>
      </c>
      <c r="P600" s="26">
        <v>0</v>
      </c>
      <c r="Q600" s="26">
        <v>0</v>
      </c>
      <c r="R600" s="26">
        <v>-237.99999999999955</v>
      </c>
      <c r="S600" s="26">
        <v>-237.99999999999955</v>
      </c>
    </row>
    <row r="601" spans="1:19" ht="15.75" customHeight="1" x14ac:dyDescent="0.3">
      <c r="A601" s="23">
        <v>43117</v>
      </c>
      <c r="B601" s="26" t="s">
        <v>5189</v>
      </c>
      <c r="C601" s="26" t="s">
        <v>5192</v>
      </c>
      <c r="D601" s="26">
        <v>2500</v>
      </c>
      <c r="E601" s="26">
        <v>2500</v>
      </c>
      <c r="M601" s="26">
        <v>6.6219999999999999</v>
      </c>
      <c r="N601" s="26">
        <v>6.5839999999999996</v>
      </c>
      <c r="O601" s="26">
        <v>-5.738E-3</v>
      </c>
      <c r="P601" s="26">
        <v>0</v>
      </c>
      <c r="Q601" s="26">
        <v>0</v>
      </c>
      <c r="R601" s="26">
        <v>-95.000000000000639</v>
      </c>
      <c r="S601" s="26">
        <v>-95.000000000000639</v>
      </c>
    </row>
    <row r="602" spans="1:19" ht="15.75" customHeight="1" x14ac:dyDescent="0.3">
      <c r="A602" s="23">
        <v>43117</v>
      </c>
      <c r="B602" s="26" t="s">
        <v>41</v>
      </c>
      <c r="C602" s="26" t="s">
        <v>42</v>
      </c>
      <c r="D602" s="26">
        <v>2400</v>
      </c>
      <c r="E602" s="26">
        <v>2400</v>
      </c>
      <c r="M602" s="26">
        <v>7.11</v>
      </c>
      <c r="N602" s="26">
        <v>7.03</v>
      </c>
      <c r="O602" s="26">
        <v>-1.1252E-2</v>
      </c>
      <c r="P602" s="26">
        <v>0</v>
      </c>
      <c r="Q602" s="26">
        <v>0</v>
      </c>
      <c r="R602" s="26">
        <v>-192.00000000000017</v>
      </c>
      <c r="S602" s="26">
        <v>-192.00000000000017</v>
      </c>
    </row>
    <row r="603" spans="1:19" ht="15.75" customHeight="1" x14ac:dyDescent="0.3">
      <c r="A603" s="23">
        <v>43117</v>
      </c>
      <c r="B603" s="26" t="s">
        <v>169</v>
      </c>
      <c r="C603" s="26" t="s">
        <v>170</v>
      </c>
      <c r="D603" s="26">
        <v>1900</v>
      </c>
      <c r="E603" s="26">
        <v>1900</v>
      </c>
      <c r="M603" s="26">
        <v>8.0500000000000007</v>
      </c>
      <c r="N603" s="26">
        <v>7.84</v>
      </c>
      <c r="O603" s="26">
        <v>-2.6086999999999999E-2</v>
      </c>
      <c r="P603" s="26">
        <v>0</v>
      </c>
      <c r="Q603" s="26">
        <v>0</v>
      </c>
      <c r="R603" s="26">
        <v>-399.00000000000159</v>
      </c>
      <c r="S603" s="26">
        <v>-399.00000000000159</v>
      </c>
    </row>
    <row r="604" spans="1:19" ht="15.75" customHeight="1" x14ac:dyDescent="0.3">
      <c r="A604" s="23">
        <v>43117</v>
      </c>
      <c r="B604" s="26" t="s">
        <v>576</v>
      </c>
      <c r="C604" s="26" t="s">
        <v>577</v>
      </c>
      <c r="D604" s="26">
        <v>1500</v>
      </c>
      <c r="E604" s="26">
        <v>1500</v>
      </c>
      <c r="M604" s="26">
        <v>10.119999999999999</v>
      </c>
      <c r="N604" s="26">
        <v>9.98</v>
      </c>
      <c r="O604" s="26">
        <v>-1.3834000000000001E-2</v>
      </c>
      <c r="P604" s="26">
        <v>0</v>
      </c>
      <c r="Q604" s="26">
        <v>0</v>
      </c>
      <c r="R604" s="26">
        <v>-209.99999999999818</v>
      </c>
      <c r="S604" s="26">
        <v>-209.99999999999818</v>
      </c>
    </row>
    <row r="605" spans="1:19" ht="15.75" customHeight="1" x14ac:dyDescent="0.3">
      <c r="A605" s="23">
        <v>43117</v>
      </c>
      <c r="B605" s="26" t="s">
        <v>867</v>
      </c>
      <c r="C605" s="26" t="s">
        <v>868</v>
      </c>
      <c r="D605" s="26">
        <v>600</v>
      </c>
      <c r="E605" s="26">
        <v>600</v>
      </c>
      <c r="M605" s="26">
        <v>32.04</v>
      </c>
      <c r="N605" s="26">
        <v>31.49</v>
      </c>
      <c r="O605" s="26">
        <v>-1.7166000000000001E-2</v>
      </c>
      <c r="P605" s="26">
        <v>0</v>
      </c>
      <c r="Q605" s="26">
        <v>0</v>
      </c>
      <c r="R605" s="26">
        <v>-330.00000000000045</v>
      </c>
      <c r="S605" s="26">
        <v>-330.00000000000045</v>
      </c>
    </row>
    <row r="606" spans="1:19" ht="15.75" customHeight="1" x14ac:dyDescent="0.3">
      <c r="A606" s="23">
        <v>43117</v>
      </c>
      <c r="B606" s="26" t="s">
        <v>1044</v>
      </c>
      <c r="C606" s="26" t="s">
        <v>1045</v>
      </c>
      <c r="D606" s="26">
        <v>400</v>
      </c>
      <c r="E606" s="26">
        <v>400</v>
      </c>
      <c r="M606" s="26">
        <v>31.7</v>
      </c>
      <c r="N606" s="26">
        <v>31.36</v>
      </c>
      <c r="O606" s="26">
        <v>-1.0725999999999999E-2</v>
      </c>
      <c r="P606" s="26">
        <v>0</v>
      </c>
      <c r="Q606" s="26">
        <v>0</v>
      </c>
      <c r="R606" s="26">
        <v>-135.99999999999994</v>
      </c>
      <c r="S606" s="26">
        <v>-135.99999999999994</v>
      </c>
    </row>
    <row r="607" spans="1:19" ht="15.75" customHeight="1" x14ac:dyDescent="0.3">
      <c r="A607" s="23">
        <v>43117</v>
      </c>
      <c r="B607" s="26" t="s">
        <v>1235</v>
      </c>
      <c r="C607" s="26" t="s">
        <v>1236</v>
      </c>
      <c r="D607" s="26">
        <v>1000</v>
      </c>
      <c r="E607" s="26">
        <v>1000</v>
      </c>
      <c r="M607" s="26">
        <v>12.93</v>
      </c>
      <c r="N607" s="26">
        <v>13.28</v>
      </c>
      <c r="O607" s="26">
        <v>2.7068999999999999E-2</v>
      </c>
      <c r="P607" s="26">
        <v>0</v>
      </c>
      <c r="Q607" s="26">
        <v>0</v>
      </c>
      <c r="R607" s="26">
        <v>349.99999999999966</v>
      </c>
      <c r="S607" s="26">
        <v>349.99999999999966</v>
      </c>
    </row>
    <row r="608" spans="1:19" ht="15.75" customHeight="1" x14ac:dyDescent="0.3">
      <c r="A608" s="23">
        <v>43117</v>
      </c>
      <c r="B608" s="26" t="s">
        <v>1326</v>
      </c>
      <c r="C608" s="26" t="s">
        <v>1327</v>
      </c>
      <c r="D608" s="26">
        <v>2600</v>
      </c>
      <c r="E608" s="26">
        <v>2600</v>
      </c>
      <c r="M608" s="26">
        <v>5.26</v>
      </c>
      <c r="N608" s="26">
        <v>5.25</v>
      </c>
      <c r="O608" s="26">
        <v>-1.9009999999999999E-3</v>
      </c>
      <c r="P608" s="26">
        <v>0</v>
      </c>
      <c r="Q608" s="26">
        <v>0</v>
      </c>
      <c r="R608" s="26">
        <v>-25.999999999999446</v>
      </c>
      <c r="S608" s="26">
        <v>-25.999999999999446</v>
      </c>
    </row>
    <row r="609" spans="1:19" ht="15.75" customHeight="1" x14ac:dyDescent="0.3">
      <c r="A609" s="23">
        <v>43117</v>
      </c>
      <c r="B609" s="26" t="s">
        <v>1424</v>
      </c>
      <c r="C609" s="26" t="s">
        <v>1425</v>
      </c>
      <c r="D609" s="26">
        <v>1500</v>
      </c>
      <c r="E609" s="26">
        <v>1500</v>
      </c>
      <c r="M609" s="26">
        <v>8.98</v>
      </c>
      <c r="N609" s="26">
        <v>9</v>
      </c>
      <c r="O609" s="26">
        <v>2.2269999999999998E-3</v>
      </c>
      <c r="P609" s="26">
        <v>0</v>
      </c>
      <c r="Q609" s="26">
        <v>0</v>
      </c>
      <c r="R609" s="26">
        <v>29.999999999999361</v>
      </c>
      <c r="S609" s="26">
        <v>29.999999999999361</v>
      </c>
    </row>
    <row r="610" spans="1:19" ht="15.75" customHeight="1" x14ac:dyDescent="0.3">
      <c r="A610" s="23">
        <v>43117</v>
      </c>
      <c r="B610" s="26" t="s">
        <v>1440</v>
      </c>
      <c r="C610" s="26" t="s">
        <v>1441</v>
      </c>
      <c r="D610" s="26">
        <v>1700</v>
      </c>
      <c r="E610" s="26">
        <v>1700</v>
      </c>
      <c r="M610" s="26">
        <v>9.66</v>
      </c>
      <c r="N610" s="26">
        <v>9.67</v>
      </c>
      <c r="O610" s="26">
        <v>1.0349999999999999E-3</v>
      </c>
      <c r="P610" s="26">
        <v>0</v>
      </c>
      <c r="Q610" s="26">
        <v>0</v>
      </c>
      <c r="R610" s="26">
        <v>16.999999999999638</v>
      </c>
      <c r="S610" s="26">
        <v>16.999999999999638</v>
      </c>
    </row>
    <row r="611" spans="1:19" ht="15.75" customHeight="1" x14ac:dyDescent="0.3">
      <c r="A611" s="23">
        <v>43117</v>
      </c>
      <c r="B611" s="26" t="s">
        <v>1559</v>
      </c>
      <c r="C611" s="26" t="s">
        <v>1560</v>
      </c>
      <c r="D611" s="26">
        <v>1600</v>
      </c>
      <c r="E611" s="26">
        <v>1600</v>
      </c>
      <c r="M611" s="26">
        <v>8.4600000000000009</v>
      </c>
      <c r="N611" s="26">
        <v>8.5299999999999994</v>
      </c>
      <c r="O611" s="26">
        <v>8.2740000000000001E-3</v>
      </c>
      <c r="P611" s="26">
        <v>0</v>
      </c>
      <c r="Q611" s="26">
        <v>0</v>
      </c>
      <c r="R611" s="26">
        <v>111.99999999999761</v>
      </c>
      <c r="S611" s="26">
        <v>111.99999999999761</v>
      </c>
    </row>
    <row r="612" spans="1:19" ht="15.75" customHeight="1" x14ac:dyDescent="0.3">
      <c r="A612" s="23">
        <v>43117</v>
      </c>
      <c r="B612" s="26" t="s">
        <v>1597</v>
      </c>
      <c r="C612" s="26" t="s">
        <v>1598</v>
      </c>
      <c r="D612" s="26">
        <v>1600</v>
      </c>
      <c r="E612" s="26">
        <v>1600</v>
      </c>
      <c r="M612" s="26">
        <v>9.52</v>
      </c>
      <c r="N612" s="26">
        <v>9.73</v>
      </c>
      <c r="O612" s="26">
        <v>2.2058999999999999E-2</v>
      </c>
      <c r="P612" s="26">
        <v>0</v>
      </c>
      <c r="Q612" s="26">
        <v>0</v>
      </c>
      <c r="R612" s="26">
        <v>336.00000000000136</v>
      </c>
      <c r="S612" s="26">
        <v>336.00000000000136</v>
      </c>
    </row>
    <row r="613" spans="1:19" ht="15.75" customHeight="1" x14ac:dyDescent="0.3">
      <c r="A613" s="23">
        <v>43117</v>
      </c>
      <c r="B613" s="26" t="s">
        <v>1669</v>
      </c>
      <c r="C613" s="26" t="s">
        <v>1670</v>
      </c>
      <c r="D613" s="26">
        <v>2100</v>
      </c>
      <c r="E613" s="26">
        <v>2100</v>
      </c>
      <c r="M613" s="26">
        <v>8.23</v>
      </c>
      <c r="N613" s="26">
        <v>8.39</v>
      </c>
      <c r="O613" s="26">
        <v>1.9441E-2</v>
      </c>
      <c r="P613" s="26">
        <v>0</v>
      </c>
      <c r="Q613" s="26">
        <v>0</v>
      </c>
      <c r="R613" s="26">
        <v>336.00000000000028</v>
      </c>
      <c r="S613" s="26">
        <v>336.00000000000028</v>
      </c>
    </row>
    <row r="614" spans="1:19" ht="15.75" customHeight="1" x14ac:dyDescent="0.3">
      <c r="A614" s="23">
        <v>43117</v>
      </c>
      <c r="B614" s="26" t="s">
        <v>1679</v>
      </c>
      <c r="C614" s="26" t="s">
        <v>1680</v>
      </c>
      <c r="D614" s="26">
        <v>1900</v>
      </c>
      <c r="E614" s="26">
        <v>1900</v>
      </c>
      <c r="M614" s="26">
        <v>7.38</v>
      </c>
      <c r="N614" s="26">
        <v>7.43</v>
      </c>
      <c r="O614" s="26">
        <v>6.7749999999999998E-3</v>
      </c>
      <c r="P614" s="26">
        <v>0</v>
      </c>
      <c r="Q614" s="26">
        <v>0</v>
      </c>
      <c r="R614" s="26">
        <v>94.999999999999659</v>
      </c>
      <c r="S614" s="26">
        <v>94.999999999999659</v>
      </c>
    </row>
    <row r="615" spans="1:19" ht="15.75" customHeight="1" x14ac:dyDescent="0.3">
      <c r="A615" s="23">
        <v>43117</v>
      </c>
      <c r="B615" s="26" t="s">
        <v>1869</v>
      </c>
      <c r="C615" s="26" t="s">
        <v>1870</v>
      </c>
      <c r="D615" s="26">
        <v>400</v>
      </c>
      <c r="E615" s="26">
        <v>400</v>
      </c>
      <c r="M615" s="26">
        <v>34.590000000000003</v>
      </c>
      <c r="N615" s="26">
        <v>35.869999999999997</v>
      </c>
      <c r="O615" s="26">
        <v>3.7005000000000003E-2</v>
      </c>
      <c r="P615" s="26">
        <v>0</v>
      </c>
      <c r="Q615" s="26">
        <v>0</v>
      </c>
      <c r="R615" s="26">
        <v>511.99999999999761</v>
      </c>
      <c r="S615" s="26">
        <v>511.99999999999761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15" sqref="D15"/>
    </sheetView>
  </sheetViews>
  <sheetFormatPr defaultRowHeight="17.25" x14ac:dyDescent="0.3"/>
  <cols>
    <col min="1" max="16384" width="9" style="26"/>
  </cols>
  <sheetData>
    <row r="1" spans="1:9" x14ac:dyDescent="0.3">
      <c r="A1" s="26" t="str">
        <f>""</f>
        <v/>
      </c>
    </row>
    <row r="2" spans="1:9" x14ac:dyDescent="0.3">
      <c r="A2" s="22"/>
      <c r="B2" s="26" t="s">
        <v>5156</v>
      </c>
    </row>
    <row r="3" spans="1:9" x14ac:dyDescent="0.3">
      <c r="A3" s="58" t="s">
        <v>5055</v>
      </c>
      <c r="B3" s="6" t="s">
        <v>5056</v>
      </c>
      <c r="C3" s="6" t="s">
        <v>5171</v>
      </c>
      <c r="D3" s="6" t="s">
        <v>5155</v>
      </c>
    </row>
    <row r="4" spans="1:9" x14ac:dyDescent="0.3">
      <c r="A4" s="2" t="s">
        <v>3525</v>
      </c>
      <c r="B4" s="2" t="str">
        <f>VLOOKUP(A4,CODE!A:B,2,0)</f>
        <v>尤夫股份</v>
      </c>
      <c r="C4" s="2">
        <f>SUMIF(明细记录!B:B,对账工具!A4,明细记录!K:K)</f>
        <v>500</v>
      </c>
      <c r="D4" s="2">
        <f>VLOOKUP(A4,监控工具!B:D,3,0)</f>
        <v>500</v>
      </c>
      <c r="E4" s="2"/>
      <c r="F4" s="2"/>
      <c r="G4" s="6" t="s">
        <v>5158</v>
      </c>
      <c r="H4" s="6"/>
    </row>
    <row r="5" spans="1:9" x14ac:dyDescent="0.3">
      <c r="A5" s="2" t="s">
        <v>3580</v>
      </c>
      <c r="B5" s="2" t="str">
        <f>VLOOKUP(A5,CODE!A:B,2,0)</f>
        <v>欧菲科技</v>
      </c>
      <c r="C5" s="2">
        <f>SUMIF(明细记录!B:B,对账工具!A5,明细记录!K:K)</f>
        <v>600</v>
      </c>
      <c r="D5" s="2">
        <f>VLOOKUP(A5,监控工具!B:D,3,0)</f>
        <v>600</v>
      </c>
      <c r="E5" s="2"/>
      <c r="F5" s="2"/>
      <c r="G5" s="92">
        <f>SUM(主表!I:I)</f>
        <v>-1673.886719999995</v>
      </c>
      <c r="H5" s="92"/>
    </row>
    <row r="6" spans="1:9" x14ac:dyDescent="0.3">
      <c r="A6" s="2" t="s">
        <v>3759</v>
      </c>
      <c r="B6" s="2" t="str">
        <f>VLOOKUP(A6,CODE!A:B,2,0)</f>
        <v>三七互娱</v>
      </c>
      <c r="C6" s="2">
        <f>SUMIF(明细记录!B:B,对账工具!A6,明细记录!K:K)</f>
        <v>300</v>
      </c>
      <c r="D6" s="2">
        <f>VLOOKUP(A6,监控工具!B:D,3,0)</f>
        <v>300</v>
      </c>
      <c r="E6" s="2"/>
      <c r="F6" s="2"/>
      <c r="G6" s="92"/>
      <c r="H6" s="92"/>
    </row>
    <row r="7" spans="1:9" x14ac:dyDescent="0.3">
      <c r="A7" s="2" t="s">
        <v>3838</v>
      </c>
      <c r="B7" s="2" t="str">
        <f>VLOOKUP(A7,CODE!A:B,2,0)</f>
        <v>金禾实业</v>
      </c>
      <c r="C7" s="2">
        <f>SUMIF(明细记录!B:B,对账工具!A7,明细记录!K:K)</f>
        <v>600</v>
      </c>
      <c r="D7" s="2">
        <f>VLOOKUP(A7,监控工具!B:D,3,0)</f>
        <v>600</v>
      </c>
      <c r="E7" s="2"/>
      <c r="F7" s="2"/>
      <c r="G7" s="6" t="s">
        <v>5159</v>
      </c>
      <c r="H7" s="6"/>
    </row>
    <row r="8" spans="1:9" x14ac:dyDescent="0.3">
      <c r="A8" s="51" t="s">
        <v>8213</v>
      </c>
      <c r="B8" s="2" t="str">
        <f>VLOOKUP(A8,CODE!A:B,2,0)</f>
        <v>华东医药</v>
      </c>
      <c r="C8" s="2">
        <f>SUMIF(明细记录!B:B,对账工具!A8,明细记录!K:K)</f>
        <v>200</v>
      </c>
      <c r="D8" s="2">
        <f>VLOOKUP(A8,监控工具!B:D,3,0)</f>
        <v>200</v>
      </c>
      <c r="E8" s="2"/>
      <c r="F8" s="2"/>
      <c r="G8" s="92">
        <f>SUM(明细记录!S:S)</f>
        <v>-1673.8867199999959</v>
      </c>
      <c r="H8" s="92"/>
    </row>
    <row r="9" spans="1:9" x14ac:dyDescent="0.3">
      <c r="A9" s="51" t="s">
        <v>5194</v>
      </c>
      <c r="B9" s="2" t="str">
        <f>VLOOKUP(A9,CODE!A:B,2,0)</f>
        <v>500ETF</v>
      </c>
      <c r="C9" s="2">
        <f>SUMIF(明细记录!B:B,对账工具!A9,明细记录!K:K)</f>
        <v>2500</v>
      </c>
      <c r="D9" s="2">
        <f>VLOOKUP(A9,监控工具!B:D,3,0)</f>
        <v>2500</v>
      </c>
      <c r="E9" s="2"/>
      <c r="F9" s="2"/>
      <c r="G9" s="92"/>
      <c r="H9" s="92"/>
    </row>
    <row r="10" spans="1:9" x14ac:dyDescent="0.3">
      <c r="A10" s="2" t="s">
        <v>41</v>
      </c>
      <c r="B10" s="2" t="str">
        <f>VLOOKUP(A10,CODE!A:B,2,0)</f>
        <v>中国石化</v>
      </c>
      <c r="C10" s="2">
        <f>SUMIF(明细记录!B:B,对账工具!A10,明细记录!K:K)</f>
        <v>2400</v>
      </c>
      <c r="D10" s="2">
        <f>VLOOKUP(A10,监控工具!B:D,3,0)</f>
        <v>2400</v>
      </c>
      <c r="E10" s="2"/>
      <c r="F10" s="2"/>
      <c r="G10" s="6" t="s">
        <v>5160</v>
      </c>
      <c r="H10" s="6"/>
    </row>
    <row r="11" spans="1:9" x14ac:dyDescent="0.3">
      <c r="A11" s="51" t="s">
        <v>8207</v>
      </c>
      <c r="B11" s="2" t="str">
        <f>VLOOKUP(A11,CODE!A:B,2,0)</f>
        <v>东方航空</v>
      </c>
      <c r="C11" s="2">
        <f>SUMIF(明细记录!B:B,对账工具!A11,明细记录!K:K)</f>
        <v>1900</v>
      </c>
      <c r="D11" s="2">
        <f>VLOOKUP(A11,监控工具!B:D,3,0)</f>
        <v>1900</v>
      </c>
      <c r="E11" s="2"/>
      <c r="F11" s="2"/>
      <c r="G11" s="93">
        <f>G5-G8</f>
        <v>0</v>
      </c>
      <c r="H11" s="93"/>
    </row>
    <row r="12" spans="1:9" x14ac:dyDescent="0.3">
      <c r="A12" s="2" t="s">
        <v>576</v>
      </c>
      <c r="B12" s="2" t="str">
        <f>VLOOKUP(A12,CODE!A:B,2,0)</f>
        <v>宁沪高速</v>
      </c>
      <c r="C12" s="2">
        <f>SUMIF(明细记录!B:B,对账工具!A12,明细记录!K:K)</f>
        <v>1500</v>
      </c>
      <c r="D12" s="2">
        <f>VLOOKUP(A12,监控工具!B:D,3,0)</f>
        <v>1500</v>
      </c>
      <c r="E12" s="2"/>
      <c r="F12" s="2"/>
      <c r="G12" s="93"/>
      <c r="H12" s="93"/>
      <c r="I12" s="2"/>
    </row>
    <row r="13" spans="1:9" x14ac:dyDescent="0.3">
      <c r="A13" s="2" t="s">
        <v>867</v>
      </c>
      <c r="B13" s="2" t="str">
        <f>VLOOKUP(A13,CODE!A:B,2,0)</f>
        <v>海螺水泥</v>
      </c>
      <c r="C13" s="2">
        <f>SUMIF(明细记录!B:B,对账工具!A13,明细记录!K:K)</f>
        <v>600</v>
      </c>
      <c r="D13" s="2">
        <f>VLOOKUP(A13,监控工具!B:D,3,0)</f>
        <v>600</v>
      </c>
      <c r="E13" s="2"/>
      <c r="F13" s="2"/>
      <c r="G13" s="2"/>
      <c r="H13" s="2"/>
      <c r="I13" s="2"/>
    </row>
    <row r="14" spans="1:9" x14ac:dyDescent="0.3">
      <c r="A14" s="2" t="s">
        <v>1044</v>
      </c>
      <c r="B14" s="2" t="str">
        <f>VLOOKUP(A14,CODE!A:B,2,0)</f>
        <v>均胜电子</v>
      </c>
      <c r="C14" s="2">
        <f>SUMIF(明细记录!B:B,对账工具!A14,明细记录!K:K)</f>
        <v>400</v>
      </c>
      <c r="D14" s="2">
        <f>VLOOKUP(A14,监控工具!B:D,3,0)</f>
        <v>400</v>
      </c>
      <c r="E14" s="2"/>
      <c r="F14" s="2"/>
      <c r="G14" s="2"/>
      <c r="H14" s="2"/>
      <c r="I14" s="2"/>
    </row>
    <row r="15" spans="1:9" x14ac:dyDescent="0.3">
      <c r="A15" s="2" t="s">
        <v>1235</v>
      </c>
      <c r="B15" s="2" t="str">
        <f>VLOOKUP(A15,CODE!A:B,2,0)</f>
        <v>安信信托</v>
      </c>
      <c r="C15" s="2">
        <f>SUMIF(明细记录!B:B,对账工具!A15,明细记录!K:K)</f>
        <v>1000</v>
      </c>
      <c r="D15" s="2">
        <f>VLOOKUP(A15,监控工具!B:D,3,0)</f>
        <v>1000</v>
      </c>
      <c r="E15" s="2"/>
      <c r="F15" s="2"/>
      <c r="G15" s="2"/>
      <c r="H15" s="2"/>
      <c r="I15" s="2"/>
    </row>
    <row r="16" spans="1:9" x14ac:dyDescent="0.3">
      <c r="A16" s="2" t="s">
        <v>1326</v>
      </c>
      <c r="B16" s="2" t="str">
        <f>VLOOKUP(A16,CODE!A:B,2,0)</f>
        <v>梅花生物</v>
      </c>
      <c r="C16" s="2">
        <f>SUMIF(明细记录!B:B,对账工具!A16,明细记录!K:K)</f>
        <v>2600</v>
      </c>
      <c r="D16" s="2">
        <f>VLOOKUP(A16,监控工具!B:D,3,0)</f>
        <v>2600</v>
      </c>
      <c r="E16" s="2"/>
      <c r="F16" s="2"/>
      <c r="G16" s="2"/>
      <c r="H16" s="2"/>
      <c r="I16" s="2"/>
    </row>
    <row r="17" spans="1:9" x14ac:dyDescent="0.3">
      <c r="A17" s="32" t="s">
        <v>1424</v>
      </c>
      <c r="B17" s="2" t="str">
        <f>VLOOKUP(A17,CODE!A:B,2,0)</f>
        <v>文山电力</v>
      </c>
      <c r="C17" s="2">
        <f>SUMIF(明细记录!B:B,对账工具!A17,明细记录!K:K)</f>
        <v>1500</v>
      </c>
      <c r="D17" s="2">
        <f>VLOOKUP(A17,监控工具!B:D,3,0)</f>
        <v>1500</v>
      </c>
      <c r="E17" s="2"/>
      <c r="F17" s="2"/>
      <c r="G17" s="2"/>
      <c r="H17" s="2"/>
      <c r="I17" s="2"/>
    </row>
    <row r="18" spans="1:9" x14ac:dyDescent="0.3">
      <c r="A18" s="2" t="s">
        <v>1440</v>
      </c>
      <c r="B18" s="2" t="str">
        <f>VLOOKUP(A18,CODE!A:B,2,0)</f>
        <v>大秦铁路</v>
      </c>
      <c r="C18" s="2">
        <f>SUMIF(明细记录!B:B,对账工具!A18,明细记录!K:K)</f>
        <v>1700</v>
      </c>
      <c r="D18" s="2">
        <f>VLOOKUP(A18,监控工具!B:D,3,0)</f>
        <v>1700</v>
      </c>
      <c r="E18" s="2"/>
      <c r="F18" s="2"/>
      <c r="G18" s="2"/>
      <c r="H18" s="2"/>
      <c r="I18" s="2"/>
    </row>
    <row r="19" spans="1:9" x14ac:dyDescent="0.3">
      <c r="A19" s="2" t="s">
        <v>1559</v>
      </c>
      <c r="B19" s="2" t="str">
        <f>VLOOKUP(A19,CODE!A:B,2,0)</f>
        <v>中国中铁</v>
      </c>
      <c r="C19" s="2">
        <f>SUMIF(明细记录!B:B,对账工具!A19,明细记录!K:K)</f>
        <v>1600</v>
      </c>
      <c r="D19" s="2">
        <f>VLOOKUP(A19,监控工具!B:D,3,0)</f>
        <v>1600</v>
      </c>
    </row>
    <row r="20" spans="1:9" x14ac:dyDescent="0.3">
      <c r="A20" s="2" t="s">
        <v>1597</v>
      </c>
      <c r="B20" s="2" t="str">
        <f>VLOOKUP(A20,CODE!A:B,2,0)</f>
        <v>中国建筑</v>
      </c>
      <c r="C20" s="2">
        <f>SUMIF(明细记录!B:B,对账工具!A20,明细记录!K:K)</f>
        <v>1600</v>
      </c>
      <c r="D20" s="2">
        <f>VLOOKUP(A20,监控工具!B:D,3,0)</f>
        <v>1600</v>
      </c>
    </row>
    <row r="21" spans="1:9" x14ac:dyDescent="0.3">
      <c r="A21" s="2" t="s">
        <v>1669</v>
      </c>
      <c r="B21" s="2" t="str">
        <f>VLOOKUP(A21,CODE!A:B,2,0)</f>
        <v>建设银行</v>
      </c>
      <c r="C21" s="2">
        <f>SUMIF(明细记录!B:B,对账工具!A21,明细记录!K:K)</f>
        <v>2100</v>
      </c>
      <c r="D21" s="2">
        <f>VLOOKUP(A21,监控工具!B:D,3,0)</f>
        <v>2100</v>
      </c>
    </row>
    <row r="22" spans="1:9" x14ac:dyDescent="0.3">
      <c r="A22" s="2" t="s">
        <v>1679</v>
      </c>
      <c r="B22" s="2" t="str">
        <f>VLOOKUP(A22,CODE!A:B,2,0)</f>
        <v>中国核电</v>
      </c>
      <c r="C22" s="2">
        <f>SUMIF(明细记录!B:B,对账工具!A22,明细记录!K:K)</f>
        <v>1900</v>
      </c>
      <c r="D22" s="2">
        <f>VLOOKUP(A22,监控工具!B:D,3,0)</f>
        <v>1900</v>
      </c>
    </row>
    <row r="23" spans="1:9" x14ac:dyDescent="0.3">
      <c r="A23" s="2" t="s">
        <v>1869</v>
      </c>
      <c r="B23" s="2" t="str">
        <f>VLOOKUP(A23,CODE!A:B,2,0)</f>
        <v>宁波高发</v>
      </c>
      <c r="C23" s="2">
        <f>SUMIF(明细记录!B:B,对账工具!A23,明细记录!K:K)</f>
        <v>400</v>
      </c>
      <c r="D23" s="2">
        <f>VLOOKUP(A23,监控工具!B:D,3,0)</f>
        <v>400</v>
      </c>
    </row>
  </sheetData>
  <mergeCells count="3">
    <mergeCell ref="G5:H6"/>
    <mergeCell ref="G8:H9"/>
    <mergeCell ref="G11:H12"/>
  </mergeCells>
  <phoneticPr fontId="8" type="noConversion"/>
  <conditionalFormatting sqref="D12:D23 D4:D10">
    <cfRule type="cellIs" dxfId="2" priority="12" operator="notEqual">
      <formula>C4</formula>
    </cfRule>
  </conditionalFormatting>
  <conditionalFormatting sqref="G11:H12">
    <cfRule type="cellIs" dxfId="1" priority="5" operator="notBetween">
      <formula>-0.01</formula>
      <formula>0.01</formula>
    </cfRule>
  </conditionalFormatting>
  <conditionalFormatting sqref="D11">
    <cfRule type="cellIs" dxfId="0" priority="3" operator="notEqual">
      <formula>C11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1"/>
  <sheetViews>
    <sheetView workbookViewId="0">
      <selection activeCell="H6" sqref="H6"/>
    </sheetView>
  </sheetViews>
  <sheetFormatPr defaultColWidth="11.375" defaultRowHeight="14.25" x14ac:dyDescent="0.2"/>
  <cols>
    <col min="1" max="16384" width="11.375" style="1"/>
  </cols>
  <sheetData>
    <row r="2" spans="1:16" x14ac:dyDescent="0.2">
      <c r="C2" s="94" t="s">
        <v>5039</v>
      </c>
      <c r="D2" s="94"/>
      <c r="E2" s="94"/>
      <c r="F2" s="94"/>
      <c r="H2" s="94" t="s">
        <v>5040</v>
      </c>
      <c r="I2" s="94"/>
      <c r="J2" s="94"/>
      <c r="K2" s="94"/>
      <c r="M2" s="94" t="s">
        <v>5041</v>
      </c>
      <c r="N2" s="94"/>
      <c r="O2" s="94"/>
      <c r="P2" s="94"/>
    </row>
    <row r="3" spans="1:16" x14ac:dyDescent="0.2">
      <c r="C3" s="94"/>
      <c r="D3" s="94"/>
      <c r="E3" s="94"/>
      <c r="F3" s="94"/>
      <c r="H3" s="94"/>
      <c r="I3" s="94"/>
      <c r="J3" s="94"/>
      <c r="K3" s="94"/>
      <c r="M3" s="94"/>
      <c r="N3" s="94"/>
      <c r="O3" s="94"/>
      <c r="P3" s="94"/>
    </row>
    <row r="4" spans="1:16" ht="17.25" x14ac:dyDescent="0.2">
      <c r="C4" s="2">
        <f>3*7470.00000000001</f>
        <v>22410.000000000029</v>
      </c>
      <c r="D4" s="2">
        <f>3*774.045000000001</f>
        <v>2322.1350000000029</v>
      </c>
      <c r="E4" s="2">
        <f>3*5724.12</f>
        <v>17172.36</v>
      </c>
      <c r="F4" s="2">
        <f>3*14322.1376027397</f>
        <v>42966.412808219102</v>
      </c>
      <c r="H4" s="1">
        <f>SUM(H6:H8)</f>
        <v>22410.000000000018</v>
      </c>
      <c r="I4" s="1">
        <f t="shared" ref="I4:K4" si="0">SUM(I6:I8)</f>
        <v>2322.1350000000029</v>
      </c>
      <c r="J4" s="1">
        <f t="shared" si="0"/>
        <v>17172.359999999997</v>
      </c>
      <c r="K4" s="1">
        <f t="shared" si="0"/>
        <v>41904.495000000024</v>
      </c>
      <c r="M4" s="1" t="str">
        <f>IF(ABS(C4-H4)&lt;1,"",C4-H4)</f>
        <v/>
      </c>
      <c r="N4" s="1" t="str">
        <f t="shared" ref="N4:P4" si="1">IF(ABS(D4-I4)&lt;1,"",D4-I4)</f>
        <v/>
      </c>
      <c r="O4" s="1" t="str">
        <f t="shared" si="1"/>
        <v/>
      </c>
      <c r="P4" s="1">
        <f t="shared" si="1"/>
        <v>1061.9178082190774</v>
      </c>
    </row>
    <row r="5" spans="1:16" ht="20.25" x14ac:dyDescent="0.2">
      <c r="C5" s="3" t="s">
        <v>5042</v>
      </c>
      <c r="D5" s="3" t="s">
        <v>5043</v>
      </c>
      <c r="E5" s="3" t="s">
        <v>5044</v>
      </c>
      <c r="F5" s="3" t="s">
        <v>5045</v>
      </c>
      <c r="G5" s="2"/>
      <c r="H5" s="3" t="s">
        <v>5046</v>
      </c>
      <c r="I5" s="3" t="s">
        <v>5047</v>
      </c>
      <c r="J5" s="3" t="s">
        <v>5048</v>
      </c>
      <c r="K5" s="3" t="s">
        <v>5049</v>
      </c>
      <c r="M5" s="3" t="s">
        <v>5046</v>
      </c>
      <c r="N5" s="3" t="s">
        <v>5050</v>
      </c>
      <c r="O5" s="3" t="s">
        <v>5048</v>
      </c>
      <c r="P5" s="3" t="s">
        <v>5051</v>
      </c>
    </row>
    <row r="6" spans="1:16" ht="17.25" x14ac:dyDescent="0.2">
      <c r="A6" s="4" t="s">
        <v>2001</v>
      </c>
      <c r="B6" s="2" t="s">
        <v>2002</v>
      </c>
      <c r="C6" s="2">
        <f>3*3480.00000000001</f>
        <v>10440.000000000029</v>
      </c>
      <c r="D6" s="2">
        <v>0</v>
      </c>
      <c r="E6" s="2">
        <v>2213.2499999999736</v>
      </c>
      <c r="F6" s="2">
        <v>5693.2499999999845</v>
      </c>
      <c r="G6" s="2"/>
      <c r="H6" s="2">
        <f t="shared" ref="H6:K7" si="2">SUM(C15,H15,M15,R15,W15)</f>
        <v>10440.000000000033</v>
      </c>
      <c r="I6" s="2">
        <f t="shared" si="2"/>
        <v>0</v>
      </c>
      <c r="J6" s="2">
        <f t="shared" si="2"/>
        <v>6639.7499999999209</v>
      </c>
      <c r="K6" s="2">
        <f t="shared" si="2"/>
        <v>17079.749999999953</v>
      </c>
      <c r="M6" s="1" t="str">
        <f>IF(ABS(C6-H6)&lt;1,"",C6-H6)</f>
        <v/>
      </c>
      <c r="N6" s="1" t="str">
        <f t="shared" ref="N6:P7" si="3">IF(ABS(D6-I6)&lt;1,"",D6-I6)</f>
        <v/>
      </c>
      <c r="O6" s="1">
        <f t="shared" si="3"/>
        <v>-4426.4999999999472</v>
      </c>
      <c r="P6" s="1">
        <f t="shared" si="3"/>
        <v>-11386.499999999967</v>
      </c>
    </row>
    <row r="7" spans="1:16" ht="17.25" x14ac:dyDescent="0.2">
      <c r="A7" s="4" t="s">
        <v>2757</v>
      </c>
      <c r="B7" s="2" t="s">
        <v>2758</v>
      </c>
      <c r="C7" s="2">
        <f>3*3989.99999999999</f>
        <v>11969.999999999971</v>
      </c>
      <c r="D7" s="2">
        <f>3*774.045000000001</f>
        <v>2322.1350000000029</v>
      </c>
      <c r="E7" s="2">
        <f>3*3510.87000000003</f>
        <v>10532.61000000009</v>
      </c>
      <c r="F7" s="2">
        <f>3*8274.91500000002</f>
        <v>24824.745000000061</v>
      </c>
      <c r="G7" s="2"/>
      <c r="H7" s="2">
        <f t="shared" si="2"/>
        <v>11969.999999999985</v>
      </c>
      <c r="I7" s="2">
        <f t="shared" si="2"/>
        <v>2322.1350000000029</v>
      </c>
      <c r="J7" s="2">
        <f t="shared" si="2"/>
        <v>10532.610000000077</v>
      </c>
      <c r="K7" s="2">
        <f t="shared" si="2"/>
        <v>24824.745000000068</v>
      </c>
      <c r="M7" s="1" t="str">
        <f>IF(ABS(C7-H7)&lt;1,"",C7-H7)</f>
        <v/>
      </c>
      <c r="N7" s="1" t="str">
        <f t="shared" si="3"/>
        <v/>
      </c>
      <c r="O7" s="1" t="str">
        <f t="shared" si="3"/>
        <v/>
      </c>
      <c r="P7" s="1" t="str">
        <f t="shared" si="3"/>
        <v/>
      </c>
    </row>
    <row r="8" spans="1:16" ht="17.25" x14ac:dyDescent="0.2">
      <c r="A8" s="5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6" ht="17.25" x14ac:dyDescent="0.2">
      <c r="A9" s="5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6" ht="17.25" x14ac:dyDescent="0.2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6" x14ac:dyDescent="0.2">
      <c r="C11" s="94" t="s">
        <v>5052</v>
      </c>
      <c r="D11" s="94"/>
      <c r="E11" s="94"/>
      <c r="F11" s="94"/>
      <c r="H11" s="95" t="s">
        <v>5053</v>
      </c>
      <c r="I11" s="95"/>
      <c r="J11" s="95"/>
      <c r="K11" s="95"/>
      <c r="M11" s="94" t="s">
        <v>5054</v>
      </c>
      <c r="N11" s="94"/>
      <c r="O11" s="94"/>
      <c r="P11" s="94"/>
    </row>
    <row r="12" spans="1:16" x14ac:dyDescent="0.2">
      <c r="C12" s="94"/>
      <c r="D12" s="94"/>
      <c r="E12" s="94"/>
      <c r="F12" s="94"/>
      <c r="H12" s="95"/>
      <c r="I12" s="95"/>
      <c r="J12" s="95"/>
      <c r="K12" s="95"/>
      <c r="M12" s="94"/>
      <c r="N12" s="94"/>
      <c r="O12" s="94"/>
      <c r="P12" s="94"/>
    </row>
    <row r="13" spans="1:16" ht="17.25" x14ac:dyDescent="0.2">
      <c r="C13" s="2">
        <v>7470.0000000000055</v>
      </c>
      <c r="D13" s="2">
        <v>774.04500000000098</v>
      </c>
      <c r="E13" s="2">
        <v>5724.119999999999</v>
      </c>
      <c r="F13" s="2">
        <v>14322.137602739735</v>
      </c>
      <c r="H13" s="2">
        <v>7470.0000000000055</v>
      </c>
      <c r="I13" s="2">
        <v>774.04500000000098</v>
      </c>
      <c r="J13" s="2">
        <v>5724.119999999999</v>
      </c>
      <c r="K13" s="2">
        <v>14322.137602739735</v>
      </c>
      <c r="M13" s="2">
        <v>7470.0000000000055</v>
      </c>
      <c r="N13" s="2">
        <v>774.04500000000098</v>
      </c>
      <c r="O13" s="2">
        <v>5724.119999999999</v>
      </c>
      <c r="P13" s="2">
        <v>14322.137602739735</v>
      </c>
    </row>
    <row r="14" spans="1:16" ht="20.25" x14ac:dyDescent="0.2">
      <c r="C14" s="3" t="s">
        <v>5042</v>
      </c>
      <c r="D14" s="3" t="s">
        <v>5043</v>
      </c>
      <c r="E14" s="3" t="s">
        <v>5044</v>
      </c>
      <c r="F14" s="3" t="s">
        <v>5045</v>
      </c>
      <c r="H14" s="3" t="s">
        <v>5042</v>
      </c>
      <c r="I14" s="3" t="s">
        <v>5043</v>
      </c>
      <c r="J14" s="3" t="s">
        <v>5044</v>
      </c>
      <c r="K14" s="3" t="s">
        <v>5045</v>
      </c>
      <c r="M14" s="3" t="s">
        <v>5042</v>
      </c>
      <c r="N14" s="3" t="s">
        <v>5043</v>
      </c>
      <c r="O14" s="3" t="s">
        <v>5044</v>
      </c>
      <c r="P14" s="3" t="s">
        <v>5045</v>
      </c>
    </row>
    <row r="15" spans="1:16" ht="17.25" x14ac:dyDescent="0.2">
      <c r="A15" s="4" t="s">
        <v>2001</v>
      </c>
      <c r="B15" s="2" t="s">
        <v>2002</v>
      </c>
      <c r="C15" s="2">
        <v>3480.0000000000109</v>
      </c>
      <c r="D15" s="2">
        <v>0</v>
      </c>
      <c r="E15" s="2">
        <v>2213.2499999999736</v>
      </c>
      <c r="F15" s="2">
        <v>5693.2499999999845</v>
      </c>
      <c r="H15" s="2">
        <v>3480.0000000000109</v>
      </c>
      <c r="I15" s="2">
        <v>0</v>
      </c>
      <c r="J15" s="2">
        <v>2213.2499999999736</v>
      </c>
      <c r="K15" s="2">
        <v>5693.2499999999845</v>
      </c>
      <c r="M15" s="2">
        <v>3480.0000000000109</v>
      </c>
      <c r="N15" s="2">
        <v>0</v>
      </c>
      <c r="O15" s="2">
        <v>2213.2499999999736</v>
      </c>
      <c r="P15" s="2">
        <v>5693.2499999999845</v>
      </c>
    </row>
    <row r="16" spans="1:16" ht="17.25" x14ac:dyDescent="0.2">
      <c r="A16" s="4" t="s">
        <v>2757</v>
      </c>
      <c r="B16" s="2" t="s">
        <v>2758</v>
      </c>
      <c r="C16" s="2">
        <v>3989.999999999995</v>
      </c>
      <c r="D16" s="2">
        <v>774.04500000000098</v>
      </c>
      <c r="E16" s="2">
        <v>3510.8700000000254</v>
      </c>
      <c r="F16" s="2">
        <v>8274.9150000000227</v>
      </c>
      <c r="H16" s="2">
        <v>3989.999999999995</v>
      </c>
      <c r="I16" s="2">
        <v>774.04500000000098</v>
      </c>
      <c r="J16" s="2">
        <v>3510.8700000000254</v>
      </c>
      <c r="K16" s="2">
        <v>8274.9150000000227</v>
      </c>
      <c r="M16" s="2">
        <v>3989.999999999995</v>
      </c>
      <c r="N16" s="2">
        <v>774.04500000000098</v>
      </c>
      <c r="O16" s="2">
        <v>3510.8700000000254</v>
      </c>
      <c r="P16" s="2">
        <v>8274.9150000000227</v>
      </c>
    </row>
    <row r="29" spans="3:11" ht="17.25" x14ac:dyDescent="0.2">
      <c r="C29" s="2"/>
      <c r="D29" s="2"/>
      <c r="E29" s="2"/>
      <c r="F29" s="2"/>
      <c r="G29" s="2"/>
      <c r="H29" s="2"/>
      <c r="I29" s="2"/>
      <c r="J29" s="2"/>
      <c r="K29" s="2"/>
    </row>
    <row r="30" spans="3:11" ht="17.25" x14ac:dyDescent="0.2">
      <c r="C30" s="2"/>
      <c r="D30" s="2"/>
      <c r="E30" s="2"/>
      <c r="F30" s="2"/>
      <c r="G30" s="2"/>
      <c r="H30" s="2"/>
      <c r="I30" s="2"/>
      <c r="J30" s="2"/>
      <c r="K30" s="2"/>
    </row>
    <row r="31" spans="3:11" ht="17.25" x14ac:dyDescent="0.2">
      <c r="C31" s="2"/>
      <c r="D31" s="2"/>
      <c r="E31" s="2"/>
      <c r="F31" s="2"/>
      <c r="H31" s="2"/>
      <c r="I31" s="2"/>
      <c r="J31" s="2"/>
      <c r="K31" s="2"/>
    </row>
  </sheetData>
  <mergeCells count="6">
    <mergeCell ref="C2:F3"/>
    <mergeCell ref="H2:K3"/>
    <mergeCell ref="M2:P3"/>
    <mergeCell ref="C11:F12"/>
    <mergeCell ref="H11:K12"/>
    <mergeCell ref="M11:P12"/>
  </mergeCells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2"/>
  <sheetViews>
    <sheetView workbookViewId="0">
      <selection activeCell="D1" sqref="D1"/>
    </sheetView>
  </sheetViews>
  <sheetFormatPr defaultRowHeight="14.25" x14ac:dyDescent="0.2"/>
  <cols>
    <col min="4" max="4" width="7.5" customWidth="1"/>
    <col min="5" max="5" width="9.125" bestFit="1" customWidth="1"/>
    <col min="7" max="7" width="11.125" customWidth="1"/>
    <col min="8" max="9" width="15.625" customWidth="1"/>
    <col min="10" max="10" width="14.75" customWidth="1"/>
    <col min="11" max="11" width="15.625" customWidth="1"/>
    <col min="12" max="12" width="5.25" customWidth="1"/>
    <col min="13" max="15" width="15.625" bestFit="1" customWidth="1"/>
    <col min="16" max="20" width="9.125" bestFit="1" customWidth="1"/>
    <col min="21" max="21" width="5.25" customWidth="1"/>
  </cols>
  <sheetData>
    <row r="1" spans="1:4" x14ac:dyDescent="0.2">
      <c r="A1" t="s">
        <v>0</v>
      </c>
      <c r="B1" t="s">
        <v>1</v>
      </c>
      <c r="C1" t="s">
        <v>8200</v>
      </c>
      <c r="D1" t="s">
        <v>5110</v>
      </c>
    </row>
    <row r="2" spans="1:4" x14ac:dyDescent="0.2">
      <c r="A2" s="50" t="s">
        <v>5152</v>
      </c>
      <c r="B2" t="s">
        <v>5124</v>
      </c>
    </row>
    <row r="3" spans="1:4" x14ac:dyDescent="0.2">
      <c r="A3" s="50" t="s">
        <v>5123</v>
      </c>
      <c r="B3" t="s">
        <v>5153</v>
      </c>
    </row>
    <row r="4" spans="1:4" x14ac:dyDescent="0.2">
      <c r="A4" t="s">
        <v>5195</v>
      </c>
      <c r="B4" t="s">
        <v>5196</v>
      </c>
      <c r="C4">
        <v>0</v>
      </c>
    </row>
    <row r="5" spans="1:4" x14ac:dyDescent="0.2">
      <c r="A5" t="s">
        <v>5197</v>
      </c>
      <c r="B5" t="s">
        <v>5198</v>
      </c>
      <c r="C5">
        <v>0</v>
      </c>
    </row>
    <row r="6" spans="1:4" x14ac:dyDescent="0.2">
      <c r="A6" t="s">
        <v>5199</v>
      </c>
      <c r="B6" t="s">
        <v>5200</v>
      </c>
      <c r="C6">
        <v>0</v>
      </c>
    </row>
    <row r="7" spans="1:4" x14ac:dyDescent="0.2">
      <c r="A7" t="s">
        <v>5201</v>
      </c>
      <c r="B7" t="s">
        <v>5202</v>
      </c>
      <c r="C7">
        <v>0</v>
      </c>
    </row>
    <row r="8" spans="1:4" x14ac:dyDescent="0.2">
      <c r="A8" t="s">
        <v>5203</v>
      </c>
      <c r="B8" t="s">
        <v>5204</v>
      </c>
      <c r="C8">
        <v>0</v>
      </c>
    </row>
    <row r="9" spans="1:4" x14ac:dyDescent="0.2">
      <c r="A9" t="s">
        <v>5205</v>
      </c>
      <c r="B9" t="s">
        <v>5200</v>
      </c>
      <c r="C9">
        <v>0</v>
      </c>
    </row>
    <row r="10" spans="1:4" x14ac:dyDescent="0.2">
      <c r="A10" t="s">
        <v>5206</v>
      </c>
      <c r="B10" t="s">
        <v>5207</v>
      </c>
      <c r="C10">
        <v>0</v>
      </c>
    </row>
    <row r="11" spans="1:4" x14ac:dyDescent="0.2">
      <c r="A11" t="s">
        <v>5208</v>
      </c>
      <c r="B11" t="s">
        <v>5209</v>
      </c>
      <c r="C11">
        <v>0</v>
      </c>
    </row>
    <row r="12" spans="1:4" x14ac:dyDescent="0.2">
      <c r="A12" t="s">
        <v>5210</v>
      </c>
      <c r="B12" t="s">
        <v>5200</v>
      </c>
      <c r="C12">
        <v>0</v>
      </c>
    </row>
    <row r="13" spans="1:4" x14ac:dyDescent="0.2">
      <c r="A13" t="s">
        <v>5211</v>
      </c>
      <c r="B13" t="s">
        <v>5212</v>
      </c>
      <c r="C13">
        <v>0</v>
      </c>
    </row>
    <row r="14" spans="1:4" x14ac:dyDescent="0.2">
      <c r="A14" t="s">
        <v>5213</v>
      </c>
      <c r="B14" t="s">
        <v>5214</v>
      </c>
      <c r="C14">
        <v>0</v>
      </c>
    </row>
    <row r="15" spans="1:4" x14ac:dyDescent="0.2">
      <c r="A15" t="s">
        <v>5215</v>
      </c>
      <c r="B15" t="s">
        <v>5200</v>
      </c>
      <c r="C15">
        <v>0</v>
      </c>
    </row>
    <row r="16" spans="1:4" x14ac:dyDescent="0.2">
      <c r="A16" t="s">
        <v>5216</v>
      </c>
      <c r="B16" t="s">
        <v>5217</v>
      </c>
      <c r="C16">
        <v>0</v>
      </c>
    </row>
    <row r="17" spans="1:8" x14ac:dyDescent="0.2">
      <c r="A17" t="s">
        <v>5218</v>
      </c>
      <c r="B17" t="s">
        <v>5219</v>
      </c>
      <c r="C17">
        <v>0</v>
      </c>
    </row>
    <row r="18" spans="1:8" x14ac:dyDescent="0.2">
      <c r="A18" t="s">
        <v>5220</v>
      </c>
      <c r="B18" t="s">
        <v>5200</v>
      </c>
      <c r="C18">
        <v>0</v>
      </c>
    </row>
    <row r="19" spans="1:8" x14ac:dyDescent="0.2">
      <c r="A19" t="s">
        <v>5221</v>
      </c>
      <c r="B19" t="s">
        <v>5222</v>
      </c>
      <c r="C19">
        <v>0</v>
      </c>
    </row>
    <row r="20" spans="1:8" x14ac:dyDescent="0.2">
      <c r="A20" t="s">
        <v>5223</v>
      </c>
      <c r="B20" t="s">
        <v>5224</v>
      </c>
      <c r="C20">
        <v>0</v>
      </c>
    </row>
    <row r="21" spans="1:8" x14ac:dyDescent="0.2">
      <c r="A21" t="s">
        <v>5225</v>
      </c>
      <c r="B21" t="s">
        <v>5200</v>
      </c>
      <c r="C21">
        <v>0</v>
      </c>
    </row>
    <row r="22" spans="1:8" x14ac:dyDescent="0.2">
      <c r="A22" t="s">
        <v>5226</v>
      </c>
      <c r="B22" t="s">
        <v>5227</v>
      </c>
      <c r="C22">
        <v>0</v>
      </c>
    </row>
    <row r="23" spans="1:8" x14ac:dyDescent="0.2">
      <c r="A23" t="s">
        <v>5228</v>
      </c>
      <c r="B23" t="s">
        <v>5229</v>
      </c>
      <c r="C23">
        <v>0</v>
      </c>
      <c r="H23" s="22"/>
    </row>
    <row r="24" spans="1:8" x14ac:dyDescent="0.2">
      <c r="A24" t="s">
        <v>5230</v>
      </c>
      <c r="B24" t="s">
        <v>5200</v>
      </c>
      <c r="C24">
        <v>0</v>
      </c>
      <c r="H24" s="22"/>
    </row>
    <row r="25" spans="1:8" x14ac:dyDescent="0.2">
      <c r="A25" t="s">
        <v>5231</v>
      </c>
      <c r="B25" t="s">
        <v>5232</v>
      </c>
      <c r="C25">
        <v>0</v>
      </c>
      <c r="H25" s="22"/>
    </row>
    <row r="26" spans="1:8" x14ac:dyDescent="0.2">
      <c r="A26" t="s">
        <v>5233</v>
      </c>
      <c r="B26" t="s">
        <v>5234</v>
      </c>
      <c r="C26">
        <v>0</v>
      </c>
      <c r="H26" s="22"/>
    </row>
    <row r="27" spans="1:8" x14ac:dyDescent="0.2">
      <c r="A27" t="s">
        <v>5235</v>
      </c>
      <c r="B27" t="s">
        <v>5200</v>
      </c>
      <c r="C27">
        <v>0</v>
      </c>
      <c r="H27" s="22"/>
    </row>
    <row r="28" spans="1:8" x14ac:dyDescent="0.2">
      <c r="A28" t="s">
        <v>5236</v>
      </c>
      <c r="B28" t="s">
        <v>5237</v>
      </c>
      <c r="C28">
        <v>0</v>
      </c>
      <c r="H28" s="22"/>
    </row>
    <row r="29" spans="1:8" x14ac:dyDescent="0.2">
      <c r="A29" t="s">
        <v>5238</v>
      </c>
      <c r="B29" t="s">
        <v>5239</v>
      </c>
      <c r="C29">
        <v>0</v>
      </c>
      <c r="H29" s="22"/>
    </row>
    <row r="30" spans="1:8" x14ac:dyDescent="0.2">
      <c r="A30" t="s">
        <v>5240</v>
      </c>
      <c r="B30" t="s">
        <v>5200</v>
      </c>
      <c r="C30">
        <v>0</v>
      </c>
      <c r="H30" s="22"/>
    </row>
    <row r="31" spans="1:8" x14ac:dyDescent="0.2">
      <c r="A31" t="s">
        <v>5241</v>
      </c>
      <c r="B31" t="s">
        <v>5242</v>
      </c>
      <c r="C31">
        <v>0</v>
      </c>
      <c r="H31" s="22"/>
    </row>
    <row r="32" spans="1:8" x14ac:dyDescent="0.2">
      <c r="A32" t="s">
        <v>5243</v>
      </c>
      <c r="B32" t="s">
        <v>5244</v>
      </c>
      <c r="C32">
        <v>0</v>
      </c>
    </row>
    <row r="33" spans="1:3" x14ac:dyDescent="0.2">
      <c r="A33" t="s">
        <v>5245</v>
      </c>
      <c r="B33" t="s">
        <v>5200</v>
      </c>
      <c r="C33">
        <v>0</v>
      </c>
    </row>
    <row r="34" spans="1:3" x14ac:dyDescent="0.2">
      <c r="A34" t="s">
        <v>5246</v>
      </c>
      <c r="B34" t="s">
        <v>5247</v>
      </c>
      <c r="C34">
        <v>0</v>
      </c>
    </row>
    <row r="35" spans="1:3" x14ac:dyDescent="0.2">
      <c r="A35" t="s">
        <v>5248</v>
      </c>
      <c r="B35" t="s">
        <v>5249</v>
      </c>
      <c r="C35">
        <v>0</v>
      </c>
    </row>
    <row r="36" spans="1:3" x14ac:dyDescent="0.2">
      <c r="A36" t="s">
        <v>5250</v>
      </c>
      <c r="B36" t="s">
        <v>5200</v>
      </c>
      <c r="C36">
        <v>0</v>
      </c>
    </row>
    <row r="37" spans="1:3" x14ac:dyDescent="0.2">
      <c r="A37" t="s">
        <v>5251</v>
      </c>
      <c r="B37" t="s">
        <v>5252</v>
      </c>
      <c r="C37">
        <v>0</v>
      </c>
    </row>
    <row r="38" spans="1:3" x14ac:dyDescent="0.2">
      <c r="A38" t="s">
        <v>5253</v>
      </c>
      <c r="B38" t="s">
        <v>5254</v>
      </c>
      <c r="C38">
        <v>0</v>
      </c>
    </row>
    <row r="39" spans="1:3" x14ac:dyDescent="0.2">
      <c r="A39" t="s">
        <v>5255</v>
      </c>
      <c r="B39" t="s">
        <v>5200</v>
      </c>
      <c r="C39">
        <v>0</v>
      </c>
    </row>
    <row r="40" spans="1:3" x14ac:dyDescent="0.2">
      <c r="A40" t="s">
        <v>5256</v>
      </c>
      <c r="B40" t="s">
        <v>5257</v>
      </c>
      <c r="C40">
        <v>0</v>
      </c>
    </row>
    <row r="41" spans="1:3" x14ac:dyDescent="0.2">
      <c r="A41" t="s">
        <v>5258</v>
      </c>
      <c r="B41" t="s">
        <v>5259</v>
      </c>
      <c r="C41">
        <v>0</v>
      </c>
    </row>
    <row r="42" spans="1:3" x14ac:dyDescent="0.2">
      <c r="A42" t="s">
        <v>5260</v>
      </c>
      <c r="B42" t="s">
        <v>5200</v>
      </c>
      <c r="C42">
        <v>0</v>
      </c>
    </row>
    <row r="43" spans="1:3" x14ac:dyDescent="0.2">
      <c r="A43" t="s">
        <v>5261</v>
      </c>
      <c r="B43" t="s">
        <v>5262</v>
      </c>
      <c r="C43">
        <v>0</v>
      </c>
    </row>
    <row r="44" spans="1:3" x14ac:dyDescent="0.2">
      <c r="A44" t="s">
        <v>5263</v>
      </c>
      <c r="B44" t="s">
        <v>5264</v>
      </c>
      <c r="C44">
        <v>0</v>
      </c>
    </row>
    <row r="45" spans="1:3" x14ac:dyDescent="0.2">
      <c r="A45" t="s">
        <v>5265</v>
      </c>
      <c r="B45" t="s">
        <v>5200</v>
      </c>
      <c r="C45">
        <v>0</v>
      </c>
    </row>
    <row r="46" spans="1:3" x14ac:dyDescent="0.2">
      <c r="A46" t="s">
        <v>5266</v>
      </c>
      <c r="B46" t="s">
        <v>5267</v>
      </c>
      <c r="C46">
        <v>0</v>
      </c>
    </row>
    <row r="47" spans="1:3" x14ac:dyDescent="0.2">
      <c r="A47" t="s">
        <v>5268</v>
      </c>
      <c r="B47" t="s">
        <v>5269</v>
      </c>
      <c r="C47">
        <v>0</v>
      </c>
    </row>
    <row r="48" spans="1:3" x14ac:dyDescent="0.2">
      <c r="A48" t="s">
        <v>5270</v>
      </c>
      <c r="B48" t="s">
        <v>5200</v>
      </c>
      <c r="C48">
        <v>0</v>
      </c>
    </row>
    <row r="49" spans="1:3" x14ac:dyDescent="0.2">
      <c r="A49" t="s">
        <v>5271</v>
      </c>
      <c r="B49" t="s">
        <v>5272</v>
      </c>
      <c r="C49">
        <v>0</v>
      </c>
    </row>
    <row r="50" spans="1:3" x14ac:dyDescent="0.2">
      <c r="A50" t="s">
        <v>5273</v>
      </c>
      <c r="B50" t="s">
        <v>5274</v>
      </c>
      <c r="C50">
        <v>0</v>
      </c>
    </row>
    <row r="51" spans="1:3" x14ac:dyDescent="0.2">
      <c r="A51" t="s">
        <v>5275</v>
      </c>
      <c r="B51" t="s">
        <v>5200</v>
      </c>
      <c r="C51">
        <v>0</v>
      </c>
    </row>
    <row r="52" spans="1:3" x14ac:dyDescent="0.2">
      <c r="A52" t="s">
        <v>5276</v>
      </c>
      <c r="B52" t="s">
        <v>5277</v>
      </c>
      <c r="C52">
        <v>0</v>
      </c>
    </row>
    <row r="53" spans="1:3" x14ac:dyDescent="0.2">
      <c r="A53" t="s">
        <v>5278</v>
      </c>
      <c r="B53" t="s">
        <v>5279</v>
      </c>
      <c r="C53">
        <v>0</v>
      </c>
    </row>
    <row r="54" spans="1:3" x14ac:dyDescent="0.2">
      <c r="A54" t="s">
        <v>5280</v>
      </c>
      <c r="B54" t="s">
        <v>5200</v>
      </c>
      <c r="C54">
        <v>0</v>
      </c>
    </row>
    <row r="55" spans="1:3" x14ac:dyDescent="0.2">
      <c r="A55" t="s">
        <v>5281</v>
      </c>
      <c r="B55" t="s">
        <v>5282</v>
      </c>
      <c r="C55">
        <v>0</v>
      </c>
    </row>
    <row r="56" spans="1:3" x14ac:dyDescent="0.2">
      <c r="A56" t="s">
        <v>5283</v>
      </c>
      <c r="B56" t="s">
        <v>5284</v>
      </c>
      <c r="C56">
        <v>0</v>
      </c>
    </row>
    <row r="57" spans="1:3" x14ac:dyDescent="0.2">
      <c r="A57" t="s">
        <v>5285</v>
      </c>
      <c r="B57" t="s">
        <v>5200</v>
      </c>
      <c r="C57">
        <v>0</v>
      </c>
    </row>
    <row r="58" spans="1:3" x14ac:dyDescent="0.2">
      <c r="A58" t="s">
        <v>5286</v>
      </c>
      <c r="B58" t="s">
        <v>5287</v>
      </c>
      <c r="C58">
        <v>0</v>
      </c>
    </row>
    <row r="59" spans="1:3" x14ac:dyDescent="0.2">
      <c r="A59" t="s">
        <v>5288</v>
      </c>
      <c r="B59" t="s">
        <v>5289</v>
      </c>
      <c r="C59">
        <v>0</v>
      </c>
    </row>
    <row r="60" spans="1:3" x14ac:dyDescent="0.2">
      <c r="A60" t="s">
        <v>5290</v>
      </c>
      <c r="B60" t="s">
        <v>5200</v>
      </c>
      <c r="C60">
        <v>0</v>
      </c>
    </row>
    <row r="61" spans="1:3" x14ac:dyDescent="0.2">
      <c r="A61" t="s">
        <v>5291</v>
      </c>
      <c r="B61" t="s">
        <v>5292</v>
      </c>
      <c r="C61">
        <v>0</v>
      </c>
    </row>
    <row r="62" spans="1:3" x14ac:dyDescent="0.2">
      <c r="A62" t="s">
        <v>5293</v>
      </c>
      <c r="B62" t="s">
        <v>5294</v>
      </c>
      <c r="C62">
        <v>0</v>
      </c>
    </row>
    <row r="63" spans="1:3" x14ac:dyDescent="0.2">
      <c r="A63" t="s">
        <v>5295</v>
      </c>
      <c r="B63" t="s">
        <v>5200</v>
      </c>
      <c r="C63">
        <v>0</v>
      </c>
    </row>
    <row r="64" spans="1:3" x14ac:dyDescent="0.2">
      <c r="A64" t="s">
        <v>5296</v>
      </c>
      <c r="B64" t="s">
        <v>5297</v>
      </c>
      <c r="C64">
        <v>0</v>
      </c>
    </row>
    <row r="65" spans="1:3" x14ac:dyDescent="0.2">
      <c r="A65" t="s">
        <v>5298</v>
      </c>
      <c r="B65" t="s">
        <v>5299</v>
      </c>
      <c r="C65">
        <v>0</v>
      </c>
    </row>
    <row r="66" spans="1:3" x14ac:dyDescent="0.2">
      <c r="A66" t="s">
        <v>5300</v>
      </c>
      <c r="B66" t="s">
        <v>5200</v>
      </c>
      <c r="C66">
        <v>0</v>
      </c>
    </row>
    <row r="67" spans="1:3" x14ac:dyDescent="0.2">
      <c r="A67" t="s">
        <v>5301</v>
      </c>
      <c r="B67" t="s">
        <v>5302</v>
      </c>
      <c r="C67">
        <v>0</v>
      </c>
    </row>
    <row r="68" spans="1:3" x14ac:dyDescent="0.2">
      <c r="A68" t="s">
        <v>5303</v>
      </c>
      <c r="B68" t="s">
        <v>5304</v>
      </c>
      <c r="C68">
        <v>0</v>
      </c>
    </row>
    <row r="69" spans="1:3" x14ac:dyDescent="0.2">
      <c r="A69" t="s">
        <v>5305</v>
      </c>
      <c r="B69" t="s">
        <v>5200</v>
      </c>
      <c r="C69">
        <v>0</v>
      </c>
    </row>
    <row r="70" spans="1:3" x14ac:dyDescent="0.2">
      <c r="A70" t="s">
        <v>5306</v>
      </c>
      <c r="B70" t="s">
        <v>5307</v>
      </c>
      <c r="C70">
        <v>0</v>
      </c>
    </row>
    <row r="71" spans="1:3" x14ac:dyDescent="0.2">
      <c r="A71" t="s">
        <v>5308</v>
      </c>
      <c r="B71" t="s">
        <v>5309</v>
      </c>
      <c r="C71">
        <v>0</v>
      </c>
    </row>
    <row r="72" spans="1:3" x14ac:dyDescent="0.2">
      <c r="A72" t="s">
        <v>5310</v>
      </c>
      <c r="B72" t="s">
        <v>5200</v>
      </c>
      <c r="C72">
        <v>0</v>
      </c>
    </row>
    <row r="73" spans="1:3" x14ac:dyDescent="0.2">
      <c r="A73" t="s">
        <v>5311</v>
      </c>
      <c r="B73" t="s">
        <v>5312</v>
      </c>
      <c r="C73">
        <v>0</v>
      </c>
    </row>
    <row r="74" spans="1:3" x14ac:dyDescent="0.2">
      <c r="A74" t="s">
        <v>5313</v>
      </c>
      <c r="B74" t="s">
        <v>5314</v>
      </c>
      <c r="C74">
        <v>0</v>
      </c>
    </row>
    <row r="75" spans="1:3" x14ac:dyDescent="0.2">
      <c r="A75" t="s">
        <v>5315</v>
      </c>
      <c r="B75" t="s">
        <v>5316</v>
      </c>
      <c r="C75">
        <v>0</v>
      </c>
    </row>
    <row r="76" spans="1:3" x14ac:dyDescent="0.2">
      <c r="A76" t="s">
        <v>5317</v>
      </c>
      <c r="B76" t="s">
        <v>5200</v>
      </c>
      <c r="C76">
        <v>0</v>
      </c>
    </row>
    <row r="77" spans="1:3" x14ac:dyDescent="0.2">
      <c r="A77" t="s">
        <v>5318</v>
      </c>
      <c r="B77" t="s">
        <v>5312</v>
      </c>
      <c r="C77">
        <v>0</v>
      </c>
    </row>
    <row r="78" spans="1:3" x14ac:dyDescent="0.2">
      <c r="A78" t="s">
        <v>5319</v>
      </c>
      <c r="B78" t="s">
        <v>5320</v>
      </c>
      <c r="C78">
        <v>0</v>
      </c>
    </row>
    <row r="79" spans="1:3" x14ac:dyDescent="0.2">
      <c r="A79" t="s">
        <v>5321</v>
      </c>
      <c r="B79" t="s">
        <v>5320</v>
      </c>
      <c r="C79">
        <v>0</v>
      </c>
    </row>
    <row r="80" spans="1:3" x14ac:dyDescent="0.2">
      <c r="A80" t="s">
        <v>5322</v>
      </c>
      <c r="B80" t="s">
        <v>5200</v>
      </c>
      <c r="C80">
        <v>0</v>
      </c>
    </row>
    <row r="81" spans="1:3" x14ac:dyDescent="0.2">
      <c r="A81" t="s">
        <v>5323</v>
      </c>
      <c r="B81" t="s">
        <v>5312</v>
      </c>
      <c r="C81">
        <v>0</v>
      </c>
    </row>
    <row r="82" spans="1:3" x14ac:dyDescent="0.2">
      <c r="A82" t="s">
        <v>5324</v>
      </c>
      <c r="B82" t="s">
        <v>5325</v>
      </c>
      <c r="C82">
        <v>0</v>
      </c>
    </row>
    <row r="83" spans="1:3" x14ac:dyDescent="0.2">
      <c r="A83" t="s">
        <v>5326</v>
      </c>
      <c r="B83" t="s">
        <v>5325</v>
      </c>
      <c r="C83">
        <v>0</v>
      </c>
    </row>
    <row r="84" spans="1:3" x14ac:dyDescent="0.2">
      <c r="A84" t="s">
        <v>5327</v>
      </c>
      <c r="B84" t="s">
        <v>5200</v>
      </c>
      <c r="C84">
        <v>0</v>
      </c>
    </row>
    <row r="85" spans="1:3" x14ac:dyDescent="0.2">
      <c r="A85" t="s">
        <v>5328</v>
      </c>
      <c r="B85" t="s">
        <v>5312</v>
      </c>
      <c r="C85">
        <v>0</v>
      </c>
    </row>
    <row r="86" spans="1:3" x14ac:dyDescent="0.2">
      <c r="A86" t="s">
        <v>5329</v>
      </c>
      <c r="B86" t="s">
        <v>5330</v>
      </c>
      <c r="C86">
        <v>0</v>
      </c>
    </row>
    <row r="87" spans="1:3" x14ac:dyDescent="0.2">
      <c r="A87" t="s">
        <v>5331</v>
      </c>
      <c r="B87" t="s">
        <v>5332</v>
      </c>
      <c r="C87">
        <v>0</v>
      </c>
    </row>
    <row r="88" spans="1:3" x14ac:dyDescent="0.2">
      <c r="A88" t="s">
        <v>5333</v>
      </c>
      <c r="B88" t="s">
        <v>5200</v>
      </c>
      <c r="C88">
        <v>0</v>
      </c>
    </row>
    <row r="89" spans="1:3" x14ac:dyDescent="0.2">
      <c r="A89" t="s">
        <v>5334</v>
      </c>
      <c r="B89" t="s">
        <v>5335</v>
      </c>
      <c r="C89">
        <v>0</v>
      </c>
    </row>
    <row r="90" spans="1:3" x14ac:dyDescent="0.2">
      <c r="A90" t="s">
        <v>5336</v>
      </c>
      <c r="B90" t="s">
        <v>5337</v>
      </c>
      <c r="C90">
        <v>0</v>
      </c>
    </row>
    <row r="91" spans="1:3" x14ac:dyDescent="0.2">
      <c r="A91" t="s">
        <v>5338</v>
      </c>
      <c r="B91" t="s">
        <v>5200</v>
      </c>
      <c r="C91">
        <v>0</v>
      </c>
    </row>
    <row r="92" spans="1:3" x14ac:dyDescent="0.2">
      <c r="A92" t="s">
        <v>5339</v>
      </c>
      <c r="B92" t="s">
        <v>5340</v>
      </c>
      <c r="C92">
        <v>0</v>
      </c>
    </row>
    <row r="93" spans="1:3" x14ac:dyDescent="0.2">
      <c r="A93" t="s">
        <v>5341</v>
      </c>
      <c r="B93" t="s">
        <v>5342</v>
      </c>
      <c r="C93">
        <v>0</v>
      </c>
    </row>
    <row r="94" spans="1:3" x14ac:dyDescent="0.2">
      <c r="A94" t="s">
        <v>5343</v>
      </c>
      <c r="B94" t="s">
        <v>5200</v>
      </c>
      <c r="C94">
        <v>0</v>
      </c>
    </row>
    <row r="95" spans="1:3" x14ac:dyDescent="0.2">
      <c r="A95" t="s">
        <v>5344</v>
      </c>
      <c r="B95" t="s">
        <v>5345</v>
      </c>
      <c r="C95">
        <v>0</v>
      </c>
    </row>
    <row r="96" spans="1:3" x14ac:dyDescent="0.2">
      <c r="A96" t="s">
        <v>5346</v>
      </c>
      <c r="B96" t="s">
        <v>5347</v>
      </c>
      <c r="C96">
        <v>0</v>
      </c>
    </row>
    <row r="97" spans="1:3" x14ac:dyDescent="0.2">
      <c r="A97" t="s">
        <v>5348</v>
      </c>
      <c r="B97" t="s">
        <v>5200</v>
      </c>
      <c r="C97">
        <v>0</v>
      </c>
    </row>
    <row r="98" spans="1:3" x14ac:dyDescent="0.2">
      <c r="A98" t="s">
        <v>5189</v>
      </c>
      <c r="B98" t="s">
        <v>5192</v>
      </c>
      <c r="C98">
        <v>0</v>
      </c>
    </row>
    <row r="99" spans="1:3" x14ac:dyDescent="0.2">
      <c r="A99" t="s">
        <v>5349</v>
      </c>
      <c r="B99" t="s">
        <v>5350</v>
      </c>
      <c r="C99">
        <v>0</v>
      </c>
    </row>
    <row r="100" spans="1:3" x14ac:dyDescent="0.2">
      <c r="A100" t="s">
        <v>5351</v>
      </c>
      <c r="B100" t="s">
        <v>5200</v>
      </c>
      <c r="C100">
        <v>0</v>
      </c>
    </row>
    <row r="101" spans="1:3" x14ac:dyDescent="0.2">
      <c r="A101" t="s">
        <v>5352</v>
      </c>
      <c r="B101" t="s">
        <v>5312</v>
      </c>
      <c r="C101">
        <v>0</v>
      </c>
    </row>
    <row r="102" spans="1:3" x14ac:dyDescent="0.2">
      <c r="A102" t="s">
        <v>5353</v>
      </c>
      <c r="B102" t="s">
        <v>5354</v>
      </c>
      <c r="C102">
        <v>0</v>
      </c>
    </row>
    <row r="103" spans="1:3" x14ac:dyDescent="0.2">
      <c r="A103" t="s">
        <v>5355</v>
      </c>
      <c r="B103" t="s">
        <v>5354</v>
      </c>
      <c r="C103">
        <v>0</v>
      </c>
    </row>
    <row r="104" spans="1:3" x14ac:dyDescent="0.2">
      <c r="A104" t="s">
        <v>5356</v>
      </c>
      <c r="B104" t="s">
        <v>5200</v>
      </c>
      <c r="C104">
        <v>0</v>
      </c>
    </row>
    <row r="105" spans="1:3" x14ac:dyDescent="0.2">
      <c r="A105" t="s">
        <v>5357</v>
      </c>
      <c r="B105" t="s">
        <v>5312</v>
      </c>
      <c r="C105">
        <v>0</v>
      </c>
    </row>
    <row r="106" spans="1:3" x14ac:dyDescent="0.2">
      <c r="A106" t="s">
        <v>5358</v>
      </c>
      <c r="B106" t="s">
        <v>5359</v>
      </c>
      <c r="C106">
        <v>0</v>
      </c>
    </row>
    <row r="107" spans="1:3" x14ac:dyDescent="0.2">
      <c r="A107" t="s">
        <v>5360</v>
      </c>
      <c r="B107" t="s">
        <v>5361</v>
      </c>
      <c r="C107">
        <v>0</v>
      </c>
    </row>
    <row r="108" spans="1:3" x14ac:dyDescent="0.2">
      <c r="A108" t="s">
        <v>5362</v>
      </c>
      <c r="B108" t="s">
        <v>5200</v>
      </c>
      <c r="C108">
        <v>0</v>
      </c>
    </row>
    <row r="109" spans="1:3" x14ac:dyDescent="0.2">
      <c r="A109" t="s">
        <v>5363</v>
      </c>
      <c r="B109" t="s">
        <v>5312</v>
      </c>
      <c r="C109">
        <v>0</v>
      </c>
    </row>
    <row r="110" spans="1:3" x14ac:dyDescent="0.2">
      <c r="A110" t="s">
        <v>5364</v>
      </c>
      <c r="B110" t="s">
        <v>5365</v>
      </c>
      <c r="C110">
        <v>0</v>
      </c>
    </row>
    <row r="111" spans="1:3" x14ac:dyDescent="0.2">
      <c r="A111" t="s">
        <v>5366</v>
      </c>
      <c r="B111" t="s">
        <v>5365</v>
      </c>
      <c r="C111">
        <v>0</v>
      </c>
    </row>
    <row r="112" spans="1:3" x14ac:dyDescent="0.2">
      <c r="A112" t="s">
        <v>5367</v>
      </c>
      <c r="B112" t="s">
        <v>5200</v>
      </c>
      <c r="C112">
        <v>0</v>
      </c>
    </row>
    <row r="113" spans="1:3" x14ac:dyDescent="0.2">
      <c r="A113" t="s">
        <v>5368</v>
      </c>
      <c r="B113" t="s">
        <v>5312</v>
      </c>
      <c r="C113">
        <v>0</v>
      </c>
    </row>
    <row r="114" spans="1:3" x14ac:dyDescent="0.2">
      <c r="A114" t="s">
        <v>5369</v>
      </c>
      <c r="B114" t="s">
        <v>5370</v>
      </c>
      <c r="C114">
        <v>0</v>
      </c>
    </row>
    <row r="115" spans="1:3" x14ac:dyDescent="0.2">
      <c r="A115" t="s">
        <v>5371</v>
      </c>
      <c r="B115" t="s">
        <v>5370</v>
      </c>
      <c r="C115">
        <v>0</v>
      </c>
    </row>
    <row r="116" spans="1:3" x14ac:dyDescent="0.2">
      <c r="A116" t="s">
        <v>5372</v>
      </c>
      <c r="B116" t="s">
        <v>5200</v>
      </c>
      <c r="C116">
        <v>0</v>
      </c>
    </row>
    <row r="117" spans="1:3" x14ac:dyDescent="0.2">
      <c r="A117" t="s">
        <v>5373</v>
      </c>
      <c r="B117" t="s">
        <v>5312</v>
      </c>
      <c r="C117">
        <v>0</v>
      </c>
    </row>
    <row r="118" spans="1:3" x14ac:dyDescent="0.2">
      <c r="A118" t="s">
        <v>5374</v>
      </c>
      <c r="B118" t="s">
        <v>5375</v>
      </c>
      <c r="C118">
        <v>0</v>
      </c>
    </row>
    <row r="119" spans="1:3" x14ac:dyDescent="0.2">
      <c r="A119" t="s">
        <v>5376</v>
      </c>
      <c r="B119" t="s">
        <v>5249</v>
      </c>
      <c r="C119">
        <v>0</v>
      </c>
    </row>
    <row r="120" spans="1:3" x14ac:dyDescent="0.2">
      <c r="A120" t="s">
        <v>5377</v>
      </c>
      <c r="B120" t="s">
        <v>5200</v>
      </c>
      <c r="C120">
        <v>0</v>
      </c>
    </row>
    <row r="121" spans="1:3" x14ac:dyDescent="0.2">
      <c r="A121" t="s">
        <v>5378</v>
      </c>
      <c r="B121" t="s">
        <v>5379</v>
      </c>
      <c r="C121">
        <v>0</v>
      </c>
    </row>
    <row r="122" spans="1:3" x14ac:dyDescent="0.2">
      <c r="A122" t="s">
        <v>5380</v>
      </c>
      <c r="B122" t="s">
        <v>5284</v>
      </c>
      <c r="C122">
        <v>0</v>
      </c>
    </row>
    <row r="123" spans="1:3" x14ac:dyDescent="0.2">
      <c r="A123" t="s">
        <v>5381</v>
      </c>
      <c r="B123" t="s">
        <v>5200</v>
      </c>
      <c r="C123">
        <v>0</v>
      </c>
    </row>
    <row r="124" spans="1:3" x14ac:dyDescent="0.2">
      <c r="A124" t="s">
        <v>5382</v>
      </c>
      <c r="B124" t="s">
        <v>5383</v>
      </c>
      <c r="C124">
        <v>0</v>
      </c>
    </row>
    <row r="125" spans="1:3" x14ac:dyDescent="0.2">
      <c r="A125" t="s">
        <v>5384</v>
      </c>
      <c r="B125" t="s">
        <v>5385</v>
      </c>
      <c r="C125">
        <v>0</v>
      </c>
    </row>
    <row r="126" spans="1:3" x14ac:dyDescent="0.2">
      <c r="A126" t="s">
        <v>5386</v>
      </c>
      <c r="B126" t="s">
        <v>5200</v>
      </c>
      <c r="C126">
        <v>0</v>
      </c>
    </row>
    <row r="127" spans="1:3" x14ac:dyDescent="0.2">
      <c r="A127" t="s">
        <v>5387</v>
      </c>
      <c r="B127" t="s">
        <v>5388</v>
      </c>
      <c r="C127">
        <v>0</v>
      </c>
    </row>
    <row r="128" spans="1:3" x14ac:dyDescent="0.2">
      <c r="A128" t="s">
        <v>5389</v>
      </c>
      <c r="B128" t="s">
        <v>5390</v>
      </c>
      <c r="C128">
        <v>0</v>
      </c>
    </row>
    <row r="129" spans="1:3" x14ac:dyDescent="0.2">
      <c r="A129" t="s">
        <v>5391</v>
      </c>
      <c r="B129" t="s">
        <v>5200</v>
      </c>
      <c r="C129">
        <v>0</v>
      </c>
    </row>
    <row r="130" spans="1:3" x14ac:dyDescent="0.2">
      <c r="A130" t="s">
        <v>5392</v>
      </c>
      <c r="B130" t="s">
        <v>5393</v>
      </c>
      <c r="C130">
        <v>0</v>
      </c>
    </row>
    <row r="131" spans="1:3" x14ac:dyDescent="0.2">
      <c r="A131" t="s">
        <v>5394</v>
      </c>
      <c r="B131" t="s">
        <v>5395</v>
      </c>
      <c r="C131">
        <v>0</v>
      </c>
    </row>
    <row r="132" spans="1:3" x14ac:dyDescent="0.2">
      <c r="A132" t="s">
        <v>5396</v>
      </c>
      <c r="B132" t="s">
        <v>5200</v>
      </c>
      <c r="C132">
        <v>0</v>
      </c>
    </row>
    <row r="133" spans="1:3" x14ac:dyDescent="0.2">
      <c r="A133" t="s">
        <v>5397</v>
      </c>
      <c r="B133" t="s">
        <v>5398</v>
      </c>
      <c r="C133">
        <v>0</v>
      </c>
    </row>
    <row r="134" spans="1:3" x14ac:dyDescent="0.2">
      <c r="A134" t="s">
        <v>5399</v>
      </c>
      <c r="B134" t="s">
        <v>5398</v>
      </c>
      <c r="C134">
        <v>0</v>
      </c>
    </row>
    <row r="135" spans="1:3" x14ac:dyDescent="0.2">
      <c r="A135" t="s">
        <v>5400</v>
      </c>
      <c r="B135" t="s">
        <v>5200</v>
      </c>
      <c r="C135">
        <v>0</v>
      </c>
    </row>
    <row r="136" spans="1:3" x14ac:dyDescent="0.2">
      <c r="A136" t="s">
        <v>5401</v>
      </c>
      <c r="B136" t="s">
        <v>5402</v>
      </c>
      <c r="C136">
        <v>0</v>
      </c>
    </row>
    <row r="137" spans="1:3" x14ac:dyDescent="0.2">
      <c r="A137" t="s">
        <v>5403</v>
      </c>
      <c r="B137" t="s">
        <v>5404</v>
      </c>
      <c r="C137">
        <v>0</v>
      </c>
    </row>
    <row r="138" spans="1:3" x14ac:dyDescent="0.2">
      <c r="A138" t="s">
        <v>5405</v>
      </c>
      <c r="B138" t="s">
        <v>5200</v>
      </c>
      <c r="C138">
        <v>0</v>
      </c>
    </row>
    <row r="139" spans="1:3" x14ac:dyDescent="0.2">
      <c r="A139" t="s">
        <v>5406</v>
      </c>
      <c r="B139" t="s">
        <v>5407</v>
      </c>
      <c r="C139">
        <v>0</v>
      </c>
    </row>
    <row r="140" spans="1:3" x14ac:dyDescent="0.2">
      <c r="A140" t="s">
        <v>5408</v>
      </c>
      <c r="B140" t="s">
        <v>5409</v>
      </c>
      <c r="C140">
        <v>0</v>
      </c>
    </row>
    <row r="141" spans="1:3" x14ac:dyDescent="0.2">
      <c r="A141" t="s">
        <v>5410</v>
      </c>
      <c r="B141" t="s">
        <v>5200</v>
      </c>
      <c r="C141">
        <v>0</v>
      </c>
    </row>
    <row r="142" spans="1:3" x14ac:dyDescent="0.2">
      <c r="A142" t="s">
        <v>5411</v>
      </c>
      <c r="B142" t="s">
        <v>5412</v>
      </c>
      <c r="C142">
        <v>0</v>
      </c>
    </row>
    <row r="143" spans="1:3" x14ac:dyDescent="0.2">
      <c r="A143" t="s">
        <v>5413</v>
      </c>
      <c r="B143" t="s">
        <v>5414</v>
      </c>
      <c r="C143">
        <v>0</v>
      </c>
    </row>
    <row r="144" spans="1:3" x14ac:dyDescent="0.2">
      <c r="A144" t="s">
        <v>5415</v>
      </c>
      <c r="B144" t="s">
        <v>5416</v>
      </c>
      <c r="C144">
        <v>0</v>
      </c>
    </row>
    <row r="145" spans="1:3" x14ac:dyDescent="0.2">
      <c r="A145" t="s">
        <v>5417</v>
      </c>
      <c r="B145" t="s">
        <v>5200</v>
      </c>
      <c r="C145">
        <v>0</v>
      </c>
    </row>
    <row r="146" spans="1:3" x14ac:dyDescent="0.2">
      <c r="A146" t="s">
        <v>5418</v>
      </c>
      <c r="B146" t="s">
        <v>5419</v>
      </c>
      <c r="C146">
        <v>0</v>
      </c>
    </row>
    <row r="147" spans="1:3" x14ac:dyDescent="0.2">
      <c r="A147" t="s">
        <v>5420</v>
      </c>
      <c r="B147" t="s">
        <v>5421</v>
      </c>
      <c r="C147">
        <v>0</v>
      </c>
    </row>
    <row r="148" spans="1:3" x14ac:dyDescent="0.2">
      <c r="A148" t="s">
        <v>5422</v>
      </c>
      <c r="B148" t="s">
        <v>5200</v>
      </c>
      <c r="C148">
        <v>0</v>
      </c>
    </row>
    <row r="149" spans="1:3" x14ac:dyDescent="0.2">
      <c r="A149" t="s">
        <v>5423</v>
      </c>
      <c r="B149" t="s">
        <v>5424</v>
      </c>
      <c r="C149">
        <v>0</v>
      </c>
    </row>
    <row r="150" spans="1:3" x14ac:dyDescent="0.2">
      <c r="A150" t="s">
        <v>5425</v>
      </c>
      <c r="B150" t="s">
        <v>5426</v>
      </c>
      <c r="C150">
        <v>0</v>
      </c>
    </row>
    <row r="151" spans="1:3" x14ac:dyDescent="0.2">
      <c r="A151" t="s">
        <v>5427</v>
      </c>
      <c r="B151" t="s">
        <v>5200</v>
      </c>
      <c r="C151">
        <v>0</v>
      </c>
    </row>
    <row r="152" spans="1:3" x14ac:dyDescent="0.2">
      <c r="A152" t="s">
        <v>5428</v>
      </c>
      <c r="B152" t="s">
        <v>5429</v>
      </c>
      <c r="C152">
        <v>0</v>
      </c>
    </row>
    <row r="153" spans="1:3" x14ac:dyDescent="0.2">
      <c r="A153" t="s">
        <v>5430</v>
      </c>
      <c r="B153" t="s">
        <v>5429</v>
      </c>
      <c r="C153">
        <v>0</v>
      </c>
    </row>
    <row r="154" spans="1:3" x14ac:dyDescent="0.2">
      <c r="A154" t="s">
        <v>5431</v>
      </c>
      <c r="B154" t="s">
        <v>5200</v>
      </c>
      <c r="C154">
        <v>0</v>
      </c>
    </row>
    <row r="155" spans="1:3" x14ac:dyDescent="0.2">
      <c r="A155" t="s">
        <v>5432</v>
      </c>
      <c r="B155" t="s">
        <v>5433</v>
      </c>
      <c r="C155">
        <v>0</v>
      </c>
    </row>
    <row r="156" spans="1:3" x14ac:dyDescent="0.2">
      <c r="A156" t="s">
        <v>5434</v>
      </c>
      <c r="B156" t="s">
        <v>5433</v>
      </c>
      <c r="C156">
        <v>0</v>
      </c>
    </row>
    <row r="157" spans="1:3" x14ac:dyDescent="0.2">
      <c r="A157" t="s">
        <v>5435</v>
      </c>
      <c r="B157" t="s">
        <v>5200</v>
      </c>
      <c r="C157">
        <v>0</v>
      </c>
    </row>
    <row r="158" spans="1:3" x14ac:dyDescent="0.2">
      <c r="A158" t="s">
        <v>5436</v>
      </c>
      <c r="B158" t="s">
        <v>5437</v>
      </c>
      <c r="C158">
        <v>0</v>
      </c>
    </row>
    <row r="159" spans="1:3" x14ac:dyDescent="0.2">
      <c r="A159" t="s">
        <v>5438</v>
      </c>
      <c r="B159" t="s">
        <v>5437</v>
      </c>
      <c r="C159">
        <v>0</v>
      </c>
    </row>
    <row r="160" spans="1:3" x14ac:dyDescent="0.2">
      <c r="A160" t="s">
        <v>5439</v>
      </c>
      <c r="B160" t="s">
        <v>5200</v>
      </c>
      <c r="C160">
        <v>0</v>
      </c>
    </row>
    <row r="161" spans="1:3" x14ac:dyDescent="0.2">
      <c r="A161" t="s">
        <v>5440</v>
      </c>
      <c r="B161" t="s">
        <v>5312</v>
      </c>
      <c r="C161">
        <v>0</v>
      </c>
    </row>
    <row r="162" spans="1:3" x14ac:dyDescent="0.2">
      <c r="A162" t="s">
        <v>5441</v>
      </c>
      <c r="B162" t="s">
        <v>5442</v>
      </c>
      <c r="C162">
        <v>0</v>
      </c>
    </row>
    <row r="163" spans="1:3" x14ac:dyDescent="0.2">
      <c r="A163" t="s">
        <v>5443</v>
      </c>
      <c r="B163" t="s">
        <v>5442</v>
      </c>
      <c r="C163">
        <v>0</v>
      </c>
    </row>
    <row r="164" spans="1:3" x14ac:dyDescent="0.2">
      <c r="A164" t="s">
        <v>5444</v>
      </c>
      <c r="B164" t="s">
        <v>5200</v>
      </c>
      <c r="C164">
        <v>0</v>
      </c>
    </row>
    <row r="165" spans="1:3" x14ac:dyDescent="0.2">
      <c r="A165" t="s">
        <v>5445</v>
      </c>
      <c r="B165" t="s">
        <v>5312</v>
      </c>
      <c r="C165">
        <v>0</v>
      </c>
    </row>
    <row r="166" spans="1:3" x14ac:dyDescent="0.2">
      <c r="A166" t="s">
        <v>5446</v>
      </c>
      <c r="B166" t="s">
        <v>5447</v>
      </c>
      <c r="C166">
        <v>0</v>
      </c>
    </row>
    <row r="167" spans="1:3" x14ac:dyDescent="0.2">
      <c r="A167" t="s">
        <v>5448</v>
      </c>
      <c r="B167" t="s">
        <v>5447</v>
      </c>
      <c r="C167">
        <v>0</v>
      </c>
    </row>
    <row r="168" spans="1:3" x14ac:dyDescent="0.2">
      <c r="A168" t="s">
        <v>5449</v>
      </c>
      <c r="B168" t="s">
        <v>5200</v>
      </c>
      <c r="C168">
        <v>0</v>
      </c>
    </row>
    <row r="169" spans="1:3" x14ac:dyDescent="0.2">
      <c r="A169" t="s">
        <v>5450</v>
      </c>
      <c r="B169" t="s">
        <v>5312</v>
      </c>
      <c r="C169">
        <v>0</v>
      </c>
    </row>
    <row r="170" spans="1:3" x14ac:dyDescent="0.2">
      <c r="A170" t="s">
        <v>5451</v>
      </c>
      <c r="B170" t="s">
        <v>5452</v>
      </c>
      <c r="C170">
        <v>0</v>
      </c>
    </row>
    <row r="171" spans="1:3" x14ac:dyDescent="0.2">
      <c r="A171" t="s">
        <v>5453</v>
      </c>
      <c r="B171" t="s">
        <v>5452</v>
      </c>
      <c r="C171">
        <v>0</v>
      </c>
    </row>
    <row r="172" spans="1:3" x14ac:dyDescent="0.2">
      <c r="A172" t="s">
        <v>5454</v>
      </c>
      <c r="B172" t="s">
        <v>5200</v>
      </c>
      <c r="C172">
        <v>0</v>
      </c>
    </row>
    <row r="173" spans="1:3" x14ac:dyDescent="0.2">
      <c r="A173" t="s">
        <v>5455</v>
      </c>
      <c r="B173" t="s">
        <v>5312</v>
      </c>
      <c r="C173">
        <v>0</v>
      </c>
    </row>
    <row r="174" spans="1:3" x14ac:dyDescent="0.2">
      <c r="A174" t="s">
        <v>5456</v>
      </c>
      <c r="B174" t="s">
        <v>5457</v>
      </c>
      <c r="C174">
        <v>0</v>
      </c>
    </row>
    <row r="175" spans="1:3" x14ac:dyDescent="0.2">
      <c r="A175" t="s">
        <v>5458</v>
      </c>
      <c r="B175" t="s">
        <v>5457</v>
      </c>
      <c r="C175">
        <v>0</v>
      </c>
    </row>
    <row r="176" spans="1:3" x14ac:dyDescent="0.2">
      <c r="A176" t="s">
        <v>5459</v>
      </c>
      <c r="B176" t="s">
        <v>5200</v>
      </c>
      <c r="C176">
        <v>0</v>
      </c>
    </row>
    <row r="177" spans="1:3" x14ac:dyDescent="0.2">
      <c r="A177" t="s">
        <v>5460</v>
      </c>
      <c r="B177" t="s">
        <v>5312</v>
      </c>
      <c r="C177">
        <v>0</v>
      </c>
    </row>
    <row r="178" spans="1:3" x14ac:dyDescent="0.2">
      <c r="A178" t="s">
        <v>5461</v>
      </c>
      <c r="B178" t="s">
        <v>5462</v>
      </c>
      <c r="C178">
        <v>0</v>
      </c>
    </row>
    <row r="179" spans="1:3" x14ac:dyDescent="0.2">
      <c r="A179" t="s">
        <v>5463</v>
      </c>
      <c r="B179" t="s">
        <v>5462</v>
      </c>
      <c r="C179">
        <v>0</v>
      </c>
    </row>
    <row r="180" spans="1:3" x14ac:dyDescent="0.2">
      <c r="A180" t="s">
        <v>5464</v>
      </c>
      <c r="B180" t="s">
        <v>5200</v>
      </c>
      <c r="C180">
        <v>0</v>
      </c>
    </row>
    <row r="181" spans="1:3" x14ac:dyDescent="0.2">
      <c r="A181" t="s">
        <v>5465</v>
      </c>
      <c r="B181" t="s">
        <v>5312</v>
      </c>
      <c r="C181">
        <v>0</v>
      </c>
    </row>
    <row r="182" spans="1:3" x14ac:dyDescent="0.2">
      <c r="A182" t="s">
        <v>5466</v>
      </c>
      <c r="B182" t="s">
        <v>5467</v>
      </c>
      <c r="C182">
        <v>0</v>
      </c>
    </row>
    <row r="183" spans="1:3" x14ac:dyDescent="0.2">
      <c r="A183" t="s">
        <v>5468</v>
      </c>
      <c r="B183" t="s">
        <v>5467</v>
      </c>
      <c r="C183">
        <v>0</v>
      </c>
    </row>
    <row r="184" spans="1:3" x14ac:dyDescent="0.2">
      <c r="A184" t="s">
        <v>5469</v>
      </c>
      <c r="B184" t="s">
        <v>5200</v>
      </c>
      <c r="C184">
        <v>0</v>
      </c>
    </row>
    <row r="185" spans="1:3" x14ac:dyDescent="0.2">
      <c r="A185" t="s">
        <v>5470</v>
      </c>
      <c r="B185" t="s">
        <v>5312</v>
      </c>
      <c r="C185">
        <v>0</v>
      </c>
    </row>
    <row r="186" spans="1:3" x14ac:dyDescent="0.2">
      <c r="A186" t="s">
        <v>5471</v>
      </c>
      <c r="B186" t="s">
        <v>5472</v>
      </c>
      <c r="C186">
        <v>0</v>
      </c>
    </row>
    <row r="187" spans="1:3" x14ac:dyDescent="0.2">
      <c r="A187" t="s">
        <v>5473</v>
      </c>
      <c r="B187" t="s">
        <v>5472</v>
      </c>
      <c r="C187">
        <v>0</v>
      </c>
    </row>
    <row r="188" spans="1:3" x14ac:dyDescent="0.2">
      <c r="A188" t="s">
        <v>5474</v>
      </c>
      <c r="B188" t="s">
        <v>5200</v>
      </c>
      <c r="C188">
        <v>0</v>
      </c>
    </row>
    <row r="189" spans="1:3" x14ac:dyDescent="0.2">
      <c r="A189" t="s">
        <v>5475</v>
      </c>
      <c r="B189" t="s">
        <v>5312</v>
      </c>
      <c r="C189">
        <v>0</v>
      </c>
    </row>
    <row r="190" spans="1:3" x14ac:dyDescent="0.2">
      <c r="A190" t="s">
        <v>5476</v>
      </c>
      <c r="B190" t="s">
        <v>5477</v>
      </c>
      <c r="C190">
        <v>0</v>
      </c>
    </row>
    <row r="191" spans="1:3" x14ac:dyDescent="0.2">
      <c r="A191" t="s">
        <v>5478</v>
      </c>
      <c r="B191" t="s">
        <v>5477</v>
      </c>
      <c r="C191">
        <v>0</v>
      </c>
    </row>
    <row r="192" spans="1:3" x14ac:dyDescent="0.2">
      <c r="A192" t="s">
        <v>5479</v>
      </c>
      <c r="B192" t="s">
        <v>5200</v>
      </c>
      <c r="C192">
        <v>0</v>
      </c>
    </row>
    <row r="193" spans="1:3" x14ac:dyDescent="0.2">
      <c r="A193" t="s">
        <v>5480</v>
      </c>
      <c r="B193" t="s">
        <v>5312</v>
      </c>
      <c r="C193">
        <v>0</v>
      </c>
    </row>
    <row r="194" spans="1:3" x14ac:dyDescent="0.2">
      <c r="A194" t="s">
        <v>5481</v>
      </c>
      <c r="B194" t="s">
        <v>5482</v>
      </c>
      <c r="C194">
        <v>0</v>
      </c>
    </row>
    <row r="195" spans="1:3" x14ac:dyDescent="0.2">
      <c r="A195" t="s">
        <v>5483</v>
      </c>
      <c r="B195" t="s">
        <v>5482</v>
      </c>
      <c r="C195">
        <v>0</v>
      </c>
    </row>
    <row r="196" spans="1:3" x14ac:dyDescent="0.2">
      <c r="A196" t="s">
        <v>5484</v>
      </c>
      <c r="B196" t="s">
        <v>5200</v>
      </c>
      <c r="C196">
        <v>0</v>
      </c>
    </row>
    <row r="197" spans="1:3" x14ac:dyDescent="0.2">
      <c r="A197" t="s">
        <v>5485</v>
      </c>
      <c r="B197" t="s">
        <v>5312</v>
      </c>
      <c r="C197">
        <v>0</v>
      </c>
    </row>
    <row r="198" spans="1:3" x14ac:dyDescent="0.2">
      <c r="A198" t="s">
        <v>5486</v>
      </c>
      <c r="B198" t="s">
        <v>5487</v>
      </c>
      <c r="C198">
        <v>0</v>
      </c>
    </row>
    <row r="199" spans="1:3" x14ac:dyDescent="0.2">
      <c r="A199" t="s">
        <v>5488</v>
      </c>
      <c r="B199" t="s">
        <v>5489</v>
      </c>
      <c r="C199">
        <v>0</v>
      </c>
    </row>
    <row r="200" spans="1:3" x14ac:dyDescent="0.2">
      <c r="A200" t="s">
        <v>5490</v>
      </c>
      <c r="B200" t="s">
        <v>5200</v>
      </c>
      <c r="C200">
        <v>0</v>
      </c>
    </row>
    <row r="201" spans="1:3" x14ac:dyDescent="0.2">
      <c r="A201" t="s">
        <v>5491</v>
      </c>
      <c r="B201" t="s">
        <v>5489</v>
      </c>
      <c r="C201">
        <v>0</v>
      </c>
    </row>
    <row r="202" spans="1:3" x14ac:dyDescent="0.2">
      <c r="A202" t="s">
        <v>5492</v>
      </c>
      <c r="B202" t="s">
        <v>5493</v>
      </c>
      <c r="C202">
        <v>0</v>
      </c>
    </row>
    <row r="203" spans="1:3" x14ac:dyDescent="0.2">
      <c r="A203" t="s">
        <v>5494</v>
      </c>
      <c r="B203" t="s">
        <v>5495</v>
      </c>
      <c r="C203">
        <v>0</v>
      </c>
    </row>
    <row r="204" spans="1:3" x14ac:dyDescent="0.2">
      <c r="A204" t="s">
        <v>5496</v>
      </c>
      <c r="B204" t="s">
        <v>5200</v>
      </c>
      <c r="C204">
        <v>0</v>
      </c>
    </row>
    <row r="205" spans="1:3" x14ac:dyDescent="0.2">
      <c r="A205" t="s">
        <v>5497</v>
      </c>
      <c r="B205" t="s">
        <v>5498</v>
      </c>
      <c r="C205">
        <v>0</v>
      </c>
    </row>
    <row r="206" spans="1:3" x14ac:dyDescent="0.2">
      <c r="A206" t="s">
        <v>5499</v>
      </c>
      <c r="B206" t="s">
        <v>5500</v>
      </c>
      <c r="C206">
        <v>0</v>
      </c>
    </row>
    <row r="207" spans="1:3" x14ac:dyDescent="0.2">
      <c r="A207" t="s">
        <v>5501</v>
      </c>
      <c r="B207" t="s">
        <v>5500</v>
      </c>
      <c r="C207">
        <v>0</v>
      </c>
    </row>
    <row r="208" spans="1:3" x14ac:dyDescent="0.2">
      <c r="A208" t="s">
        <v>5502</v>
      </c>
      <c r="B208" t="s">
        <v>5200</v>
      </c>
      <c r="C208">
        <v>0</v>
      </c>
    </row>
    <row r="209" spans="1:3" x14ac:dyDescent="0.2">
      <c r="A209" t="s">
        <v>5503</v>
      </c>
      <c r="B209" t="s">
        <v>5312</v>
      </c>
      <c r="C209">
        <v>0</v>
      </c>
    </row>
    <row r="210" spans="1:3" x14ac:dyDescent="0.2">
      <c r="A210" t="s">
        <v>5504</v>
      </c>
      <c r="B210" t="s">
        <v>5505</v>
      </c>
      <c r="C210">
        <v>0</v>
      </c>
    </row>
    <row r="211" spans="1:3" x14ac:dyDescent="0.2">
      <c r="A211" t="s">
        <v>5506</v>
      </c>
      <c r="B211" t="s">
        <v>5505</v>
      </c>
      <c r="C211">
        <v>0</v>
      </c>
    </row>
    <row r="212" spans="1:3" x14ac:dyDescent="0.2">
      <c r="A212" t="s">
        <v>5507</v>
      </c>
      <c r="B212" t="s">
        <v>5200</v>
      </c>
      <c r="C212">
        <v>0</v>
      </c>
    </row>
    <row r="213" spans="1:3" x14ac:dyDescent="0.2">
      <c r="A213" t="s">
        <v>5508</v>
      </c>
      <c r="B213" t="s">
        <v>5498</v>
      </c>
      <c r="C213">
        <v>0</v>
      </c>
    </row>
    <row r="214" spans="1:3" x14ac:dyDescent="0.2">
      <c r="A214" t="s">
        <v>5509</v>
      </c>
      <c r="B214" t="s">
        <v>5510</v>
      </c>
      <c r="C214">
        <v>0</v>
      </c>
    </row>
    <row r="215" spans="1:3" x14ac:dyDescent="0.2">
      <c r="A215" t="s">
        <v>5511</v>
      </c>
      <c r="B215" t="s">
        <v>5510</v>
      </c>
      <c r="C215">
        <v>0</v>
      </c>
    </row>
    <row r="216" spans="1:3" x14ac:dyDescent="0.2">
      <c r="A216" t="s">
        <v>5512</v>
      </c>
      <c r="B216" t="s">
        <v>5200</v>
      </c>
      <c r="C216">
        <v>0</v>
      </c>
    </row>
    <row r="217" spans="1:3" x14ac:dyDescent="0.2">
      <c r="A217" t="s">
        <v>5513</v>
      </c>
      <c r="B217" t="s">
        <v>5312</v>
      </c>
      <c r="C217">
        <v>0</v>
      </c>
    </row>
    <row r="218" spans="1:3" x14ac:dyDescent="0.2">
      <c r="A218" t="s">
        <v>5514</v>
      </c>
      <c r="B218" t="s">
        <v>5515</v>
      </c>
      <c r="C218">
        <v>0</v>
      </c>
    </row>
    <row r="219" spans="1:3" x14ac:dyDescent="0.2">
      <c r="A219" t="s">
        <v>5516</v>
      </c>
      <c r="B219" t="s">
        <v>5517</v>
      </c>
      <c r="C219">
        <v>0</v>
      </c>
    </row>
    <row r="220" spans="1:3" x14ac:dyDescent="0.2">
      <c r="A220" t="s">
        <v>5518</v>
      </c>
      <c r="B220" t="s">
        <v>5200</v>
      </c>
      <c r="C220">
        <v>0</v>
      </c>
    </row>
    <row r="221" spans="1:3" x14ac:dyDescent="0.2">
      <c r="A221" t="s">
        <v>5519</v>
      </c>
      <c r="B221" t="s">
        <v>5517</v>
      </c>
      <c r="C221">
        <v>0</v>
      </c>
    </row>
    <row r="222" spans="1:3" x14ac:dyDescent="0.2">
      <c r="A222" t="s">
        <v>5520</v>
      </c>
      <c r="B222" t="s">
        <v>5521</v>
      </c>
      <c r="C222">
        <v>0</v>
      </c>
    </row>
    <row r="223" spans="1:3" x14ac:dyDescent="0.2">
      <c r="A223" t="s">
        <v>5522</v>
      </c>
      <c r="B223" t="s">
        <v>5523</v>
      </c>
      <c r="C223">
        <v>0</v>
      </c>
    </row>
    <row r="224" spans="1:3" x14ac:dyDescent="0.2">
      <c r="A224" t="s">
        <v>5524</v>
      </c>
      <c r="B224" t="s">
        <v>5200</v>
      </c>
      <c r="C224">
        <v>0</v>
      </c>
    </row>
    <row r="225" spans="1:3" x14ac:dyDescent="0.2">
      <c r="A225" t="s">
        <v>5525</v>
      </c>
      <c r="B225" t="s">
        <v>5523</v>
      </c>
      <c r="C225">
        <v>0</v>
      </c>
    </row>
    <row r="226" spans="1:3" x14ac:dyDescent="0.2">
      <c r="A226" t="s">
        <v>5526</v>
      </c>
      <c r="B226" t="s">
        <v>5527</v>
      </c>
      <c r="C226">
        <v>0</v>
      </c>
    </row>
    <row r="227" spans="1:3" x14ac:dyDescent="0.2">
      <c r="A227" t="s">
        <v>5528</v>
      </c>
      <c r="B227" t="s">
        <v>5527</v>
      </c>
      <c r="C227">
        <v>0</v>
      </c>
    </row>
    <row r="228" spans="1:3" x14ac:dyDescent="0.2">
      <c r="A228" t="s">
        <v>5529</v>
      </c>
      <c r="B228" t="s">
        <v>5200</v>
      </c>
      <c r="C228">
        <v>0</v>
      </c>
    </row>
    <row r="229" spans="1:3" x14ac:dyDescent="0.2">
      <c r="A229" t="s">
        <v>5530</v>
      </c>
      <c r="B229" t="s">
        <v>5312</v>
      </c>
      <c r="C229">
        <v>0</v>
      </c>
    </row>
    <row r="230" spans="1:3" x14ac:dyDescent="0.2">
      <c r="A230" t="s">
        <v>5531</v>
      </c>
      <c r="B230" t="s">
        <v>5532</v>
      </c>
      <c r="C230">
        <v>0</v>
      </c>
    </row>
    <row r="231" spans="1:3" x14ac:dyDescent="0.2">
      <c r="A231" t="s">
        <v>5533</v>
      </c>
      <c r="B231" t="s">
        <v>5532</v>
      </c>
      <c r="C231">
        <v>0</v>
      </c>
    </row>
    <row r="232" spans="1:3" x14ac:dyDescent="0.2">
      <c r="A232" t="s">
        <v>5534</v>
      </c>
      <c r="B232" t="s">
        <v>5200</v>
      </c>
      <c r="C232">
        <v>0</v>
      </c>
    </row>
    <row r="233" spans="1:3" x14ac:dyDescent="0.2">
      <c r="A233" t="s">
        <v>5535</v>
      </c>
      <c r="B233" t="s">
        <v>5312</v>
      </c>
      <c r="C233">
        <v>0</v>
      </c>
    </row>
    <row r="234" spans="1:3" x14ac:dyDescent="0.2">
      <c r="A234" t="s">
        <v>5536</v>
      </c>
      <c r="B234" t="s">
        <v>5537</v>
      </c>
      <c r="C234">
        <v>0</v>
      </c>
    </row>
    <row r="235" spans="1:3" x14ac:dyDescent="0.2">
      <c r="A235" t="s">
        <v>5538</v>
      </c>
      <c r="B235" t="s">
        <v>5537</v>
      </c>
      <c r="C235">
        <v>0</v>
      </c>
    </row>
    <row r="236" spans="1:3" x14ac:dyDescent="0.2">
      <c r="A236" t="s">
        <v>5539</v>
      </c>
      <c r="B236" t="s">
        <v>5200</v>
      </c>
      <c r="C236">
        <v>0</v>
      </c>
    </row>
    <row r="237" spans="1:3" x14ac:dyDescent="0.2">
      <c r="A237" t="s">
        <v>5540</v>
      </c>
      <c r="B237" t="s">
        <v>5312</v>
      </c>
      <c r="C237">
        <v>0</v>
      </c>
    </row>
    <row r="238" spans="1:3" x14ac:dyDescent="0.2">
      <c r="A238" t="s">
        <v>5541</v>
      </c>
      <c r="B238" t="s">
        <v>5542</v>
      </c>
      <c r="C238">
        <v>0</v>
      </c>
    </row>
    <row r="239" spans="1:3" x14ac:dyDescent="0.2">
      <c r="A239" t="s">
        <v>5543</v>
      </c>
      <c r="B239" t="s">
        <v>5542</v>
      </c>
      <c r="C239">
        <v>0</v>
      </c>
    </row>
    <row r="240" spans="1:3" x14ac:dyDescent="0.2">
      <c r="A240" t="s">
        <v>5544</v>
      </c>
      <c r="B240" t="s">
        <v>5200</v>
      </c>
      <c r="C240">
        <v>0</v>
      </c>
    </row>
    <row r="241" spans="1:3" x14ac:dyDescent="0.2">
      <c r="A241" t="s">
        <v>5545</v>
      </c>
      <c r="B241" t="s">
        <v>5312</v>
      </c>
      <c r="C241">
        <v>0</v>
      </c>
    </row>
    <row r="242" spans="1:3" x14ac:dyDescent="0.2">
      <c r="A242" t="s">
        <v>5546</v>
      </c>
      <c r="B242" t="s">
        <v>5547</v>
      </c>
      <c r="C242">
        <v>0</v>
      </c>
    </row>
    <row r="243" spans="1:3" x14ac:dyDescent="0.2">
      <c r="A243" t="s">
        <v>5548</v>
      </c>
      <c r="B243" t="s">
        <v>5547</v>
      </c>
      <c r="C243">
        <v>0</v>
      </c>
    </row>
    <row r="244" spans="1:3" x14ac:dyDescent="0.2">
      <c r="A244" t="s">
        <v>5549</v>
      </c>
      <c r="B244" t="s">
        <v>5200</v>
      </c>
      <c r="C244">
        <v>0</v>
      </c>
    </row>
    <row r="245" spans="1:3" x14ac:dyDescent="0.2">
      <c r="A245" t="s">
        <v>5550</v>
      </c>
      <c r="B245" t="s">
        <v>5312</v>
      </c>
      <c r="C245">
        <v>0</v>
      </c>
    </row>
    <row r="246" spans="1:3" x14ac:dyDescent="0.2">
      <c r="A246" t="s">
        <v>5551</v>
      </c>
      <c r="B246" t="s">
        <v>5552</v>
      </c>
      <c r="C246">
        <v>0</v>
      </c>
    </row>
    <row r="247" spans="1:3" x14ac:dyDescent="0.2">
      <c r="A247" t="s">
        <v>5553</v>
      </c>
      <c r="B247" t="s">
        <v>5552</v>
      </c>
      <c r="C247">
        <v>0</v>
      </c>
    </row>
    <row r="248" spans="1:3" x14ac:dyDescent="0.2">
      <c r="A248" t="s">
        <v>5554</v>
      </c>
      <c r="B248" t="s">
        <v>5200</v>
      </c>
      <c r="C248">
        <v>0</v>
      </c>
    </row>
    <row r="249" spans="1:3" x14ac:dyDescent="0.2">
      <c r="A249" t="s">
        <v>5555</v>
      </c>
      <c r="B249" t="s">
        <v>5312</v>
      </c>
      <c r="C249">
        <v>0</v>
      </c>
    </row>
    <row r="250" spans="1:3" x14ac:dyDescent="0.2">
      <c r="A250" t="s">
        <v>5556</v>
      </c>
      <c r="B250" t="s">
        <v>5557</v>
      </c>
      <c r="C250">
        <v>0</v>
      </c>
    </row>
    <row r="251" spans="1:3" x14ac:dyDescent="0.2">
      <c r="A251" t="s">
        <v>5558</v>
      </c>
      <c r="B251" t="s">
        <v>5557</v>
      </c>
      <c r="C251">
        <v>0</v>
      </c>
    </row>
    <row r="252" spans="1:3" x14ac:dyDescent="0.2">
      <c r="A252" t="s">
        <v>5559</v>
      </c>
      <c r="B252" t="s">
        <v>5200</v>
      </c>
      <c r="C252">
        <v>0</v>
      </c>
    </row>
    <row r="253" spans="1:3" x14ac:dyDescent="0.2">
      <c r="A253" t="s">
        <v>5560</v>
      </c>
      <c r="B253" t="s">
        <v>5312</v>
      </c>
      <c r="C253">
        <v>0</v>
      </c>
    </row>
    <row r="254" spans="1:3" x14ac:dyDescent="0.2">
      <c r="A254" t="s">
        <v>5561</v>
      </c>
      <c r="B254" t="s">
        <v>5562</v>
      </c>
      <c r="C254">
        <v>0</v>
      </c>
    </row>
    <row r="255" spans="1:3" x14ac:dyDescent="0.2">
      <c r="A255" t="s">
        <v>5563</v>
      </c>
      <c r="B255" t="s">
        <v>5562</v>
      </c>
      <c r="C255">
        <v>0</v>
      </c>
    </row>
    <row r="256" spans="1:3" x14ac:dyDescent="0.2">
      <c r="A256" t="s">
        <v>5564</v>
      </c>
      <c r="B256" t="s">
        <v>5200</v>
      </c>
      <c r="C256">
        <v>0</v>
      </c>
    </row>
    <row r="257" spans="1:3" x14ac:dyDescent="0.2">
      <c r="A257" t="s">
        <v>5565</v>
      </c>
      <c r="B257" t="s">
        <v>5312</v>
      </c>
      <c r="C257">
        <v>0</v>
      </c>
    </row>
    <row r="258" spans="1:3" x14ac:dyDescent="0.2">
      <c r="A258" t="s">
        <v>5566</v>
      </c>
      <c r="B258" t="s">
        <v>5567</v>
      </c>
      <c r="C258">
        <v>0</v>
      </c>
    </row>
    <row r="259" spans="1:3" x14ac:dyDescent="0.2">
      <c r="A259" t="s">
        <v>5568</v>
      </c>
      <c r="B259" t="s">
        <v>5567</v>
      </c>
      <c r="C259">
        <v>0</v>
      </c>
    </row>
    <row r="260" spans="1:3" x14ac:dyDescent="0.2">
      <c r="A260" t="s">
        <v>5569</v>
      </c>
      <c r="B260" t="s">
        <v>5200</v>
      </c>
      <c r="C260">
        <v>0</v>
      </c>
    </row>
    <row r="261" spans="1:3" x14ac:dyDescent="0.2">
      <c r="A261" t="s">
        <v>5570</v>
      </c>
      <c r="B261" t="s">
        <v>5312</v>
      </c>
      <c r="C261">
        <v>0</v>
      </c>
    </row>
    <row r="262" spans="1:3" x14ac:dyDescent="0.2">
      <c r="A262" t="s">
        <v>5571</v>
      </c>
      <c r="B262" t="s">
        <v>5572</v>
      </c>
      <c r="C262">
        <v>0</v>
      </c>
    </row>
    <row r="263" spans="1:3" x14ac:dyDescent="0.2">
      <c r="A263" t="s">
        <v>5573</v>
      </c>
      <c r="B263" t="s">
        <v>5574</v>
      </c>
      <c r="C263">
        <v>0</v>
      </c>
    </row>
    <row r="264" spans="1:3" x14ac:dyDescent="0.2">
      <c r="A264" t="s">
        <v>5575</v>
      </c>
      <c r="B264" t="s">
        <v>5200</v>
      </c>
      <c r="C264">
        <v>0</v>
      </c>
    </row>
    <row r="265" spans="1:3" x14ac:dyDescent="0.2">
      <c r="A265" t="s">
        <v>5576</v>
      </c>
      <c r="B265" t="s">
        <v>5489</v>
      </c>
      <c r="C265">
        <v>0</v>
      </c>
    </row>
    <row r="266" spans="1:3" x14ac:dyDescent="0.2">
      <c r="A266" t="s">
        <v>5577</v>
      </c>
      <c r="B266" t="s">
        <v>5578</v>
      </c>
      <c r="C266">
        <v>0</v>
      </c>
    </row>
    <row r="267" spans="1:3" x14ac:dyDescent="0.2">
      <c r="A267" t="s">
        <v>5579</v>
      </c>
      <c r="B267" t="s">
        <v>5578</v>
      </c>
      <c r="C267">
        <v>0</v>
      </c>
    </row>
    <row r="268" spans="1:3" x14ac:dyDescent="0.2">
      <c r="A268" t="s">
        <v>5580</v>
      </c>
      <c r="B268" t="s">
        <v>5200</v>
      </c>
      <c r="C268">
        <v>0</v>
      </c>
    </row>
    <row r="269" spans="1:3" x14ac:dyDescent="0.2">
      <c r="A269" t="s">
        <v>5581</v>
      </c>
      <c r="B269" t="s">
        <v>5312</v>
      </c>
      <c r="C269">
        <v>0</v>
      </c>
    </row>
    <row r="270" spans="1:3" x14ac:dyDescent="0.2">
      <c r="A270" t="s">
        <v>5582</v>
      </c>
      <c r="B270" t="s">
        <v>5583</v>
      </c>
      <c r="C270">
        <v>0</v>
      </c>
    </row>
    <row r="271" spans="1:3" x14ac:dyDescent="0.2">
      <c r="A271" t="s">
        <v>5584</v>
      </c>
      <c r="B271" t="s">
        <v>5385</v>
      </c>
      <c r="C271">
        <v>0</v>
      </c>
    </row>
    <row r="272" spans="1:3" x14ac:dyDescent="0.2">
      <c r="A272" t="s">
        <v>5585</v>
      </c>
      <c r="B272" t="s">
        <v>5200</v>
      </c>
      <c r="C272">
        <v>0</v>
      </c>
    </row>
    <row r="273" spans="1:3" x14ac:dyDescent="0.2">
      <c r="A273" t="s">
        <v>5586</v>
      </c>
      <c r="B273" t="s">
        <v>5312</v>
      </c>
      <c r="C273">
        <v>0</v>
      </c>
    </row>
    <row r="274" spans="1:3" x14ac:dyDescent="0.2">
      <c r="A274" t="s">
        <v>5587</v>
      </c>
      <c r="B274" t="s">
        <v>5588</v>
      </c>
      <c r="C274">
        <v>0</v>
      </c>
    </row>
    <row r="275" spans="1:3" x14ac:dyDescent="0.2">
      <c r="A275" t="s">
        <v>5589</v>
      </c>
      <c r="B275" t="s">
        <v>5590</v>
      </c>
      <c r="C275">
        <v>0</v>
      </c>
    </row>
    <row r="276" spans="1:3" x14ac:dyDescent="0.2">
      <c r="A276" t="s">
        <v>5591</v>
      </c>
      <c r="B276" t="s">
        <v>5200</v>
      </c>
      <c r="C276">
        <v>0</v>
      </c>
    </row>
    <row r="277" spans="1:3" x14ac:dyDescent="0.2">
      <c r="A277" t="s">
        <v>5592</v>
      </c>
      <c r="B277" t="s">
        <v>5312</v>
      </c>
      <c r="C277">
        <v>0</v>
      </c>
    </row>
    <row r="278" spans="1:3" x14ac:dyDescent="0.2">
      <c r="A278" t="s">
        <v>5593</v>
      </c>
      <c r="B278" t="s">
        <v>5594</v>
      </c>
      <c r="C278">
        <v>0</v>
      </c>
    </row>
    <row r="279" spans="1:3" x14ac:dyDescent="0.2">
      <c r="A279" t="s">
        <v>5595</v>
      </c>
      <c r="B279" t="s">
        <v>5594</v>
      </c>
      <c r="C279">
        <v>0</v>
      </c>
    </row>
    <row r="280" spans="1:3" x14ac:dyDescent="0.2">
      <c r="A280" t="s">
        <v>5596</v>
      </c>
      <c r="B280" t="s">
        <v>5200</v>
      </c>
      <c r="C280">
        <v>0</v>
      </c>
    </row>
    <row r="281" spans="1:3" x14ac:dyDescent="0.2">
      <c r="A281" t="s">
        <v>5597</v>
      </c>
      <c r="B281" t="s">
        <v>5312</v>
      </c>
      <c r="C281">
        <v>0</v>
      </c>
    </row>
    <row r="282" spans="1:3" x14ac:dyDescent="0.2">
      <c r="A282" t="s">
        <v>5598</v>
      </c>
      <c r="B282" t="s">
        <v>5599</v>
      </c>
      <c r="C282">
        <v>0</v>
      </c>
    </row>
    <row r="283" spans="1:3" x14ac:dyDescent="0.2">
      <c r="A283" t="s">
        <v>5600</v>
      </c>
      <c r="B283" t="s">
        <v>5385</v>
      </c>
      <c r="C283">
        <v>0</v>
      </c>
    </row>
    <row r="284" spans="1:3" x14ac:dyDescent="0.2">
      <c r="A284" t="s">
        <v>5601</v>
      </c>
      <c r="B284" t="s">
        <v>5200</v>
      </c>
      <c r="C284">
        <v>0</v>
      </c>
    </row>
    <row r="285" spans="1:3" x14ac:dyDescent="0.2">
      <c r="A285" t="s">
        <v>5602</v>
      </c>
      <c r="B285" t="s">
        <v>5312</v>
      </c>
      <c r="C285">
        <v>0</v>
      </c>
    </row>
    <row r="286" spans="1:3" x14ac:dyDescent="0.2">
      <c r="A286" t="s">
        <v>5603</v>
      </c>
      <c r="B286" t="s">
        <v>5604</v>
      </c>
      <c r="C286">
        <v>0</v>
      </c>
    </row>
    <row r="287" spans="1:3" x14ac:dyDescent="0.2">
      <c r="A287" t="s">
        <v>5605</v>
      </c>
      <c r="B287" t="s">
        <v>5604</v>
      </c>
      <c r="C287">
        <v>0</v>
      </c>
    </row>
    <row r="288" spans="1:3" x14ac:dyDescent="0.2">
      <c r="A288" t="s">
        <v>5606</v>
      </c>
      <c r="B288" t="s">
        <v>5200</v>
      </c>
      <c r="C288">
        <v>0</v>
      </c>
    </row>
    <row r="289" spans="1:3" x14ac:dyDescent="0.2">
      <c r="A289" t="s">
        <v>5607</v>
      </c>
      <c r="B289" t="s">
        <v>5312</v>
      </c>
      <c r="C289">
        <v>0</v>
      </c>
    </row>
    <row r="290" spans="1:3" x14ac:dyDescent="0.2">
      <c r="A290" t="s">
        <v>5608</v>
      </c>
      <c r="B290" t="s">
        <v>5609</v>
      </c>
      <c r="C290">
        <v>0</v>
      </c>
    </row>
    <row r="291" spans="1:3" x14ac:dyDescent="0.2">
      <c r="A291" t="s">
        <v>5610</v>
      </c>
      <c r="B291" t="s">
        <v>5611</v>
      </c>
      <c r="C291">
        <v>0</v>
      </c>
    </row>
    <row r="292" spans="1:3" x14ac:dyDescent="0.2">
      <c r="A292" t="s">
        <v>5612</v>
      </c>
      <c r="B292" t="s">
        <v>5200</v>
      </c>
      <c r="C292">
        <v>0</v>
      </c>
    </row>
    <row r="293" spans="1:3" x14ac:dyDescent="0.2">
      <c r="A293" t="s">
        <v>5613</v>
      </c>
      <c r="B293" t="s">
        <v>5312</v>
      </c>
      <c r="C293">
        <v>0</v>
      </c>
    </row>
    <row r="294" spans="1:3" x14ac:dyDescent="0.2">
      <c r="A294" t="s">
        <v>5614</v>
      </c>
      <c r="B294" t="s">
        <v>5615</v>
      </c>
      <c r="C294">
        <v>0</v>
      </c>
    </row>
    <row r="295" spans="1:3" x14ac:dyDescent="0.2">
      <c r="A295" t="s">
        <v>5616</v>
      </c>
      <c r="B295" t="s">
        <v>5617</v>
      </c>
      <c r="C295">
        <v>0</v>
      </c>
    </row>
    <row r="296" spans="1:3" x14ac:dyDescent="0.2">
      <c r="A296" t="s">
        <v>5618</v>
      </c>
      <c r="B296" t="s">
        <v>5200</v>
      </c>
      <c r="C296">
        <v>0</v>
      </c>
    </row>
    <row r="297" spans="1:3" x14ac:dyDescent="0.2">
      <c r="A297" t="s">
        <v>5619</v>
      </c>
      <c r="B297" t="s">
        <v>5312</v>
      </c>
      <c r="C297">
        <v>0</v>
      </c>
    </row>
    <row r="298" spans="1:3" x14ac:dyDescent="0.2">
      <c r="A298" t="s">
        <v>5620</v>
      </c>
      <c r="B298" t="s">
        <v>5621</v>
      </c>
      <c r="C298">
        <v>0</v>
      </c>
    </row>
    <row r="299" spans="1:3" x14ac:dyDescent="0.2">
      <c r="A299" t="s">
        <v>5622</v>
      </c>
      <c r="B299" t="s">
        <v>5385</v>
      </c>
      <c r="C299">
        <v>0</v>
      </c>
    </row>
    <row r="300" spans="1:3" x14ac:dyDescent="0.2">
      <c r="A300" t="s">
        <v>5623</v>
      </c>
      <c r="B300" t="s">
        <v>5200</v>
      </c>
      <c r="C300">
        <v>0</v>
      </c>
    </row>
    <row r="301" spans="1:3" x14ac:dyDescent="0.2">
      <c r="A301" t="s">
        <v>5624</v>
      </c>
      <c r="B301" t="s">
        <v>5312</v>
      </c>
      <c r="C301">
        <v>0</v>
      </c>
    </row>
    <row r="302" spans="1:3" x14ac:dyDescent="0.2">
      <c r="A302" t="s">
        <v>5625</v>
      </c>
      <c r="B302" t="s">
        <v>5626</v>
      </c>
      <c r="C302">
        <v>0</v>
      </c>
    </row>
    <row r="303" spans="1:3" x14ac:dyDescent="0.2">
      <c r="A303" t="s">
        <v>5627</v>
      </c>
      <c r="B303" t="s">
        <v>5626</v>
      </c>
      <c r="C303">
        <v>0</v>
      </c>
    </row>
    <row r="304" spans="1:3" x14ac:dyDescent="0.2">
      <c r="A304" t="s">
        <v>5628</v>
      </c>
      <c r="B304" t="s">
        <v>5200</v>
      </c>
      <c r="C304">
        <v>0</v>
      </c>
    </row>
    <row r="305" spans="1:3" x14ac:dyDescent="0.2">
      <c r="A305" t="s">
        <v>5629</v>
      </c>
      <c r="B305" t="s">
        <v>5312</v>
      </c>
      <c r="C305">
        <v>0</v>
      </c>
    </row>
    <row r="306" spans="1:3" x14ac:dyDescent="0.2">
      <c r="A306" t="s">
        <v>5630</v>
      </c>
      <c r="B306" t="s">
        <v>5631</v>
      </c>
      <c r="C306">
        <v>0</v>
      </c>
    </row>
    <row r="307" spans="1:3" x14ac:dyDescent="0.2">
      <c r="A307" t="s">
        <v>5632</v>
      </c>
      <c r="B307" t="s">
        <v>5631</v>
      </c>
      <c r="C307">
        <v>0</v>
      </c>
    </row>
    <row r="308" spans="1:3" x14ac:dyDescent="0.2">
      <c r="A308" t="s">
        <v>5633</v>
      </c>
      <c r="B308" t="s">
        <v>5200</v>
      </c>
      <c r="C308">
        <v>0</v>
      </c>
    </row>
    <row r="309" spans="1:3" x14ac:dyDescent="0.2">
      <c r="A309" t="s">
        <v>5634</v>
      </c>
      <c r="B309" t="s">
        <v>5312</v>
      </c>
      <c r="C309">
        <v>0</v>
      </c>
    </row>
    <row r="310" spans="1:3" x14ac:dyDescent="0.2">
      <c r="A310" t="s">
        <v>5635</v>
      </c>
      <c r="B310" t="s">
        <v>5636</v>
      </c>
      <c r="C310">
        <v>0</v>
      </c>
    </row>
    <row r="311" spans="1:3" x14ac:dyDescent="0.2">
      <c r="A311" t="s">
        <v>5637</v>
      </c>
      <c r="B311" t="s">
        <v>5636</v>
      </c>
      <c r="C311">
        <v>0</v>
      </c>
    </row>
    <row r="312" spans="1:3" x14ac:dyDescent="0.2">
      <c r="A312" t="s">
        <v>5638</v>
      </c>
      <c r="B312" t="s">
        <v>5200</v>
      </c>
      <c r="C312">
        <v>0</v>
      </c>
    </row>
    <row r="313" spans="1:3" x14ac:dyDescent="0.2">
      <c r="A313" t="s">
        <v>5639</v>
      </c>
      <c r="B313" t="s">
        <v>5312</v>
      </c>
      <c r="C313">
        <v>0</v>
      </c>
    </row>
    <row r="314" spans="1:3" x14ac:dyDescent="0.2">
      <c r="A314" t="s">
        <v>5640</v>
      </c>
      <c r="B314" t="s">
        <v>5641</v>
      </c>
      <c r="C314">
        <v>0</v>
      </c>
    </row>
    <row r="315" spans="1:3" x14ac:dyDescent="0.2">
      <c r="A315" t="s">
        <v>5642</v>
      </c>
      <c r="B315" t="s">
        <v>5641</v>
      </c>
      <c r="C315">
        <v>0</v>
      </c>
    </row>
    <row r="316" spans="1:3" x14ac:dyDescent="0.2">
      <c r="A316" t="s">
        <v>5643</v>
      </c>
      <c r="B316" t="s">
        <v>5200</v>
      </c>
      <c r="C316">
        <v>0</v>
      </c>
    </row>
    <row r="317" spans="1:3" x14ac:dyDescent="0.2">
      <c r="A317" t="s">
        <v>5644</v>
      </c>
      <c r="B317" t="s">
        <v>5312</v>
      </c>
      <c r="C317">
        <v>0</v>
      </c>
    </row>
    <row r="318" spans="1:3" x14ac:dyDescent="0.2">
      <c r="A318" t="s">
        <v>5645</v>
      </c>
      <c r="B318" t="s">
        <v>5646</v>
      </c>
      <c r="C318">
        <v>0</v>
      </c>
    </row>
    <row r="319" spans="1:3" x14ac:dyDescent="0.2">
      <c r="A319" t="s">
        <v>5647</v>
      </c>
      <c r="B319" t="s">
        <v>5646</v>
      </c>
      <c r="C319">
        <v>0</v>
      </c>
    </row>
    <row r="320" spans="1:3" x14ac:dyDescent="0.2">
      <c r="A320" t="s">
        <v>5648</v>
      </c>
      <c r="B320" t="s">
        <v>5200</v>
      </c>
      <c r="C320">
        <v>0</v>
      </c>
    </row>
    <row r="321" spans="1:3" x14ac:dyDescent="0.2">
      <c r="A321" t="s">
        <v>5649</v>
      </c>
      <c r="B321" t="s">
        <v>5312</v>
      </c>
      <c r="C321">
        <v>0</v>
      </c>
    </row>
    <row r="322" spans="1:3" x14ac:dyDescent="0.2">
      <c r="A322" t="s">
        <v>5650</v>
      </c>
      <c r="B322" t="s">
        <v>5651</v>
      </c>
      <c r="C322">
        <v>0</v>
      </c>
    </row>
    <row r="323" spans="1:3" x14ac:dyDescent="0.2">
      <c r="A323" t="s">
        <v>5652</v>
      </c>
      <c r="B323" t="s">
        <v>5350</v>
      </c>
      <c r="C323">
        <v>0</v>
      </c>
    </row>
    <row r="324" spans="1:3" x14ac:dyDescent="0.2">
      <c r="A324" t="s">
        <v>5653</v>
      </c>
      <c r="B324" t="s">
        <v>5200</v>
      </c>
      <c r="C324">
        <v>0</v>
      </c>
    </row>
    <row r="325" spans="1:3" x14ac:dyDescent="0.2">
      <c r="A325" t="s">
        <v>5654</v>
      </c>
      <c r="B325" t="s">
        <v>5312</v>
      </c>
      <c r="C325">
        <v>0</v>
      </c>
    </row>
    <row r="326" spans="1:3" x14ac:dyDescent="0.2">
      <c r="A326" t="s">
        <v>5655</v>
      </c>
      <c r="B326" t="s">
        <v>5656</v>
      </c>
      <c r="C326">
        <v>0</v>
      </c>
    </row>
    <row r="327" spans="1:3" x14ac:dyDescent="0.2">
      <c r="A327" t="s">
        <v>5657</v>
      </c>
      <c r="B327" t="s">
        <v>5658</v>
      </c>
      <c r="C327">
        <v>0</v>
      </c>
    </row>
    <row r="328" spans="1:3" x14ac:dyDescent="0.2">
      <c r="A328" t="s">
        <v>5659</v>
      </c>
      <c r="B328" t="s">
        <v>5200</v>
      </c>
      <c r="C328">
        <v>0</v>
      </c>
    </row>
    <row r="329" spans="1:3" x14ac:dyDescent="0.2">
      <c r="A329" t="s">
        <v>5660</v>
      </c>
      <c r="B329" t="s">
        <v>5312</v>
      </c>
      <c r="C329">
        <v>0</v>
      </c>
    </row>
    <row r="330" spans="1:3" x14ac:dyDescent="0.2">
      <c r="A330" t="s">
        <v>5661</v>
      </c>
      <c r="B330" t="s">
        <v>5662</v>
      </c>
      <c r="C330">
        <v>0</v>
      </c>
    </row>
    <row r="331" spans="1:3" x14ac:dyDescent="0.2">
      <c r="A331" t="s">
        <v>5663</v>
      </c>
      <c r="B331" t="s">
        <v>5662</v>
      </c>
      <c r="C331">
        <v>0</v>
      </c>
    </row>
    <row r="332" spans="1:3" x14ac:dyDescent="0.2">
      <c r="A332" t="s">
        <v>5664</v>
      </c>
      <c r="B332" t="s">
        <v>5200</v>
      </c>
      <c r="C332">
        <v>0</v>
      </c>
    </row>
    <row r="333" spans="1:3" x14ac:dyDescent="0.2">
      <c r="A333" t="s">
        <v>5665</v>
      </c>
      <c r="B333" t="s">
        <v>5312</v>
      </c>
      <c r="C333">
        <v>0</v>
      </c>
    </row>
    <row r="334" spans="1:3" x14ac:dyDescent="0.2">
      <c r="A334" t="s">
        <v>5666</v>
      </c>
      <c r="B334" t="s">
        <v>5667</v>
      </c>
      <c r="C334">
        <v>0</v>
      </c>
    </row>
    <row r="335" spans="1:3" x14ac:dyDescent="0.2">
      <c r="A335" t="s">
        <v>5668</v>
      </c>
      <c r="B335" t="s">
        <v>5667</v>
      </c>
      <c r="C335">
        <v>0</v>
      </c>
    </row>
    <row r="336" spans="1:3" x14ac:dyDescent="0.2">
      <c r="A336" t="s">
        <v>5669</v>
      </c>
      <c r="B336" t="s">
        <v>5200</v>
      </c>
      <c r="C336">
        <v>0</v>
      </c>
    </row>
    <row r="337" spans="1:3" x14ac:dyDescent="0.2">
      <c r="A337" t="s">
        <v>5670</v>
      </c>
      <c r="B337" t="s">
        <v>5312</v>
      </c>
      <c r="C337">
        <v>0</v>
      </c>
    </row>
    <row r="338" spans="1:3" x14ac:dyDescent="0.2">
      <c r="A338" t="s">
        <v>5671</v>
      </c>
      <c r="B338" t="s">
        <v>5672</v>
      </c>
      <c r="C338">
        <v>0</v>
      </c>
    </row>
    <row r="339" spans="1:3" x14ac:dyDescent="0.2">
      <c r="A339" t="s">
        <v>5673</v>
      </c>
      <c r="B339" t="s">
        <v>5672</v>
      </c>
      <c r="C339">
        <v>0</v>
      </c>
    </row>
    <row r="340" spans="1:3" x14ac:dyDescent="0.2">
      <c r="A340" t="s">
        <v>5674</v>
      </c>
      <c r="B340" t="s">
        <v>5200</v>
      </c>
      <c r="C340">
        <v>0</v>
      </c>
    </row>
    <row r="341" spans="1:3" x14ac:dyDescent="0.2">
      <c r="A341" t="s">
        <v>5675</v>
      </c>
      <c r="B341" t="s">
        <v>5312</v>
      </c>
      <c r="C341">
        <v>0</v>
      </c>
    </row>
    <row r="342" spans="1:3" x14ac:dyDescent="0.2">
      <c r="A342" t="s">
        <v>5676</v>
      </c>
      <c r="B342" t="s">
        <v>5677</v>
      </c>
      <c r="C342">
        <v>0</v>
      </c>
    </row>
    <row r="343" spans="1:3" x14ac:dyDescent="0.2">
      <c r="A343" t="s">
        <v>5678</v>
      </c>
      <c r="B343" t="s">
        <v>5677</v>
      </c>
      <c r="C343">
        <v>0</v>
      </c>
    </row>
    <row r="344" spans="1:3" x14ac:dyDescent="0.2">
      <c r="A344" t="s">
        <v>5679</v>
      </c>
      <c r="B344" t="s">
        <v>5200</v>
      </c>
      <c r="C344">
        <v>0</v>
      </c>
    </row>
    <row r="345" spans="1:3" x14ac:dyDescent="0.2">
      <c r="A345" t="s">
        <v>5680</v>
      </c>
      <c r="B345" t="s">
        <v>5312</v>
      </c>
      <c r="C345">
        <v>0</v>
      </c>
    </row>
    <row r="346" spans="1:3" x14ac:dyDescent="0.2">
      <c r="A346" t="s">
        <v>5681</v>
      </c>
      <c r="B346" t="s">
        <v>5682</v>
      </c>
      <c r="C346">
        <v>0</v>
      </c>
    </row>
    <row r="347" spans="1:3" x14ac:dyDescent="0.2">
      <c r="A347" t="s">
        <v>5683</v>
      </c>
      <c r="B347" t="s">
        <v>5249</v>
      </c>
      <c r="C347">
        <v>0</v>
      </c>
    </row>
    <row r="348" spans="1:3" x14ac:dyDescent="0.2">
      <c r="A348" t="s">
        <v>5684</v>
      </c>
      <c r="B348" t="s">
        <v>5200</v>
      </c>
      <c r="C348">
        <v>0</v>
      </c>
    </row>
    <row r="349" spans="1:3" x14ac:dyDescent="0.2">
      <c r="A349" t="s">
        <v>5685</v>
      </c>
      <c r="B349" t="s">
        <v>5312</v>
      </c>
      <c r="C349">
        <v>0</v>
      </c>
    </row>
    <row r="350" spans="1:3" x14ac:dyDescent="0.2">
      <c r="A350" t="s">
        <v>5686</v>
      </c>
      <c r="B350" t="s">
        <v>5687</v>
      </c>
      <c r="C350">
        <v>0</v>
      </c>
    </row>
    <row r="351" spans="1:3" x14ac:dyDescent="0.2">
      <c r="A351" t="s">
        <v>5688</v>
      </c>
      <c r="B351" t="s">
        <v>5385</v>
      </c>
      <c r="C351">
        <v>0</v>
      </c>
    </row>
    <row r="352" spans="1:3" x14ac:dyDescent="0.2">
      <c r="A352" t="s">
        <v>5689</v>
      </c>
      <c r="B352" t="s">
        <v>5200</v>
      </c>
      <c r="C352">
        <v>0</v>
      </c>
    </row>
    <row r="353" spans="1:3" x14ac:dyDescent="0.2">
      <c r="A353" t="s">
        <v>5690</v>
      </c>
      <c r="B353" t="s">
        <v>5312</v>
      </c>
      <c r="C353">
        <v>0</v>
      </c>
    </row>
    <row r="354" spans="1:3" x14ac:dyDescent="0.2">
      <c r="A354" t="s">
        <v>5691</v>
      </c>
      <c r="B354" t="s">
        <v>5692</v>
      </c>
      <c r="C354">
        <v>0</v>
      </c>
    </row>
    <row r="355" spans="1:3" x14ac:dyDescent="0.2">
      <c r="A355" t="s">
        <v>5693</v>
      </c>
      <c r="B355" t="s">
        <v>5284</v>
      </c>
      <c r="C355">
        <v>0</v>
      </c>
    </row>
    <row r="356" spans="1:3" x14ac:dyDescent="0.2">
      <c r="A356" t="s">
        <v>5694</v>
      </c>
      <c r="B356" t="s">
        <v>5200</v>
      </c>
      <c r="C356">
        <v>0</v>
      </c>
    </row>
    <row r="357" spans="1:3" x14ac:dyDescent="0.2">
      <c r="A357" t="s">
        <v>5695</v>
      </c>
      <c r="B357" t="s">
        <v>5312</v>
      </c>
      <c r="C357">
        <v>0</v>
      </c>
    </row>
    <row r="358" spans="1:3" x14ac:dyDescent="0.2">
      <c r="A358" t="s">
        <v>5696</v>
      </c>
      <c r="B358" t="s">
        <v>5697</v>
      </c>
      <c r="C358">
        <v>0</v>
      </c>
    </row>
    <row r="359" spans="1:3" x14ac:dyDescent="0.2">
      <c r="A359" t="s">
        <v>5698</v>
      </c>
      <c r="B359" t="s">
        <v>5697</v>
      </c>
      <c r="C359">
        <v>0</v>
      </c>
    </row>
    <row r="360" spans="1:3" x14ac:dyDescent="0.2">
      <c r="A360" t="s">
        <v>5699</v>
      </c>
      <c r="B360" t="s">
        <v>5200</v>
      </c>
      <c r="C360">
        <v>0</v>
      </c>
    </row>
    <row r="361" spans="1:3" x14ac:dyDescent="0.2">
      <c r="A361" t="s">
        <v>5700</v>
      </c>
      <c r="B361" t="s">
        <v>5312</v>
      </c>
      <c r="C361">
        <v>0</v>
      </c>
    </row>
    <row r="362" spans="1:3" x14ac:dyDescent="0.2">
      <c r="A362" t="s">
        <v>5701</v>
      </c>
      <c r="B362" t="s">
        <v>5702</v>
      </c>
      <c r="C362">
        <v>0</v>
      </c>
    </row>
    <row r="363" spans="1:3" x14ac:dyDescent="0.2">
      <c r="A363" t="s">
        <v>5703</v>
      </c>
      <c r="B363" t="s">
        <v>5702</v>
      </c>
      <c r="C363">
        <v>0</v>
      </c>
    </row>
    <row r="364" spans="1:3" x14ac:dyDescent="0.2">
      <c r="A364" t="s">
        <v>5704</v>
      </c>
      <c r="B364" t="s">
        <v>5200</v>
      </c>
      <c r="C364">
        <v>0</v>
      </c>
    </row>
    <row r="365" spans="1:3" x14ac:dyDescent="0.2">
      <c r="A365" t="s">
        <v>5705</v>
      </c>
      <c r="B365" t="s">
        <v>5312</v>
      </c>
      <c r="C365">
        <v>0</v>
      </c>
    </row>
    <row r="366" spans="1:3" x14ac:dyDescent="0.2">
      <c r="A366" t="s">
        <v>5706</v>
      </c>
      <c r="B366" t="s">
        <v>5707</v>
      </c>
      <c r="C366">
        <v>0</v>
      </c>
    </row>
    <row r="367" spans="1:3" x14ac:dyDescent="0.2">
      <c r="A367" t="s">
        <v>5708</v>
      </c>
      <c r="B367" t="s">
        <v>5707</v>
      </c>
      <c r="C367">
        <v>0</v>
      </c>
    </row>
    <row r="368" spans="1:3" x14ac:dyDescent="0.2">
      <c r="A368" t="s">
        <v>5709</v>
      </c>
      <c r="B368" t="s">
        <v>5200</v>
      </c>
      <c r="C368">
        <v>0</v>
      </c>
    </row>
    <row r="369" spans="1:3" x14ac:dyDescent="0.2">
      <c r="A369" t="s">
        <v>5710</v>
      </c>
      <c r="B369" t="s">
        <v>5312</v>
      </c>
      <c r="C369">
        <v>0</v>
      </c>
    </row>
    <row r="370" spans="1:3" x14ac:dyDescent="0.2">
      <c r="A370" t="s">
        <v>5711</v>
      </c>
      <c r="B370" t="s">
        <v>5712</v>
      </c>
      <c r="C370">
        <v>0</v>
      </c>
    </row>
    <row r="371" spans="1:3" x14ac:dyDescent="0.2">
      <c r="A371" t="s">
        <v>5713</v>
      </c>
      <c r="B371" t="s">
        <v>5712</v>
      </c>
      <c r="C371">
        <v>0</v>
      </c>
    </row>
    <row r="372" spans="1:3" x14ac:dyDescent="0.2">
      <c r="A372" t="s">
        <v>5714</v>
      </c>
      <c r="B372" t="s">
        <v>5200</v>
      </c>
      <c r="C372">
        <v>0</v>
      </c>
    </row>
    <row r="373" spans="1:3" x14ac:dyDescent="0.2">
      <c r="A373" t="s">
        <v>5715</v>
      </c>
      <c r="B373" t="s">
        <v>5312</v>
      </c>
      <c r="C373">
        <v>0</v>
      </c>
    </row>
    <row r="374" spans="1:3" x14ac:dyDescent="0.2">
      <c r="A374" t="s">
        <v>5716</v>
      </c>
      <c r="B374" t="s">
        <v>5717</v>
      </c>
      <c r="C374">
        <v>0</v>
      </c>
    </row>
    <row r="375" spans="1:3" x14ac:dyDescent="0.2">
      <c r="A375" t="s">
        <v>5718</v>
      </c>
      <c r="B375" t="s">
        <v>5717</v>
      </c>
      <c r="C375">
        <v>0</v>
      </c>
    </row>
    <row r="376" spans="1:3" x14ac:dyDescent="0.2">
      <c r="A376" t="s">
        <v>5719</v>
      </c>
      <c r="B376" t="s">
        <v>5200</v>
      </c>
      <c r="C376">
        <v>0</v>
      </c>
    </row>
    <row r="377" spans="1:3" x14ac:dyDescent="0.2">
      <c r="A377" t="s">
        <v>5720</v>
      </c>
      <c r="B377" t="s">
        <v>5312</v>
      </c>
      <c r="C377">
        <v>0</v>
      </c>
    </row>
    <row r="378" spans="1:3" x14ac:dyDescent="0.2">
      <c r="A378" t="s">
        <v>5721</v>
      </c>
      <c r="B378" t="s">
        <v>5722</v>
      </c>
      <c r="C378">
        <v>0</v>
      </c>
    </row>
    <row r="379" spans="1:3" x14ac:dyDescent="0.2">
      <c r="A379" t="s">
        <v>5723</v>
      </c>
      <c r="B379" t="s">
        <v>5722</v>
      </c>
      <c r="C379">
        <v>0</v>
      </c>
    </row>
    <row r="380" spans="1:3" x14ac:dyDescent="0.2">
      <c r="A380" t="s">
        <v>5724</v>
      </c>
      <c r="B380" t="s">
        <v>5200</v>
      </c>
      <c r="C380">
        <v>0</v>
      </c>
    </row>
    <row r="381" spans="1:3" x14ac:dyDescent="0.2">
      <c r="A381" t="s">
        <v>5725</v>
      </c>
      <c r="B381" t="s">
        <v>5312</v>
      </c>
      <c r="C381">
        <v>0</v>
      </c>
    </row>
    <row r="382" spans="1:3" x14ac:dyDescent="0.2">
      <c r="A382" t="s">
        <v>5726</v>
      </c>
      <c r="B382" t="s">
        <v>5727</v>
      </c>
      <c r="C382">
        <v>0</v>
      </c>
    </row>
    <row r="383" spans="1:3" x14ac:dyDescent="0.2">
      <c r="A383" t="s">
        <v>5728</v>
      </c>
      <c r="B383" t="s">
        <v>5727</v>
      </c>
      <c r="C383">
        <v>0</v>
      </c>
    </row>
    <row r="384" spans="1:3" x14ac:dyDescent="0.2">
      <c r="A384" t="s">
        <v>5729</v>
      </c>
      <c r="B384" t="s">
        <v>5200</v>
      </c>
      <c r="C384">
        <v>0</v>
      </c>
    </row>
    <row r="385" spans="1:3" x14ac:dyDescent="0.2">
      <c r="A385" t="s">
        <v>5730</v>
      </c>
      <c r="B385" t="s">
        <v>5312</v>
      </c>
      <c r="C385">
        <v>0</v>
      </c>
    </row>
    <row r="386" spans="1:3" x14ac:dyDescent="0.2">
      <c r="A386" t="s">
        <v>5731</v>
      </c>
      <c r="B386" t="s">
        <v>5732</v>
      </c>
      <c r="C386">
        <v>0</v>
      </c>
    </row>
    <row r="387" spans="1:3" x14ac:dyDescent="0.2">
      <c r="A387" t="s">
        <v>5733</v>
      </c>
      <c r="B387" t="s">
        <v>5734</v>
      </c>
      <c r="C387">
        <v>0</v>
      </c>
    </row>
    <row r="388" spans="1:3" x14ac:dyDescent="0.2">
      <c r="A388" t="s">
        <v>5735</v>
      </c>
      <c r="B388" t="s">
        <v>5200</v>
      </c>
      <c r="C388">
        <v>0</v>
      </c>
    </row>
    <row r="389" spans="1:3" x14ac:dyDescent="0.2">
      <c r="A389" t="s">
        <v>5736</v>
      </c>
      <c r="B389" t="s">
        <v>5312</v>
      </c>
      <c r="C389">
        <v>0</v>
      </c>
    </row>
    <row r="390" spans="1:3" x14ac:dyDescent="0.2">
      <c r="A390" t="s">
        <v>5737</v>
      </c>
      <c r="B390" t="s">
        <v>5738</v>
      </c>
      <c r="C390">
        <v>0</v>
      </c>
    </row>
    <row r="391" spans="1:3" x14ac:dyDescent="0.2">
      <c r="A391" t="s">
        <v>5739</v>
      </c>
      <c r="B391" t="s">
        <v>5740</v>
      </c>
      <c r="C391">
        <v>0</v>
      </c>
    </row>
    <row r="392" spans="1:3" x14ac:dyDescent="0.2">
      <c r="A392" t="s">
        <v>5741</v>
      </c>
      <c r="B392" t="s">
        <v>5200</v>
      </c>
      <c r="C392">
        <v>0</v>
      </c>
    </row>
    <row r="393" spans="1:3" x14ac:dyDescent="0.2">
      <c r="A393" t="s">
        <v>5742</v>
      </c>
      <c r="B393" t="s">
        <v>5498</v>
      </c>
      <c r="C393">
        <v>0</v>
      </c>
    </row>
    <row r="394" spans="1:3" x14ac:dyDescent="0.2">
      <c r="A394" t="s">
        <v>5743</v>
      </c>
      <c r="B394" t="s">
        <v>5744</v>
      </c>
      <c r="C394">
        <v>0</v>
      </c>
    </row>
    <row r="395" spans="1:3" x14ac:dyDescent="0.2">
      <c r="A395" t="s">
        <v>5745</v>
      </c>
      <c r="B395" t="s">
        <v>5744</v>
      </c>
      <c r="C395">
        <v>0</v>
      </c>
    </row>
    <row r="396" spans="1:3" x14ac:dyDescent="0.2">
      <c r="A396" t="s">
        <v>5746</v>
      </c>
      <c r="B396" t="s">
        <v>5200</v>
      </c>
      <c r="C396">
        <v>0</v>
      </c>
    </row>
    <row r="397" spans="1:3" x14ac:dyDescent="0.2">
      <c r="A397" t="s">
        <v>5747</v>
      </c>
      <c r="B397" t="s">
        <v>5312</v>
      </c>
      <c r="C397">
        <v>0</v>
      </c>
    </row>
    <row r="398" spans="1:3" x14ac:dyDescent="0.2">
      <c r="A398" t="s">
        <v>5748</v>
      </c>
      <c r="B398" t="s">
        <v>5749</v>
      </c>
      <c r="C398">
        <v>0</v>
      </c>
    </row>
    <row r="399" spans="1:3" x14ac:dyDescent="0.2">
      <c r="A399" t="s">
        <v>5750</v>
      </c>
      <c r="B399" t="s">
        <v>5751</v>
      </c>
      <c r="C399">
        <v>0</v>
      </c>
    </row>
    <row r="400" spans="1:3" x14ac:dyDescent="0.2">
      <c r="A400" t="s">
        <v>5752</v>
      </c>
      <c r="B400" t="s">
        <v>5200</v>
      </c>
      <c r="C400">
        <v>0</v>
      </c>
    </row>
    <row r="401" spans="1:3" x14ac:dyDescent="0.2">
      <c r="A401" t="s">
        <v>5753</v>
      </c>
      <c r="B401" t="s">
        <v>5412</v>
      </c>
      <c r="C401">
        <v>0</v>
      </c>
    </row>
    <row r="402" spans="1:3" x14ac:dyDescent="0.2">
      <c r="A402" t="s">
        <v>5754</v>
      </c>
      <c r="B402" t="s">
        <v>5755</v>
      </c>
      <c r="C402">
        <v>0</v>
      </c>
    </row>
    <row r="403" spans="1:3" x14ac:dyDescent="0.2">
      <c r="A403" t="s">
        <v>5756</v>
      </c>
      <c r="B403" t="s">
        <v>5757</v>
      </c>
      <c r="C403">
        <v>0</v>
      </c>
    </row>
    <row r="404" spans="1:3" x14ac:dyDescent="0.2">
      <c r="A404" t="s">
        <v>5758</v>
      </c>
      <c r="B404" t="s">
        <v>5200</v>
      </c>
      <c r="C404">
        <v>0</v>
      </c>
    </row>
    <row r="405" spans="1:3" x14ac:dyDescent="0.2">
      <c r="A405" t="s">
        <v>5759</v>
      </c>
      <c r="B405" t="s">
        <v>5498</v>
      </c>
      <c r="C405">
        <v>0</v>
      </c>
    </row>
    <row r="406" spans="1:3" x14ac:dyDescent="0.2">
      <c r="A406" t="s">
        <v>5760</v>
      </c>
      <c r="B406" t="s">
        <v>5761</v>
      </c>
      <c r="C406">
        <v>0</v>
      </c>
    </row>
    <row r="407" spans="1:3" x14ac:dyDescent="0.2">
      <c r="A407" t="s">
        <v>5762</v>
      </c>
      <c r="B407" t="s">
        <v>5761</v>
      </c>
      <c r="C407">
        <v>0</v>
      </c>
    </row>
    <row r="408" spans="1:3" x14ac:dyDescent="0.2">
      <c r="A408" t="s">
        <v>5763</v>
      </c>
      <c r="B408" t="s">
        <v>5200</v>
      </c>
      <c r="C408">
        <v>0</v>
      </c>
    </row>
    <row r="409" spans="1:3" x14ac:dyDescent="0.2">
      <c r="A409" t="s">
        <v>5764</v>
      </c>
      <c r="B409" t="s">
        <v>5312</v>
      </c>
      <c r="C409">
        <v>0</v>
      </c>
    </row>
    <row r="410" spans="1:3" x14ac:dyDescent="0.2">
      <c r="A410" t="s">
        <v>5765</v>
      </c>
      <c r="B410" t="s">
        <v>5766</v>
      </c>
      <c r="C410">
        <v>0</v>
      </c>
    </row>
    <row r="411" spans="1:3" x14ac:dyDescent="0.2">
      <c r="A411" t="s">
        <v>5767</v>
      </c>
      <c r="B411" t="s">
        <v>5766</v>
      </c>
      <c r="C411">
        <v>0</v>
      </c>
    </row>
    <row r="412" spans="1:3" x14ac:dyDescent="0.2">
      <c r="A412" t="s">
        <v>5768</v>
      </c>
      <c r="B412" t="s">
        <v>5200</v>
      </c>
      <c r="C412">
        <v>0</v>
      </c>
    </row>
    <row r="413" spans="1:3" x14ac:dyDescent="0.2">
      <c r="A413" t="s">
        <v>5769</v>
      </c>
      <c r="B413" t="s">
        <v>5312</v>
      </c>
      <c r="C413">
        <v>0</v>
      </c>
    </row>
    <row r="414" spans="1:3" x14ac:dyDescent="0.2">
      <c r="A414" t="s">
        <v>5770</v>
      </c>
      <c r="B414" t="s">
        <v>5771</v>
      </c>
      <c r="C414">
        <v>0</v>
      </c>
    </row>
    <row r="415" spans="1:3" x14ac:dyDescent="0.2">
      <c r="A415" t="s">
        <v>5772</v>
      </c>
      <c r="B415" t="s">
        <v>5773</v>
      </c>
      <c r="C415">
        <v>0</v>
      </c>
    </row>
    <row r="416" spans="1:3" x14ac:dyDescent="0.2">
      <c r="A416" t="s">
        <v>5774</v>
      </c>
      <c r="B416" t="s">
        <v>5200</v>
      </c>
      <c r="C416">
        <v>0</v>
      </c>
    </row>
    <row r="417" spans="1:3" x14ac:dyDescent="0.2">
      <c r="A417" t="s">
        <v>5775</v>
      </c>
      <c r="B417" t="s">
        <v>5312</v>
      </c>
      <c r="C417">
        <v>0</v>
      </c>
    </row>
    <row r="418" spans="1:3" x14ac:dyDescent="0.2">
      <c r="A418" t="s">
        <v>5776</v>
      </c>
      <c r="B418" t="s">
        <v>5777</v>
      </c>
      <c r="C418">
        <v>0</v>
      </c>
    </row>
    <row r="419" spans="1:3" x14ac:dyDescent="0.2">
      <c r="A419" t="s">
        <v>5778</v>
      </c>
      <c r="B419" t="s">
        <v>5779</v>
      </c>
      <c r="C419">
        <v>0</v>
      </c>
    </row>
    <row r="420" spans="1:3" x14ac:dyDescent="0.2">
      <c r="A420" t="s">
        <v>5780</v>
      </c>
      <c r="B420" t="s">
        <v>5200</v>
      </c>
      <c r="C420">
        <v>0</v>
      </c>
    </row>
    <row r="421" spans="1:3" x14ac:dyDescent="0.2">
      <c r="A421" t="s">
        <v>5781</v>
      </c>
      <c r="B421" t="s">
        <v>5782</v>
      </c>
      <c r="C421">
        <v>0</v>
      </c>
    </row>
    <row r="422" spans="1:3" x14ac:dyDescent="0.2">
      <c r="A422" t="s">
        <v>5783</v>
      </c>
      <c r="B422" t="s">
        <v>5784</v>
      </c>
      <c r="C422">
        <v>0</v>
      </c>
    </row>
    <row r="423" spans="1:3" x14ac:dyDescent="0.2">
      <c r="A423" t="s">
        <v>5785</v>
      </c>
      <c r="B423" t="s">
        <v>5786</v>
      </c>
      <c r="C423">
        <v>0</v>
      </c>
    </row>
    <row r="424" spans="1:3" x14ac:dyDescent="0.2">
      <c r="A424" t="s">
        <v>5787</v>
      </c>
      <c r="B424" t="s">
        <v>5788</v>
      </c>
      <c r="C424">
        <v>0</v>
      </c>
    </row>
    <row r="425" spans="1:3" x14ac:dyDescent="0.2">
      <c r="A425" t="s">
        <v>5789</v>
      </c>
      <c r="B425" t="s">
        <v>5790</v>
      </c>
      <c r="C425">
        <v>0</v>
      </c>
    </row>
    <row r="426" spans="1:3" x14ac:dyDescent="0.2">
      <c r="A426" t="s">
        <v>5791</v>
      </c>
      <c r="B426" t="s">
        <v>5792</v>
      </c>
      <c r="C426">
        <v>0</v>
      </c>
    </row>
    <row r="427" spans="1:3" x14ac:dyDescent="0.2">
      <c r="A427" t="s">
        <v>5793</v>
      </c>
      <c r="B427" t="s">
        <v>5794</v>
      </c>
      <c r="C427">
        <v>0</v>
      </c>
    </row>
    <row r="428" spans="1:3" x14ac:dyDescent="0.2">
      <c r="A428" t="s">
        <v>5795</v>
      </c>
      <c r="B428" t="s">
        <v>5796</v>
      </c>
      <c r="C428">
        <v>0</v>
      </c>
    </row>
    <row r="429" spans="1:3" x14ac:dyDescent="0.2">
      <c r="A429" t="s">
        <v>5797</v>
      </c>
      <c r="B429" t="s">
        <v>5798</v>
      </c>
      <c r="C429">
        <v>0</v>
      </c>
    </row>
    <row r="430" spans="1:3" x14ac:dyDescent="0.2">
      <c r="A430" t="s">
        <v>5799</v>
      </c>
      <c r="B430" t="s">
        <v>5800</v>
      </c>
      <c r="C430">
        <v>0</v>
      </c>
    </row>
    <row r="431" spans="1:3" x14ac:dyDescent="0.2">
      <c r="A431" t="s">
        <v>5801</v>
      </c>
      <c r="B431" t="s">
        <v>5802</v>
      </c>
      <c r="C431">
        <v>0</v>
      </c>
    </row>
    <row r="432" spans="1:3" x14ac:dyDescent="0.2">
      <c r="A432" t="s">
        <v>5803</v>
      </c>
      <c r="B432" t="s">
        <v>5804</v>
      </c>
      <c r="C432">
        <v>0</v>
      </c>
    </row>
    <row r="433" spans="1:3" x14ac:dyDescent="0.2">
      <c r="A433" t="s">
        <v>5805</v>
      </c>
      <c r="B433" t="s">
        <v>5806</v>
      </c>
      <c r="C433">
        <v>0</v>
      </c>
    </row>
    <row r="434" spans="1:3" x14ac:dyDescent="0.2">
      <c r="A434" t="s">
        <v>5807</v>
      </c>
      <c r="B434" t="s">
        <v>5808</v>
      </c>
      <c r="C434">
        <v>0</v>
      </c>
    </row>
    <row r="435" spans="1:3" x14ac:dyDescent="0.2">
      <c r="A435" t="s">
        <v>5809</v>
      </c>
      <c r="B435" t="s">
        <v>5810</v>
      </c>
      <c r="C435">
        <v>0</v>
      </c>
    </row>
    <row r="436" spans="1:3" x14ac:dyDescent="0.2">
      <c r="A436" t="s">
        <v>5811</v>
      </c>
      <c r="B436" t="s">
        <v>5812</v>
      </c>
      <c r="C436">
        <v>0</v>
      </c>
    </row>
    <row r="437" spans="1:3" x14ac:dyDescent="0.2">
      <c r="A437" t="s">
        <v>5813</v>
      </c>
      <c r="B437" t="s">
        <v>5814</v>
      </c>
      <c r="C437">
        <v>0</v>
      </c>
    </row>
    <row r="438" spans="1:3" x14ac:dyDescent="0.2">
      <c r="A438" t="s">
        <v>5815</v>
      </c>
      <c r="B438" t="s">
        <v>5816</v>
      </c>
      <c r="C438">
        <v>0</v>
      </c>
    </row>
    <row r="439" spans="1:3" x14ac:dyDescent="0.2">
      <c r="A439" t="s">
        <v>5817</v>
      </c>
      <c r="B439" t="s">
        <v>5818</v>
      </c>
      <c r="C439">
        <v>0</v>
      </c>
    </row>
    <row r="440" spans="1:3" x14ac:dyDescent="0.2">
      <c r="A440" t="s">
        <v>5819</v>
      </c>
      <c r="B440" t="s">
        <v>5820</v>
      </c>
      <c r="C440">
        <v>0</v>
      </c>
    </row>
    <row r="441" spans="1:3" x14ac:dyDescent="0.2">
      <c r="A441" t="s">
        <v>5821</v>
      </c>
      <c r="B441" t="s">
        <v>5820</v>
      </c>
      <c r="C441">
        <v>0</v>
      </c>
    </row>
    <row r="442" spans="1:3" x14ac:dyDescent="0.2">
      <c r="A442" t="s">
        <v>5822</v>
      </c>
      <c r="B442" t="s">
        <v>5823</v>
      </c>
      <c r="C442">
        <v>0</v>
      </c>
    </row>
    <row r="443" spans="1:3" x14ac:dyDescent="0.2">
      <c r="A443" t="s">
        <v>5824</v>
      </c>
      <c r="B443" t="s">
        <v>5825</v>
      </c>
      <c r="C443">
        <v>0</v>
      </c>
    </row>
    <row r="444" spans="1:3" x14ac:dyDescent="0.2">
      <c r="A444" t="s">
        <v>5826</v>
      </c>
      <c r="B444" t="s">
        <v>5827</v>
      </c>
      <c r="C444">
        <v>0</v>
      </c>
    </row>
    <row r="445" spans="1:3" x14ac:dyDescent="0.2">
      <c r="A445" t="s">
        <v>5828</v>
      </c>
      <c r="B445" t="s">
        <v>5829</v>
      </c>
      <c r="C445">
        <v>0</v>
      </c>
    </row>
    <row r="446" spans="1:3" x14ac:dyDescent="0.2">
      <c r="A446" t="s">
        <v>5830</v>
      </c>
      <c r="B446" t="s">
        <v>5831</v>
      </c>
      <c r="C446">
        <v>0</v>
      </c>
    </row>
    <row r="447" spans="1:3" x14ac:dyDescent="0.2">
      <c r="A447" t="s">
        <v>5832</v>
      </c>
      <c r="B447" t="s">
        <v>5833</v>
      </c>
      <c r="C447">
        <v>0</v>
      </c>
    </row>
    <row r="448" spans="1:3" x14ac:dyDescent="0.2">
      <c r="A448" t="s">
        <v>5834</v>
      </c>
      <c r="B448" t="s">
        <v>5835</v>
      </c>
      <c r="C448">
        <v>0</v>
      </c>
    </row>
    <row r="449" spans="1:3" x14ac:dyDescent="0.2">
      <c r="A449" t="s">
        <v>5836</v>
      </c>
      <c r="B449" t="s">
        <v>5837</v>
      </c>
      <c r="C449">
        <v>0</v>
      </c>
    </row>
    <row r="450" spans="1:3" x14ac:dyDescent="0.2">
      <c r="A450" t="s">
        <v>5838</v>
      </c>
      <c r="B450" t="s">
        <v>5839</v>
      </c>
      <c r="C450">
        <v>0</v>
      </c>
    </row>
    <row r="451" spans="1:3" x14ac:dyDescent="0.2">
      <c r="A451" t="s">
        <v>5840</v>
      </c>
      <c r="B451" t="s">
        <v>5841</v>
      </c>
      <c r="C451">
        <v>0</v>
      </c>
    </row>
    <row r="452" spans="1:3" x14ac:dyDescent="0.2">
      <c r="A452" t="s">
        <v>5842</v>
      </c>
      <c r="B452" t="s">
        <v>5843</v>
      </c>
      <c r="C452">
        <v>0</v>
      </c>
    </row>
    <row r="453" spans="1:3" x14ac:dyDescent="0.2">
      <c r="A453" t="s">
        <v>5844</v>
      </c>
      <c r="B453" t="s">
        <v>5845</v>
      </c>
      <c r="C453">
        <v>0</v>
      </c>
    </row>
    <row r="454" spans="1:3" x14ac:dyDescent="0.2">
      <c r="A454" t="s">
        <v>5846</v>
      </c>
      <c r="B454" t="s">
        <v>5847</v>
      </c>
      <c r="C454">
        <v>0</v>
      </c>
    </row>
    <row r="455" spans="1:3" x14ac:dyDescent="0.2">
      <c r="A455" t="s">
        <v>5848</v>
      </c>
      <c r="B455" t="s">
        <v>5849</v>
      </c>
      <c r="C455">
        <v>0</v>
      </c>
    </row>
    <row r="456" spans="1:3" x14ac:dyDescent="0.2">
      <c r="A456" t="s">
        <v>5850</v>
      </c>
      <c r="B456" t="s">
        <v>5851</v>
      </c>
      <c r="C456">
        <v>0</v>
      </c>
    </row>
    <row r="457" spans="1:3" x14ac:dyDescent="0.2">
      <c r="A457" t="s">
        <v>5852</v>
      </c>
      <c r="B457" t="s">
        <v>5853</v>
      </c>
      <c r="C457">
        <v>0</v>
      </c>
    </row>
    <row r="458" spans="1:3" x14ac:dyDescent="0.2">
      <c r="A458" t="s">
        <v>5854</v>
      </c>
      <c r="B458" t="s">
        <v>5855</v>
      </c>
      <c r="C458">
        <v>0</v>
      </c>
    </row>
    <row r="459" spans="1:3" x14ac:dyDescent="0.2">
      <c r="A459" t="s">
        <v>5856</v>
      </c>
      <c r="B459" t="s">
        <v>5857</v>
      </c>
      <c r="C459">
        <v>0</v>
      </c>
    </row>
    <row r="460" spans="1:3" x14ac:dyDescent="0.2">
      <c r="A460" t="s">
        <v>5858</v>
      </c>
      <c r="B460" t="s">
        <v>5859</v>
      </c>
      <c r="C460">
        <v>0</v>
      </c>
    </row>
    <row r="461" spans="1:3" x14ac:dyDescent="0.2">
      <c r="A461" t="s">
        <v>5860</v>
      </c>
      <c r="B461" t="s">
        <v>5861</v>
      </c>
      <c r="C461">
        <v>0</v>
      </c>
    </row>
    <row r="462" spans="1:3" x14ac:dyDescent="0.2">
      <c r="A462" t="s">
        <v>5862</v>
      </c>
      <c r="B462" t="s">
        <v>5863</v>
      </c>
      <c r="C462">
        <v>0</v>
      </c>
    </row>
    <row r="463" spans="1:3" x14ac:dyDescent="0.2">
      <c r="A463" t="s">
        <v>5864</v>
      </c>
      <c r="B463" t="s">
        <v>5865</v>
      </c>
      <c r="C463">
        <v>0</v>
      </c>
    </row>
    <row r="464" spans="1:3" x14ac:dyDescent="0.2">
      <c r="A464" t="s">
        <v>5866</v>
      </c>
      <c r="B464" t="s">
        <v>5867</v>
      </c>
      <c r="C464">
        <v>0</v>
      </c>
    </row>
    <row r="465" spans="1:3" x14ac:dyDescent="0.2">
      <c r="A465" t="s">
        <v>5868</v>
      </c>
      <c r="B465" t="s">
        <v>5869</v>
      </c>
      <c r="C465">
        <v>0</v>
      </c>
    </row>
    <row r="466" spans="1:3" x14ac:dyDescent="0.2">
      <c r="A466" t="s">
        <v>5870</v>
      </c>
      <c r="B466" t="s">
        <v>5871</v>
      </c>
      <c r="C466">
        <v>0</v>
      </c>
    </row>
    <row r="467" spans="1:3" x14ac:dyDescent="0.2">
      <c r="A467" t="s">
        <v>5872</v>
      </c>
      <c r="B467" t="s">
        <v>5873</v>
      </c>
      <c r="C467">
        <v>0</v>
      </c>
    </row>
    <row r="468" spans="1:3" x14ac:dyDescent="0.2">
      <c r="A468" t="s">
        <v>5874</v>
      </c>
      <c r="B468" t="s">
        <v>5875</v>
      </c>
      <c r="C468">
        <v>0</v>
      </c>
    </row>
    <row r="469" spans="1:3" x14ac:dyDescent="0.2">
      <c r="A469" t="s">
        <v>5876</v>
      </c>
      <c r="B469" t="s">
        <v>5877</v>
      </c>
      <c r="C469">
        <v>0</v>
      </c>
    </row>
    <row r="470" spans="1:3" x14ac:dyDescent="0.2">
      <c r="A470" t="s">
        <v>5878</v>
      </c>
      <c r="B470" t="s">
        <v>5879</v>
      </c>
      <c r="C470">
        <v>0</v>
      </c>
    </row>
    <row r="471" spans="1:3" x14ac:dyDescent="0.2">
      <c r="A471" t="s">
        <v>5880</v>
      </c>
      <c r="B471" t="s">
        <v>5881</v>
      </c>
      <c r="C471">
        <v>0</v>
      </c>
    </row>
    <row r="472" spans="1:3" x14ac:dyDescent="0.2">
      <c r="A472" t="s">
        <v>5882</v>
      </c>
      <c r="B472" t="s">
        <v>5883</v>
      </c>
      <c r="C472">
        <v>0</v>
      </c>
    </row>
    <row r="473" spans="1:3" x14ac:dyDescent="0.2">
      <c r="A473" t="s">
        <v>5884</v>
      </c>
      <c r="B473" t="s">
        <v>5885</v>
      </c>
      <c r="C473">
        <v>0</v>
      </c>
    </row>
    <row r="474" spans="1:3" x14ac:dyDescent="0.2">
      <c r="A474" t="s">
        <v>5886</v>
      </c>
      <c r="B474" t="s">
        <v>5887</v>
      </c>
      <c r="C474">
        <v>0</v>
      </c>
    </row>
    <row r="475" spans="1:3" x14ac:dyDescent="0.2">
      <c r="A475" t="s">
        <v>5888</v>
      </c>
      <c r="B475" t="s">
        <v>5889</v>
      </c>
      <c r="C475">
        <v>0</v>
      </c>
    </row>
    <row r="476" spans="1:3" x14ac:dyDescent="0.2">
      <c r="A476" t="s">
        <v>5890</v>
      </c>
      <c r="B476" t="s">
        <v>5891</v>
      </c>
      <c r="C476">
        <v>0</v>
      </c>
    </row>
    <row r="477" spans="1:3" x14ac:dyDescent="0.2">
      <c r="A477" t="s">
        <v>5892</v>
      </c>
      <c r="B477" t="s">
        <v>5893</v>
      </c>
      <c r="C477">
        <v>0</v>
      </c>
    </row>
    <row r="478" spans="1:3" x14ac:dyDescent="0.2">
      <c r="A478" t="s">
        <v>5894</v>
      </c>
      <c r="B478" t="s">
        <v>5895</v>
      </c>
      <c r="C478">
        <v>0</v>
      </c>
    </row>
    <row r="479" spans="1:3" x14ac:dyDescent="0.2">
      <c r="A479" t="s">
        <v>5896</v>
      </c>
      <c r="B479" t="s">
        <v>5897</v>
      </c>
      <c r="C479">
        <v>0</v>
      </c>
    </row>
    <row r="480" spans="1:3" x14ac:dyDescent="0.2">
      <c r="A480" t="s">
        <v>5898</v>
      </c>
      <c r="B480" t="s">
        <v>5899</v>
      </c>
      <c r="C480">
        <v>0</v>
      </c>
    </row>
    <row r="481" spans="1:3" x14ac:dyDescent="0.2">
      <c r="A481" t="s">
        <v>5900</v>
      </c>
      <c r="B481" t="s">
        <v>5901</v>
      </c>
      <c r="C481">
        <v>0</v>
      </c>
    </row>
    <row r="482" spans="1:3" x14ac:dyDescent="0.2">
      <c r="A482" t="s">
        <v>5902</v>
      </c>
      <c r="B482" t="s">
        <v>5903</v>
      </c>
      <c r="C482">
        <v>0</v>
      </c>
    </row>
    <row r="483" spans="1:3" x14ac:dyDescent="0.2">
      <c r="A483" t="s">
        <v>5904</v>
      </c>
      <c r="B483" t="s">
        <v>5905</v>
      </c>
      <c r="C483">
        <v>0</v>
      </c>
    </row>
    <row r="484" spans="1:3" x14ac:dyDescent="0.2">
      <c r="A484" t="s">
        <v>5906</v>
      </c>
      <c r="B484" t="s">
        <v>5907</v>
      </c>
      <c r="C484">
        <v>0</v>
      </c>
    </row>
    <row r="485" spans="1:3" x14ac:dyDescent="0.2">
      <c r="A485" t="s">
        <v>5908</v>
      </c>
      <c r="B485" t="s">
        <v>5909</v>
      </c>
      <c r="C485">
        <v>0</v>
      </c>
    </row>
    <row r="486" spans="1:3" x14ac:dyDescent="0.2">
      <c r="A486" t="s">
        <v>5910</v>
      </c>
      <c r="B486" t="s">
        <v>5911</v>
      </c>
      <c r="C486">
        <v>0</v>
      </c>
    </row>
    <row r="487" spans="1:3" x14ac:dyDescent="0.2">
      <c r="A487" t="s">
        <v>5912</v>
      </c>
      <c r="B487" t="s">
        <v>5913</v>
      </c>
      <c r="C487">
        <v>0</v>
      </c>
    </row>
    <row r="488" spans="1:3" x14ac:dyDescent="0.2">
      <c r="A488" t="s">
        <v>5914</v>
      </c>
      <c r="B488" t="s">
        <v>5915</v>
      </c>
      <c r="C488">
        <v>0</v>
      </c>
    </row>
    <row r="489" spans="1:3" x14ac:dyDescent="0.2">
      <c r="A489" t="s">
        <v>5916</v>
      </c>
      <c r="B489" t="s">
        <v>5917</v>
      </c>
      <c r="C489">
        <v>0</v>
      </c>
    </row>
    <row r="490" spans="1:3" x14ac:dyDescent="0.2">
      <c r="A490" t="s">
        <v>5918</v>
      </c>
      <c r="B490" t="s">
        <v>5919</v>
      </c>
      <c r="C490">
        <v>0</v>
      </c>
    </row>
    <row r="491" spans="1:3" x14ac:dyDescent="0.2">
      <c r="A491" t="s">
        <v>5920</v>
      </c>
      <c r="B491" t="s">
        <v>5921</v>
      </c>
      <c r="C491">
        <v>0</v>
      </c>
    </row>
    <row r="492" spans="1:3" x14ac:dyDescent="0.2">
      <c r="A492" t="s">
        <v>5922</v>
      </c>
      <c r="B492" t="s">
        <v>5923</v>
      </c>
      <c r="C492">
        <v>0</v>
      </c>
    </row>
    <row r="493" spans="1:3" x14ac:dyDescent="0.2">
      <c r="A493" t="s">
        <v>5924</v>
      </c>
      <c r="B493" t="s">
        <v>5925</v>
      </c>
      <c r="C493">
        <v>0</v>
      </c>
    </row>
    <row r="494" spans="1:3" x14ac:dyDescent="0.2">
      <c r="A494" t="s">
        <v>5926</v>
      </c>
      <c r="B494" t="s">
        <v>5927</v>
      </c>
      <c r="C494">
        <v>0</v>
      </c>
    </row>
    <row r="495" spans="1:3" x14ac:dyDescent="0.2">
      <c r="A495" t="s">
        <v>5928</v>
      </c>
      <c r="B495" t="s">
        <v>5929</v>
      </c>
      <c r="C495">
        <v>0</v>
      </c>
    </row>
    <row r="496" spans="1:3" x14ac:dyDescent="0.2">
      <c r="A496" t="s">
        <v>5930</v>
      </c>
      <c r="B496" t="s">
        <v>5931</v>
      </c>
      <c r="C496">
        <v>0</v>
      </c>
    </row>
    <row r="497" spans="1:3" x14ac:dyDescent="0.2">
      <c r="A497" t="s">
        <v>5932</v>
      </c>
      <c r="B497" t="s">
        <v>5933</v>
      </c>
      <c r="C497">
        <v>0</v>
      </c>
    </row>
    <row r="498" spans="1:3" x14ac:dyDescent="0.2">
      <c r="A498" t="s">
        <v>5934</v>
      </c>
      <c r="B498" t="s">
        <v>5935</v>
      </c>
      <c r="C498">
        <v>0</v>
      </c>
    </row>
    <row r="499" spans="1:3" x14ac:dyDescent="0.2">
      <c r="A499" t="s">
        <v>5936</v>
      </c>
      <c r="B499" t="s">
        <v>5937</v>
      </c>
      <c r="C499">
        <v>0</v>
      </c>
    </row>
    <row r="500" spans="1:3" x14ac:dyDescent="0.2">
      <c r="A500" t="s">
        <v>5938</v>
      </c>
      <c r="B500" t="s">
        <v>5939</v>
      </c>
      <c r="C500">
        <v>0</v>
      </c>
    </row>
    <row r="501" spans="1:3" x14ac:dyDescent="0.2">
      <c r="A501" t="s">
        <v>5940</v>
      </c>
      <c r="B501" t="s">
        <v>5941</v>
      </c>
      <c r="C501">
        <v>0</v>
      </c>
    </row>
    <row r="502" spans="1:3" x14ac:dyDescent="0.2">
      <c r="A502" t="s">
        <v>5942</v>
      </c>
      <c r="B502" t="s">
        <v>5943</v>
      </c>
      <c r="C502">
        <v>0</v>
      </c>
    </row>
    <row r="503" spans="1:3" x14ac:dyDescent="0.2">
      <c r="A503" t="s">
        <v>5944</v>
      </c>
      <c r="B503" t="s">
        <v>5945</v>
      </c>
      <c r="C503">
        <v>0</v>
      </c>
    </row>
    <row r="504" spans="1:3" x14ac:dyDescent="0.2">
      <c r="A504" t="s">
        <v>5946</v>
      </c>
      <c r="B504" t="s">
        <v>5947</v>
      </c>
      <c r="C504">
        <v>0</v>
      </c>
    </row>
    <row r="505" spans="1:3" x14ac:dyDescent="0.2">
      <c r="A505" t="s">
        <v>5948</v>
      </c>
      <c r="B505" t="s">
        <v>5949</v>
      </c>
      <c r="C505">
        <v>0</v>
      </c>
    </row>
    <row r="506" spans="1:3" x14ac:dyDescent="0.2">
      <c r="A506" t="s">
        <v>5950</v>
      </c>
      <c r="B506" t="s">
        <v>5951</v>
      </c>
      <c r="C506">
        <v>0</v>
      </c>
    </row>
    <row r="507" spans="1:3" x14ac:dyDescent="0.2">
      <c r="A507" t="s">
        <v>5952</v>
      </c>
      <c r="B507" t="s">
        <v>5953</v>
      </c>
      <c r="C507">
        <v>0</v>
      </c>
    </row>
    <row r="508" spans="1:3" x14ac:dyDescent="0.2">
      <c r="A508" t="s">
        <v>5954</v>
      </c>
      <c r="B508" t="s">
        <v>5955</v>
      </c>
      <c r="C508">
        <v>0</v>
      </c>
    </row>
    <row r="509" spans="1:3" x14ac:dyDescent="0.2">
      <c r="A509" t="s">
        <v>5956</v>
      </c>
      <c r="B509" t="s">
        <v>5957</v>
      </c>
      <c r="C509">
        <v>0</v>
      </c>
    </row>
    <row r="510" spans="1:3" x14ac:dyDescent="0.2">
      <c r="A510" t="s">
        <v>5958</v>
      </c>
      <c r="B510" t="s">
        <v>5959</v>
      </c>
      <c r="C510">
        <v>0</v>
      </c>
    </row>
    <row r="511" spans="1:3" x14ac:dyDescent="0.2">
      <c r="A511" t="s">
        <v>5960</v>
      </c>
      <c r="B511" t="s">
        <v>5961</v>
      </c>
      <c r="C511">
        <v>0</v>
      </c>
    </row>
    <row r="512" spans="1:3" x14ac:dyDescent="0.2">
      <c r="A512" t="s">
        <v>5962</v>
      </c>
      <c r="B512" t="s">
        <v>5963</v>
      </c>
      <c r="C512">
        <v>0</v>
      </c>
    </row>
    <row r="513" spans="1:3" x14ac:dyDescent="0.2">
      <c r="A513" t="s">
        <v>5964</v>
      </c>
      <c r="B513" t="s">
        <v>5965</v>
      </c>
      <c r="C513">
        <v>0</v>
      </c>
    </row>
    <row r="514" spans="1:3" x14ac:dyDescent="0.2">
      <c r="A514" t="s">
        <v>5966</v>
      </c>
      <c r="B514" t="s">
        <v>5967</v>
      </c>
      <c r="C514">
        <v>0</v>
      </c>
    </row>
    <row r="515" spans="1:3" x14ac:dyDescent="0.2">
      <c r="A515" t="s">
        <v>5968</v>
      </c>
      <c r="B515" t="s">
        <v>5969</v>
      </c>
      <c r="C515">
        <v>0</v>
      </c>
    </row>
    <row r="516" spans="1:3" x14ac:dyDescent="0.2">
      <c r="A516" t="s">
        <v>5970</v>
      </c>
      <c r="B516" t="s">
        <v>5971</v>
      </c>
      <c r="C516">
        <v>0</v>
      </c>
    </row>
    <row r="517" spans="1:3" x14ac:dyDescent="0.2">
      <c r="A517" t="s">
        <v>5972</v>
      </c>
      <c r="B517" t="s">
        <v>5973</v>
      </c>
      <c r="C517">
        <v>0</v>
      </c>
    </row>
    <row r="518" spans="1:3" x14ac:dyDescent="0.2">
      <c r="A518" t="s">
        <v>5974</v>
      </c>
      <c r="B518" t="s">
        <v>5975</v>
      </c>
      <c r="C518">
        <v>0</v>
      </c>
    </row>
    <row r="519" spans="1:3" x14ac:dyDescent="0.2">
      <c r="A519" t="s">
        <v>5976</v>
      </c>
      <c r="B519" t="s">
        <v>5977</v>
      </c>
      <c r="C519">
        <v>0</v>
      </c>
    </row>
    <row r="520" spans="1:3" x14ac:dyDescent="0.2">
      <c r="A520" t="s">
        <v>5978</v>
      </c>
      <c r="B520" t="s">
        <v>5979</v>
      </c>
      <c r="C520">
        <v>0</v>
      </c>
    </row>
    <row r="521" spans="1:3" x14ac:dyDescent="0.2">
      <c r="A521" t="s">
        <v>5980</v>
      </c>
      <c r="B521" t="s">
        <v>5981</v>
      </c>
      <c r="C521">
        <v>0</v>
      </c>
    </row>
    <row r="522" spans="1:3" x14ac:dyDescent="0.2">
      <c r="A522" t="s">
        <v>5982</v>
      </c>
      <c r="B522" t="s">
        <v>5983</v>
      </c>
      <c r="C522">
        <v>0</v>
      </c>
    </row>
    <row r="523" spans="1:3" x14ac:dyDescent="0.2">
      <c r="A523" t="s">
        <v>5984</v>
      </c>
      <c r="B523" t="s">
        <v>5985</v>
      </c>
      <c r="C523">
        <v>0</v>
      </c>
    </row>
    <row r="524" spans="1:3" x14ac:dyDescent="0.2">
      <c r="A524" t="s">
        <v>5986</v>
      </c>
      <c r="B524" t="s">
        <v>5987</v>
      </c>
      <c r="C524">
        <v>0</v>
      </c>
    </row>
    <row r="525" spans="1:3" x14ac:dyDescent="0.2">
      <c r="A525" t="s">
        <v>5988</v>
      </c>
      <c r="B525" t="s">
        <v>5989</v>
      </c>
      <c r="C525">
        <v>0</v>
      </c>
    </row>
    <row r="526" spans="1:3" x14ac:dyDescent="0.2">
      <c r="A526" t="s">
        <v>5990</v>
      </c>
      <c r="B526" t="s">
        <v>5991</v>
      </c>
      <c r="C526">
        <v>0</v>
      </c>
    </row>
    <row r="527" spans="1:3" x14ac:dyDescent="0.2">
      <c r="A527" t="s">
        <v>5992</v>
      </c>
      <c r="B527" t="s">
        <v>5993</v>
      </c>
      <c r="C527">
        <v>0</v>
      </c>
    </row>
    <row r="528" spans="1:3" x14ac:dyDescent="0.2">
      <c r="A528" t="s">
        <v>5994</v>
      </c>
      <c r="B528" t="s">
        <v>5995</v>
      </c>
      <c r="C528">
        <v>0</v>
      </c>
    </row>
    <row r="529" spans="1:3" x14ac:dyDescent="0.2">
      <c r="A529" t="s">
        <v>5996</v>
      </c>
      <c r="B529" t="s">
        <v>5997</v>
      </c>
      <c r="C529">
        <v>0</v>
      </c>
    </row>
    <row r="530" spans="1:3" x14ac:dyDescent="0.2">
      <c r="A530" t="s">
        <v>5998</v>
      </c>
      <c r="B530" t="s">
        <v>5999</v>
      </c>
      <c r="C530">
        <v>0</v>
      </c>
    </row>
    <row r="531" spans="1:3" x14ac:dyDescent="0.2">
      <c r="A531" t="s">
        <v>6000</v>
      </c>
      <c r="B531" t="s">
        <v>6001</v>
      </c>
      <c r="C531">
        <v>0</v>
      </c>
    </row>
    <row r="532" spans="1:3" x14ac:dyDescent="0.2">
      <c r="A532" t="s">
        <v>6002</v>
      </c>
      <c r="B532" t="s">
        <v>6003</v>
      </c>
      <c r="C532">
        <v>0</v>
      </c>
    </row>
    <row r="533" spans="1:3" x14ac:dyDescent="0.2">
      <c r="A533" t="s">
        <v>6004</v>
      </c>
      <c r="B533" t="s">
        <v>6005</v>
      </c>
      <c r="C533">
        <v>0</v>
      </c>
    </row>
    <row r="534" spans="1:3" x14ac:dyDescent="0.2">
      <c r="A534" t="s">
        <v>6006</v>
      </c>
      <c r="B534" t="s">
        <v>6007</v>
      </c>
      <c r="C534">
        <v>0</v>
      </c>
    </row>
    <row r="535" spans="1:3" x14ac:dyDescent="0.2">
      <c r="A535" t="s">
        <v>6008</v>
      </c>
      <c r="B535" t="s">
        <v>6009</v>
      </c>
      <c r="C535">
        <v>0</v>
      </c>
    </row>
    <row r="536" spans="1:3" x14ac:dyDescent="0.2">
      <c r="A536" t="s">
        <v>6010</v>
      </c>
      <c r="B536" t="s">
        <v>6011</v>
      </c>
      <c r="C536">
        <v>0</v>
      </c>
    </row>
    <row r="537" spans="1:3" x14ac:dyDescent="0.2">
      <c r="A537" t="s">
        <v>6012</v>
      </c>
      <c r="B537" t="s">
        <v>6013</v>
      </c>
      <c r="C537">
        <v>0</v>
      </c>
    </row>
    <row r="538" spans="1:3" x14ac:dyDescent="0.2">
      <c r="A538" t="s">
        <v>6014</v>
      </c>
      <c r="B538" t="s">
        <v>6015</v>
      </c>
      <c r="C538">
        <v>0</v>
      </c>
    </row>
    <row r="539" spans="1:3" x14ac:dyDescent="0.2">
      <c r="A539" t="s">
        <v>6016</v>
      </c>
      <c r="B539" t="s">
        <v>6017</v>
      </c>
      <c r="C539">
        <v>0</v>
      </c>
    </row>
    <row r="540" spans="1:3" x14ac:dyDescent="0.2">
      <c r="A540" t="s">
        <v>6018</v>
      </c>
      <c r="B540" t="s">
        <v>6019</v>
      </c>
      <c r="C540">
        <v>0</v>
      </c>
    </row>
    <row r="541" spans="1:3" x14ac:dyDescent="0.2">
      <c r="A541" t="s">
        <v>6020</v>
      </c>
      <c r="B541" t="s">
        <v>6021</v>
      </c>
      <c r="C541">
        <v>0</v>
      </c>
    </row>
    <row r="542" spans="1:3" x14ac:dyDescent="0.2">
      <c r="A542" t="s">
        <v>6022</v>
      </c>
      <c r="B542" t="s">
        <v>6023</v>
      </c>
      <c r="C542">
        <v>0</v>
      </c>
    </row>
    <row r="543" spans="1:3" x14ac:dyDescent="0.2">
      <c r="A543" t="s">
        <v>6024</v>
      </c>
      <c r="B543" t="s">
        <v>6025</v>
      </c>
      <c r="C543">
        <v>0</v>
      </c>
    </row>
    <row r="544" spans="1:3" x14ac:dyDescent="0.2">
      <c r="A544" t="s">
        <v>6026</v>
      </c>
      <c r="B544" t="s">
        <v>6027</v>
      </c>
      <c r="C544">
        <v>0</v>
      </c>
    </row>
    <row r="545" spans="1:3" x14ac:dyDescent="0.2">
      <c r="A545" t="s">
        <v>6028</v>
      </c>
      <c r="B545" t="s">
        <v>6029</v>
      </c>
      <c r="C545">
        <v>0</v>
      </c>
    </row>
    <row r="546" spans="1:3" x14ac:dyDescent="0.2">
      <c r="A546" t="s">
        <v>6030</v>
      </c>
      <c r="B546" t="s">
        <v>6031</v>
      </c>
      <c r="C546">
        <v>0</v>
      </c>
    </row>
    <row r="547" spans="1:3" x14ac:dyDescent="0.2">
      <c r="A547" t="s">
        <v>6032</v>
      </c>
      <c r="B547" t="s">
        <v>6033</v>
      </c>
      <c r="C547">
        <v>0</v>
      </c>
    </row>
    <row r="548" spans="1:3" x14ac:dyDescent="0.2">
      <c r="A548" t="s">
        <v>6034</v>
      </c>
      <c r="B548" t="s">
        <v>6035</v>
      </c>
      <c r="C548">
        <v>0</v>
      </c>
    </row>
    <row r="549" spans="1:3" x14ac:dyDescent="0.2">
      <c r="A549" t="s">
        <v>6036</v>
      </c>
      <c r="B549" t="s">
        <v>6037</v>
      </c>
      <c r="C549">
        <v>0</v>
      </c>
    </row>
    <row r="550" spans="1:3" x14ac:dyDescent="0.2">
      <c r="A550" t="s">
        <v>6038</v>
      </c>
      <c r="B550" t="s">
        <v>6039</v>
      </c>
      <c r="C550">
        <v>0</v>
      </c>
    </row>
    <row r="551" spans="1:3" x14ac:dyDescent="0.2">
      <c r="A551" t="s">
        <v>6040</v>
      </c>
      <c r="B551" t="s">
        <v>6041</v>
      </c>
      <c r="C551">
        <v>0</v>
      </c>
    </row>
    <row r="552" spans="1:3" x14ac:dyDescent="0.2">
      <c r="A552" t="s">
        <v>6042</v>
      </c>
      <c r="B552" t="s">
        <v>6043</v>
      </c>
      <c r="C552">
        <v>0</v>
      </c>
    </row>
    <row r="553" spans="1:3" x14ac:dyDescent="0.2">
      <c r="A553" t="s">
        <v>6044</v>
      </c>
      <c r="B553" t="s">
        <v>6045</v>
      </c>
      <c r="C553">
        <v>0</v>
      </c>
    </row>
    <row r="554" spans="1:3" x14ac:dyDescent="0.2">
      <c r="A554" t="s">
        <v>6046</v>
      </c>
      <c r="B554" t="s">
        <v>6047</v>
      </c>
      <c r="C554">
        <v>0</v>
      </c>
    </row>
    <row r="555" spans="1:3" x14ac:dyDescent="0.2">
      <c r="A555" t="s">
        <v>6048</v>
      </c>
      <c r="B555" t="s">
        <v>6049</v>
      </c>
      <c r="C555">
        <v>0</v>
      </c>
    </row>
    <row r="556" spans="1:3" x14ac:dyDescent="0.2">
      <c r="A556" t="s">
        <v>6050</v>
      </c>
      <c r="B556" t="s">
        <v>6051</v>
      </c>
      <c r="C556">
        <v>0</v>
      </c>
    </row>
    <row r="557" spans="1:3" x14ac:dyDescent="0.2">
      <c r="A557" t="s">
        <v>6052</v>
      </c>
      <c r="B557" t="s">
        <v>6053</v>
      </c>
      <c r="C557">
        <v>0</v>
      </c>
    </row>
    <row r="558" spans="1:3" x14ac:dyDescent="0.2">
      <c r="A558" t="s">
        <v>6054</v>
      </c>
      <c r="B558" t="s">
        <v>6055</v>
      </c>
      <c r="C558">
        <v>0</v>
      </c>
    </row>
    <row r="559" spans="1:3" x14ac:dyDescent="0.2">
      <c r="A559" t="s">
        <v>6056</v>
      </c>
      <c r="B559" t="s">
        <v>6057</v>
      </c>
      <c r="C559">
        <v>0</v>
      </c>
    </row>
    <row r="560" spans="1:3" x14ac:dyDescent="0.2">
      <c r="A560" t="s">
        <v>6058</v>
      </c>
      <c r="B560" t="s">
        <v>6059</v>
      </c>
      <c r="C560">
        <v>0</v>
      </c>
    </row>
    <row r="561" spans="1:3" x14ac:dyDescent="0.2">
      <c r="A561" t="s">
        <v>6060</v>
      </c>
      <c r="B561" t="s">
        <v>6061</v>
      </c>
      <c r="C561">
        <v>0</v>
      </c>
    </row>
    <row r="562" spans="1:3" x14ac:dyDescent="0.2">
      <c r="A562" t="s">
        <v>6062</v>
      </c>
      <c r="B562" t="s">
        <v>6063</v>
      </c>
      <c r="C562">
        <v>0</v>
      </c>
    </row>
    <row r="563" spans="1:3" x14ac:dyDescent="0.2">
      <c r="A563" t="s">
        <v>6064</v>
      </c>
      <c r="B563" t="s">
        <v>6065</v>
      </c>
      <c r="C563">
        <v>0</v>
      </c>
    </row>
    <row r="564" spans="1:3" x14ac:dyDescent="0.2">
      <c r="A564" t="s">
        <v>6066</v>
      </c>
      <c r="B564" t="s">
        <v>6067</v>
      </c>
      <c r="C564">
        <v>0</v>
      </c>
    </row>
    <row r="565" spans="1:3" x14ac:dyDescent="0.2">
      <c r="A565" t="s">
        <v>6068</v>
      </c>
      <c r="B565" t="s">
        <v>6069</v>
      </c>
      <c r="C565">
        <v>0</v>
      </c>
    </row>
    <row r="566" spans="1:3" x14ac:dyDescent="0.2">
      <c r="A566" t="s">
        <v>6070</v>
      </c>
      <c r="B566" t="s">
        <v>6071</v>
      </c>
      <c r="C566">
        <v>0</v>
      </c>
    </row>
    <row r="567" spans="1:3" x14ac:dyDescent="0.2">
      <c r="A567" t="s">
        <v>6072</v>
      </c>
      <c r="B567" t="s">
        <v>6073</v>
      </c>
      <c r="C567">
        <v>0</v>
      </c>
    </row>
    <row r="568" spans="1:3" x14ac:dyDescent="0.2">
      <c r="A568" t="s">
        <v>6074</v>
      </c>
      <c r="B568" t="s">
        <v>6075</v>
      </c>
      <c r="C568">
        <v>0</v>
      </c>
    </row>
    <row r="569" spans="1:3" x14ac:dyDescent="0.2">
      <c r="A569" t="s">
        <v>6076</v>
      </c>
      <c r="B569" t="s">
        <v>6077</v>
      </c>
      <c r="C569">
        <v>0</v>
      </c>
    </row>
    <row r="570" spans="1:3" x14ac:dyDescent="0.2">
      <c r="A570" t="s">
        <v>6078</v>
      </c>
      <c r="B570" t="s">
        <v>6079</v>
      </c>
      <c r="C570">
        <v>0</v>
      </c>
    </row>
    <row r="571" spans="1:3" x14ac:dyDescent="0.2">
      <c r="A571" t="s">
        <v>6080</v>
      </c>
      <c r="B571" t="s">
        <v>6081</v>
      </c>
      <c r="C571">
        <v>0</v>
      </c>
    </row>
    <row r="572" spans="1:3" x14ac:dyDescent="0.2">
      <c r="A572" t="s">
        <v>6082</v>
      </c>
      <c r="B572" t="s">
        <v>6083</v>
      </c>
      <c r="C572">
        <v>0</v>
      </c>
    </row>
    <row r="573" spans="1:3" x14ac:dyDescent="0.2">
      <c r="A573" t="s">
        <v>6084</v>
      </c>
      <c r="B573" t="s">
        <v>6085</v>
      </c>
      <c r="C573">
        <v>0</v>
      </c>
    </row>
    <row r="574" spans="1:3" x14ac:dyDescent="0.2">
      <c r="A574" t="s">
        <v>6086</v>
      </c>
      <c r="B574" t="s">
        <v>6087</v>
      </c>
      <c r="C574">
        <v>0</v>
      </c>
    </row>
    <row r="575" spans="1:3" x14ac:dyDescent="0.2">
      <c r="A575" t="s">
        <v>6088</v>
      </c>
      <c r="B575" t="s">
        <v>6089</v>
      </c>
      <c r="C575">
        <v>0</v>
      </c>
    </row>
    <row r="576" spans="1:3" x14ac:dyDescent="0.2">
      <c r="A576" t="s">
        <v>6090</v>
      </c>
      <c r="B576" t="s">
        <v>6091</v>
      </c>
      <c r="C576">
        <v>0</v>
      </c>
    </row>
    <row r="577" spans="1:3" x14ac:dyDescent="0.2">
      <c r="A577" t="s">
        <v>6092</v>
      </c>
      <c r="B577" t="s">
        <v>6093</v>
      </c>
      <c r="C577">
        <v>0</v>
      </c>
    </row>
    <row r="578" spans="1:3" x14ac:dyDescent="0.2">
      <c r="A578" t="s">
        <v>6094</v>
      </c>
      <c r="B578" t="s">
        <v>6095</v>
      </c>
      <c r="C578">
        <v>0</v>
      </c>
    </row>
    <row r="579" spans="1:3" x14ac:dyDescent="0.2">
      <c r="A579" t="s">
        <v>6096</v>
      </c>
      <c r="B579" t="s">
        <v>6097</v>
      </c>
      <c r="C579">
        <v>0</v>
      </c>
    </row>
    <row r="580" spans="1:3" x14ac:dyDescent="0.2">
      <c r="A580" t="s">
        <v>6098</v>
      </c>
      <c r="B580" t="s">
        <v>6099</v>
      </c>
      <c r="C580">
        <v>0</v>
      </c>
    </row>
    <row r="581" spans="1:3" x14ac:dyDescent="0.2">
      <c r="A581" t="s">
        <v>6100</v>
      </c>
      <c r="B581" t="s">
        <v>6101</v>
      </c>
      <c r="C581">
        <v>0</v>
      </c>
    </row>
    <row r="582" spans="1:3" x14ac:dyDescent="0.2">
      <c r="A582" t="s">
        <v>6102</v>
      </c>
      <c r="B582" t="s">
        <v>6103</v>
      </c>
      <c r="C582">
        <v>0</v>
      </c>
    </row>
    <row r="583" spans="1:3" x14ac:dyDescent="0.2">
      <c r="A583" t="s">
        <v>6104</v>
      </c>
      <c r="B583" t="s">
        <v>6105</v>
      </c>
      <c r="C583">
        <v>0</v>
      </c>
    </row>
    <row r="584" spans="1:3" x14ac:dyDescent="0.2">
      <c r="A584" t="s">
        <v>6106</v>
      </c>
      <c r="B584" t="s">
        <v>6107</v>
      </c>
      <c r="C584">
        <v>0</v>
      </c>
    </row>
    <row r="585" spans="1:3" x14ac:dyDescent="0.2">
      <c r="A585" t="s">
        <v>6108</v>
      </c>
      <c r="B585" t="s">
        <v>6109</v>
      </c>
      <c r="C585">
        <v>0</v>
      </c>
    </row>
    <row r="586" spans="1:3" x14ac:dyDescent="0.2">
      <c r="A586" t="s">
        <v>6110</v>
      </c>
      <c r="B586" t="s">
        <v>6111</v>
      </c>
      <c r="C586">
        <v>0</v>
      </c>
    </row>
    <row r="587" spans="1:3" x14ac:dyDescent="0.2">
      <c r="A587" t="s">
        <v>6112</v>
      </c>
      <c r="B587" t="s">
        <v>6113</v>
      </c>
      <c r="C587">
        <v>0</v>
      </c>
    </row>
    <row r="588" spans="1:3" x14ac:dyDescent="0.2">
      <c r="A588" t="s">
        <v>6114</v>
      </c>
      <c r="B588" t="s">
        <v>6115</v>
      </c>
      <c r="C588">
        <v>0</v>
      </c>
    </row>
    <row r="589" spans="1:3" x14ac:dyDescent="0.2">
      <c r="A589" t="s">
        <v>6116</v>
      </c>
      <c r="B589" t="s">
        <v>6117</v>
      </c>
      <c r="C589">
        <v>0</v>
      </c>
    </row>
    <row r="590" spans="1:3" x14ac:dyDescent="0.2">
      <c r="A590" t="s">
        <v>6118</v>
      </c>
      <c r="B590" t="s">
        <v>6119</v>
      </c>
      <c r="C590">
        <v>0</v>
      </c>
    </row>
    <row r="591" spans="1:3" x14ac:dyDescent="0.2">
      <c r="A591" t="s">
        <v>6120</v>
      </c>
      <c r="B591" t="s">
        <v>6121</v>
      </c>
      <c r="C591">
        <v>0</v>
      </c>
    </row>
    <row r="592" spans="1:3" x14ac:dyDescent="0.2">
      <c r="A592" t="s">
        <v>6122</v>
      </c>
      <c r="B592" t="s">
        <v>6123</v>
      </c>
      <c r="C592">
        <v>0</v>
      </c>
    </row>
    <row r="593" spans="1:3" x14ac:dyDescent="0.2">
      <c r="A593" t="s">
        <v>6124</v>
      </c>
      <c r="B593" t="s">
        <v>6125</v>
      </c>
      <c r="C593">
        <v>0</v>
      </c>
    </row>
    <row r="594" spans="1:3" x14ac:dyDescent="0.2">
      <c r="A594" t="s">
        <v>6126</v>
      </c>
      <c r="B594" t="s">
        <v>6127</v>
      </c>
      <c r="C594">
        <v>0</v>
      </c>
    </row>
    <row r="595" spans="1:3" x14ac:dyDescent="0.2">
      <c r="A595" t="s">
        <v>6128</v>
      </c>
      <c r="B595" t="s">
        <v>6129</v>
      </c>
      <c r="C595">
        <v>0</v>
      </c>
    </row>
    <row r="596" spans="1:3" x14ac:dyDescent="0.2">
      <c r="A596" t="s">
        <v>6130</v>
      </c>
      <c r="B596" t="s">
        <v>6131</v>
      </c>
      <c r="C596">
        <v>0</v>
      </c>
    </row>
    <row r="597" spans="1:3" x14ac:dyDescent="0.2">
      <c r="A597" t="s">
        <v>6132</v>
      </c>
      <c r="B597" t="s">
        <v>6133</v>
      </c>
      <c r="C597">
        <v>0</v>
      </c>
    </row>
    <row r="598" spans="1:3" x14ac:dyDescent="0.2">
      <c r="A598" t="s">
        <v>6134</v>
      </c>
      <c r="B598" t="s">
        <v>6135</v>
      </c>
      <c r="C598">
        <v>0</v>
      </c>
    </row>
    <row r="599" spans="1:3" x14ac:dyDescent="0.2">
      <c r="A599" t="s">
        <v>6136</v>
      </c>
      <c r="B599" t="s">
        <v>6137</v>
      </c>
      <c r="C599">
        <v>0</v>
      </c>
    </row>
    <row r="600" spans="1:3" x14ac:dyDescent="0.2">
      <c r="A600" t="s">
        <v>6138</v>
      </c>
      <c r="B600" t="s">
        <v>6139</v>
      </c>
      <c r="C600">
        <v>0</v>
      </c>
    </row>
    <row r="601" spans="1:3" x14ac:dyDescent="0.2">
      <c r="A601" t="s">
        <v>6140</v>
      </c>
      <c r="B601" t="s">
        <v>6141</v>
      </c>
      <c r="C601">
        <v>0</v>
      </c>
    </row>
    <row r="602" spans="1:3" x14ac:dyDescent="0.2">
      <c r="A602" t="s">
        <v>6142</v>
      </c>
      <c r="B602" t="s">
        <v>6143</v>
      </c>
      <c r="C602">
        <v>0</v>
      </c>
    </row>
    <row r="603" spans="1:3" x14ac:dyDescent="0.2">
      <c r="A603" t="s">
        <v>6144</v>
      </c>
      <c r="B603" t="s">
        <v>6145</v>
      </c>
      <c r="C603">
        <v>0</v>
      </c>
    </row>
    <row r="604" spans="1:3" x14ac:dyDescent="0.2">
      <c r="A604" t="s">
        <v>6146</v>
      </c>
      <c r="B604" t="s">
        <v>6147</v>
      </c>
      <c r="C604">
        <v>0</v>
      </c>
    </row>
    <row r="605" spans="1:3" x14ac:dyDescent="0.2">
      <c r="A605" t="s">
        <v>6148</v>
      </c>
      <c r="B605" t="s">
        <v>6149</v>
      </c>
      <c r="C605">
        <v>0</v>
      </c>
    </row>
    <row r="606" spans="1:3" x14ac:dyDescent="0.2">
      <c r="A606" t="s">
        <v>6150</v>
      </c>
      <c r="B606" t="s">
        <v>6151</v>
      </c>
      <c r="C606">
        <v>0</v>
      </c>
    </row>
    <row r="607" spans="1:3" x14ac:dyDescent="0.2">
      <c r="A607" t="s">
        <v>6152</v>
      </c>
      <c r="B607" t="s">
        <v>6153</v>
      </c>
      <c r="C607">
        <v>0</v>
      </c>
    </row>
    <row r="608" spans="1:3" x14ac:dyDescent="0.2">
      <c r="A608" t="s">
        <v>6154</v>
      </c>
      <c r="B608" t="s">
        <v>6155</v>
      </c>
      <c r="C608">
        <v>0</v>
      </c>
    </row>
    <row r="609" spans="1:3" x14ac:dyDescent="0.2">
      <c r="A609" t="s">
        <v>6156</v>
      </c>
      <c r="B609" t="s">
        <v>6157</v>
      </c>
      <c r="C609">
        <v>0</v>
      </c>
    </row>
    <row r="610" spans="1:3" x14ac:dyDescent="0.2">
      <c r="A610" t="s">
        <v>6158</v>
      </c>
      <c r="B610" t="s">
        <v>6159</v>
      </c>
      <c r="C610">
        <v>0</v>
      </c>
    </row>
    <row r="611" spans="1:3" x14ac:dyDescent="0.2">
      <c r="A611" t="s">
        <v>6160</v>
      </c>
      <c r="B611" t="s">
        <v>6161</v>
      </c>
      <c r="C611">
        <v>0</v>
      </c>
    </row>
    <row r="612" spans="1:3" x14ac:dyDescent="0.2">
      <c r="A612" t="s">
        <v>6162</v>
      </c>
      <c r="B612" t="s">
        <v>6163</v>
      </c>
      <c r="C612">
        <v>0</v>
      </c>
    </row>
    <row r="613" spans="1:3" x14ac:dyDescent="0.2">
      <c r="A613" t="s">
        <v>6164</v>
      </c>
      <c r="B613" t="s">
        <v>6165</v>
      </c>
      <c r="C613">
        <v>0</v>
      </c>
    </row>
    <row r="614" spans="1:3" x14ac:dyDescent="0.2">
      <c r="A614" t="s">
        <v>6166</v>
      </c>
      <c r="B614" t="s">
        <v>6167</v>
      </c>
      <c r="C614">
        <v>0</v>
      </c>
    </row>
    <row r="615" spans="1:3" x14ac:dyDescent="0.2">
      <c r="A615" t="s">
        <v>6168</v>
      </c>
      <c r="B615" t="s">
        <v>6169</v>
      </c>
      <c r="C615">
        <v>0</v>
      </c>
    </row>
    <row r="616" spans="1:3" x14ac:dyDescent="0.2">
      <c r="A616" t="s">
        <v>6170</v>
      </c>
      <c r="B616" t="s">
        <v>6171</v>
      </c>
      <c r="C616">
        <v>0</v>
      </c>
    </row>
    <row r="617" spans="1:3" x14ac:dyDescent="0.2">
      <c r="A617" t="s">
        <v>6172</v>
      </c>
      <c r="B617" t="s">
        <v>6173</v>
      </c>
      <c r="C617">
        <v>0</v>
      </c>
    </row>
    <row r="618" spans="1:3" x14ac:dyDescent="0.2">
      <c r="A618" t="s">
        <v>6174</v>
      </c>
      <c r="B618" t="s">
        <v>6175</v>
      </c>
      <c r="C618">
        <v>0</v>
      </c>
    </row>
    <row r="619" spans="1:3" x14ac:dyDescent="0.2">
      <c r="A619" t="s">
        <v>6176</v>
      </c>
      <c r="B619" t="s">
        <v>6177</v>
      </c>
      <c r="C619">
        <v>0</v>
      </c>
    </row>
    <row r="620" spans="1:3" x14ac:dyDescent="0.2">
      <c r="A620" t="s">
        <v>6178</v>
      </c>
      <c r="B620" t="s">
        <v>6179</v>
      </c>
      <c r="C620">
        <v>0</v>
      </c>
    </row>
    <row r="621" spans="1:3" x14ac:dyDescent="0.2">
      <c r="A621" t="s">
        <v>6180</v>
      </c>
      <c r="B621" t="s">
        <v>6181</v>
      </c>
      <c r="C621">
        <v>0</v>
      </c>
    </row>
    <row r="622" spans="1:3" x14ac:dyDescent="0.2">
      <c r="A622" t="s">
        <v>6182</v>
      </c>
      <c r="B622" t="s">
        <v>6183</v>
      </c>
      <c r="C622">
        <v>0</v>
      </c>
    </row>
    <row r="623" spans="1:3" x14ac:dyDescent="0.2">
      <c r="A623" t="s">
        <v>6184</v>
      </c>
      <c r="B623" t="s">
        <v>6185</v>
      </c>
      <c r="C623">
        <v>0</v>
      </c>
    </row>
    <row r="624" spans="1:3" x14ac:dyDescent="0.2">
      <c r="A624" t="s">
        <v>6186</v>
      </c>
      <c r="B624" t="s">
        <v>6187</v>
      </c>
      <c r="C624">
        <v>0</v>
      </c>
    </row>
    <row r="625" spans="1:3" x14ac:dyDescent="0.2">
      <c r="A625" t="s">
        <v>6188</v>
      </c>
      <c r="B625" t="s">
        <v>6189</v>
      </c>
      <c r="C625">
        <v>0</v>
      </c>
    </row>
    <row r="626" spans="1:3" x14ac:dyDescent="0.2">
      <c r="A626" t="s">
        <v>6190</v>
      </c>
      <c r="B626" t="s">
        <v>6191</v>
      </c>
      <c r="C626">
        <v>0</v>
      </c>
    </row>
    <row r="627" spans="1:3" x14ac:dyDescent="0.2">
      <c r="A627" t="s">
        <v>6192</v>
      </c>
      <c r="B627" t="s">
        <v>6193</v>
      </c>
      <c r="C627">
        <v>0</v>
      </c>
    </row>
    <row r="628" spans="1:3" x14ac:dyDescent="0.2">
      <c r="A628" t="s">
        <v>6194</v>
      </c>
      <c r="B628" t="s">
        <v>6195</v>
      </c>
      <c r="C628">
        <v>0</v>
      </c>
    </row>
    <row r="629" spans="1:3" x14ac:dyDescent="0.2">
      <c r="A629" t="s">
        <v>6196</v>
      </c>
      <c r="B629" t="s">
        <v>6197</v>
      </c>
      <c r="C629">
        <v>0</v>
      </c>
    </row>
    <row r="630" spans="1:3" x14ac:dyDescent="0.2">
      <c r="A630" t="s">
        <v>6198</v>
      </c>
      <c r="B630" t="s">
        <v>6199</v>
      </c>
      <c r="C630">
        <v>0</v>
      </c>
    </row>
    <row r="631" spans="1:3" x14ac:dyDescent="0.2">
      <c r="A631" t="s">
        <v>6200</v>
      </c>
      <c r="B631" t="s">
        <v>6201</v>
      </c>
      <c r="C631">
        <v>0</v>
      </c>
    </row>
    <row r="632" spans="1:3" x14ac:dyDescent="0.2">
      <c r="A632" t="s">
        <v>6202</v>
      </c>
      <c r="B632" t="s">
        <v>6203</v>
      </c>
      <c r="C632">
        <v>0</v>
      </c>
    </row>
    <row r="633" spans="1:3" x14ac:dyDescent="0.2">
      <c r="A633" t="s">
        <v>6204</v>
      </c>
      <c r="B633" t="s">
        <v>6205</v>
      </c>
      <c r="C633">
        <v>0</v>
      </c>
    </row>
    <row r="634" spans="1:3" x14ac:dyDescent="0.2">
      <c r="A634" t="s">
        <v>6206</v>
      </c>
      <c r="B634" t="s">
        <v>6207</v>
      </c>
      <c r="C634">
        <v>0</v>
      </c>
    </row>
    <row r="635" spans="1:3" x14ac:dyDescent="0.2">
      <c r="A635" t="s">
        <v>6208</v>
      </c>
      <c r="B635" t="s">
        <v>6209</v>
      </c>
      <c r="C635">
        <v>0</v>
      </c>
    </row>
    <row r="636" spans="1:3" x14ac:dyDescent="0.2">
      <c r="A636" t="s">
        <v>6210</v>
      </c>
      <c r="B636" t="s">
        <v>6211</v>
      </c>
      <c r="C636">
        <v>0</v>
      </c>
    </row>
    <row r="637" spans="1:3" x14ac:dyDescent="0.2">
      <c r="A637" t="s">
        <v>6212</v>
      </c>
      <c r="B637" t="s">
        <v>6213</v>
      </c>
      <c r="C637">
        <v>0</v>
      </c>
    </row>
    <row r="638" spans="1:3" x14ac:dyDescent="0.2">
      <c r="A638" t="s">
        <v>6214</v>
      </c>
      <c r="B638" t="s">
        <v>6215</v>
      </c>
      <c r="C638">
        <v>0</v>
      </c>
    </row>
    <row r="639" spans="1:3" x14ac:dyDescent="0.2">
      <c r="A639" t="s">
        <v>6216</v>
      </c>
      <c r="B639" t="s">
        <v>6217</v>
      </c>
      <c r="C639">
        <v>0</v>
      </c>
    </row>
    <row r="640" spans="1:3" x14ac:dyDescent="0.2">
      <c r="A640" t="s">
        <v>6218</v>
      </c>
      <c r="B640" t="s">
        <v>6219</v>
      </c>
      <c r="C640">
        <v>0</v>
      </c>
    </row>
    <row r="641" spans="1:3" x14ac:dyDescent="0.2">
      <c r="A641" t="s">
        <v>6220</v>
      </c>
      <c r="B641" t="s">
        <v>6221</v>
      </c>
      <c r="C641">
        <v>0</v>
      </c>
    </row>
    <row r="642" spans="1:3" x14ac:dyDescent="0.2">
      <c r="A642" t="s">
        <v>6222</v>
      </c>
      <c r="B642" t="s">
        <v>6223</v>
      </c>
      <c r="C642">
        <v>0</v>
      </c>
    </row>
    <row r="643" spans="1:3" x14ac:dyDescent="0.2">
      <c r="A643" t="s">
        <v>6224</v>
      </c>
      <c r="B643" t="s">
        <v>6225</v>
      </c>
      <c r="C643">
        <v>0</v>
      </c>
    </row>
    <row r="644" spans="1:3" x14ac:dyDescent="0.2">
      <c r="A644" t="s">
        <v>6226</v>
      </c>
      <c r="B644" t="s">
        <v>6227</v>
      </c>
      <c r="C644">
        <v>0</v>
      </c>
    </row>
    <row r="645" spans="1:3" x14ac:dyDescent="0.2">
      <c r="A645" t="s">
        <v>6228</v>
      </c>
      <c r="B645" t="s">
        <v>6229</v>
      </c>
      <c r="C645">
        <v>0</v>
      </c>
    </row>
    <row r="646" spans="1:3" x14ac:dyDescent="0.2">
      <c r="A646" t="s">
        <v>6230</v>
      </c>
      <c r="B646" t="s">
        <v>6231</v>
      </c>
      <c r="C646">
        <v>0</v>
      </c>
    </row>
    <row r="647" spans="1:3" x14ac:dyDescent="0.2">
      <c r="A647" t="s">
        <v>6232</v>
      </c>
      <c r="B647" t="s">
        <v>6233</v>
      </c>
      <c r="C647">
        <v>0</v>
      </c>
    </row>
    <row r="648" spans="1:3" x14ac:dyDescent="0.2">
      <c r="A648" t="s">
        <v>6234</v>
      </c>
      <c r="B648" t="s">
        <v>6235</v>
      </c>
      <c r="C648">
        <v>0</v>
      </c>
    </row>
    <row r="649" spans="1:3" x14ac:dyDescent="0.2">
      <c r="A649" t="s">
        <v>6236</v>
      </c>
      <c r="B649" t="s">
        <v>6237</v>
      </c>
      <c r="C649">
        <v>0</v>
      </c>
    </row>
    <row r="650" spans="1:3" x14ac:dyDescent="0.2">
      <c r="A650" t="s">
        <v>6238</v>
      </c>
      <c r="B650" t="s">
        <v>6239</v>
      </c>
      <c r="C650">
        <v>0</v>
      </c>
    </row>
    <row r="651" spans="1:3" x14ac:dyDescent="0.2">
      <c r="A651" t="s">
        <v>6240</v>
      </c>
      <c r="B651" t="s">
        <v>6241</v>
      </c>
      <c r="C651">
        <v>0</v>
      </c>
    </row>
    <row r="652" spans="1:3" x14ac:dyDescent="0.2">
      <c r="A652" t="s">
        <v>6242</v>
      </c>
      <c r="B652" t="s">
        <v>6243</v>
      </c>
      <c r="C652">
        <v>0</v>
      </c>
    </row>
    <row r="653" spans="1:3" x14ac:dyDescent="0.2">
      <c r="A653" t="s">
        <v>6244</v>
      </c>
      <c r="B653" t="s">
        <v>6245</v>
      </c>
      <c r="C653">
        <v>0</v>
      </c>
    </row>
    <row r="654" spans="1:3" x14ac:dyDescent="0.2">
      <c r="A654" t="s">
        <v>6246</v>
      </c>
      <c r="B654" t="s">
        <v>6247</v>
      </c>
      <c r="C654">
        <v>0</v>
      </c>
    </row>
    <row r="655" spans="1:3" x14ac:dyDescent="0.2">
      <c r="A655" t="s">
        <v>6248</v>
      </c>
      <c r="B655" t="s">
        <v>6249</v>
      </c>
      <c r="C655">
        <v>0</v>
      </c>
    </row>
    <row r="656" spans="1:3" x14ac:dyDescent="0.2">
      <c r="A656" t="s">
        <v>6250</v>
      </c>
      <c r="B656" t="s">
        <v>6251</v>
      </c>
      <c r="C656">
        <v>0</v>
      </c>
    </row>
    <row r="657" spans="1:3" x14ac:dyDescent="0.2">
      <c r="A657" t="s">
        <v>6252</v>
      </c>
      <c r="B657" t="s">
        <v>6253</v>
      </c>
      <c r="C657">
        <v>0</v>
      </c>
    </row>
    <row r="658" spans="1:3" x14ac:dyDescent="0.2">
      <c r="A658" t="s">
        <v>6254</v>
      </c>
      <c r="B658" t="s">
        <v>6255</v>
      </c>
      <c r="C658">
        <v>0</v>
      </c>
    </row>
    <row r="659" spans="1:3" x14ac:dyDescent="0.2">
      <c r="A659" t="s">
        <v>6256</v>
      </c>
      <c r="B659" t="s">
        <v>6257</v>
      </c>
      <c r="C659">
        <v>0</v>
      </c>
    </row>
    <row r="660" spans="1:3" x14ac:dyDescent="0.2">
      <c r="A660" t="s">
        <v>6258</v>
      </c>
      <c r="B660" t="s">
        <v>6259</v>
      </c>
      <c r="C660">
        <v>1</v>
      </c>
    </row>
    <row r="661" spans="1:3" x14ac:dyDescent="0.2">
      <c r="A661" t="s">
        <v>6260</v>
      </c>
      <c r="B661" t="s">
        <v>6261</v>
      </c>
      <c r="C661">
        <v>1</v>
      </c>
    </row>
    <row r="662" spans="1:3" x14ac:dyDescent="0.2">
      <c r="A662" t="s">
        <v>6262</v>
      </c>
      <c r="B662" t="s">
        <v>6263</v>
      </c>
      <c r="C662">
        <v>1</v>
      </c>
    </row>
    <row r="663" spans="1:3" x14ac:dyDescent="0.2">
      <c r="A663" t="s">
        <v>6264</v>
      </c>
      <c r="B663" t="s">
        <v>6265</v>
      </c>
      <c r="C663">
        <v>1</v>
      </c>
    </row>
    <row r="664" spans="1:3" x14ac:dyDescent="0.2">
      <c r="A664" t="s">
        <v>6266</v>
      </c>
      <c r="B664" t="s">
        <v>6267</v>
      </c>
      <c r="C664">
        <v>1</v>
      </c>
    </row>
    <row r="665" spans="1:3" x14ac:dyDescent="0.2">
      <c r="A665" t="s">
        <v>6268</v>
      </c>
      <c r="B665" t="s">
        <v>6269</v>
      </c>
      <c r="C665">
        <v>1</v>
      </c>
    </row>
    <row r="666" spans="1:3" x14ac:dyDescent="0.2">
      <c r="A666" t="s">
        <v>6270</v>
      </c>
      <c r="B666" t="s">
        <v>6271</v>
      </c>
      <c r="C666">
        <v>1</v>
      </c>
    </row>
    <row r="667" spans="1:3" x14ac:dyDescent="0.2">
      <c r="A667" t="s">
        <v>6272</v>
      </c>
      <c r="B667" t="s">
        <v>6273</v>
      </c>
      <c r="C667">
        <v>1</v>
      </c>
    </row>
    <row r="668" spans="1:3" x14ac:dyDescent="0.2">
      <c r="A668" t="s">
        <v>6274</v>
      </c>
      <c r="B668" t="s">
        <v>6275</v>
      </c>
      <c r="C668">
        <v>1</v>
      </c>
    </row>
    <row r="669" spans="1:3" x14ac:dyDescent="0.2">
      <c r="A669" t="s">
        <v>6276</v>
      </c>
      <c r="B669" t="s">
        <v>6277</v>
      </c>
      <c r="C669">
        <v>1</v>
      </c>
    </row>
    <row r="670" spans="1:3" x14ac:dyDescent="0.2">
      <c r="A670" t="s">
        <v>6278</v>
      </c>
      <c r="B670" t="s">
        <v>6279</v>
      </c>
      <c r="C670">
        <v>1</v>
      </c>
    </row>
    <row r="671" spans="1:3" x14ac:dyDescent="0.2">
      <c r="A671" t="s">
        <v>6280</v>
      </c>
      <c r="B671" t="s">
        <v>6281</v>
      </c>
      <c r="C671">
        <v>1</v>
      </c>
    </row>
    <row r="672" spans="1:3" x14ac:dyDescent="0.2">
      <c r="A672" t="s">
        <v>6282</v>
      </c>
      <c r="B672" t="s">
        <v>6283</v>
      </c>
      <c r="C672">
        <v>1</v>
      </c>
    </row>
    <row r="673" spans="1:3" x14ac:dyDescent="0.2">
      <c r="A673" t="s">
        <v>6284</v>
      </c>
      <c r="B673" t="s">
        <v>6285</v>
      </c>
      <c r="C673">
        <v>1</v>
      </c>
    </row>
    <row r="674" spans="1:3" x14ac:dyDescent="0.2">
      <c r="A674" t="s">
        <v>6286</v>
      </c>
      <c r="B674" t="s">
        <v>6287</v>
      </c>
      <c r="C674">
        <v>1</v>
      </c>
    </row>
    <row r="675" spans="1:3" x14ac:dyDescent="0.2">
      <c r="A675" t="s">
        <v>6288</v>
      </c>
      <c r="B675" t="s">
        <v>6289</v>
      </c>
      <c r="C675">
        <v>1</v>
      </c>
    </row>
    <row r="676" spans="1:3" x14ac:dyDescent="0.2">
      <c r="A676" t="s">
        <v>6290</v>
      </c>
      <c r="B676" t="s">
        <v>6291</v>
      </c>
      <c r="C676">
        <v>1</v>
      </c>
    </row>
    <row r="677" spans="1:3" x14ac:dyDescent="0.2">
      <c r="A677" t="s">
        <v>6292</v>
      </c>
      <c r="B677" t="s">
        <v>6293</v>
      </c>
      <c r="C677">
        <v>1</v>
      </c>
    </row>
    <row r="678" spans="1:3" x14ac:dyDescent="0.2">
      <c r="A678" t="s">
        <v>6294</v>
      </c>
      <c r="B678" t="s">
        <v>5307</v>
      </c>
      <c r="C678">
        <v>1</v>
      </c>
    </row>
    <row r="679" spans="1:3" x14ac:dyDescent="0.2">
      <c r="A679" t="s">
        <v>6295</v>
      </c>
      <c r="B679" t="s">
        <v>6296</v>
      </c>
      <c r="C679">
        <v>1</v>
      </c>
    </row>
    <row r="680" spans="1:3" x14ac:dyDescent="0.2">
      <c r="A680" t="s">
        <v>6297</v>
      </c>
      <c r="B680" t="s">
        <v>5192</v>
      </c>
      <c r="C680">
        <v>1</v>
      </c>
    </row>
    <row r="681" spans="1:3" x14ac:dyDescent="0.2">
      <c r="A681" t="s">
        <v>6298</v>
      </c>
      <c r="B681" t="s">
        <v>6299</v>
      </c>
      <c r="C681">
        <v>1</v>
      </c>
    </row>
    <row r="682" spans="1:3" x14ac:dyDescent="0.2">
      <c r="A682" t="s">
        <v>6300</v>
      </c>
      <c r="B682" t="s">
        <v>6301</v>
      </c>
      <c r="C682">
        <v>1</v>
      </c>
    </row>
    <row r="683" spans="1:3" x14ac:dyDescent="0.2">
      <c r="A683" t="s">
        <v>6302</v>
      </c>
      <c r="B683" t="s">
        <v>6303</v>
      </c>
      <c r="C683">
        <v>1</v>
      </c>
    </row>
    <row r="684" spans="1:3" x14ac:dyDescent="0.2">
      <c r="A684" t="s">
        <v>6304</v>
      </c>
      <c r="B684" t="s">
        <v>5414</v>
      </c>
      <c r="C684">
        <v>1</v>
      </c>
    </row>
    <row r="685" spans="1:3" x14ac:dyDescent="0.2">
      <c r="A685" t="s">
        <v>6305</v>
      </c>
      <c r="B685" t="s">
        <v>6306</v>
      </c>
      <c r="C685">
        <v>1</v>
      </c>
    </row>
    <row r="686" spans="1:3" x14ac:dyDescent="0.2">
      <c r="A686" t="s">
        <v>6307</v>
      </c>
      <c r="B686" t="s">
        <v>5247</v>
      </c>
      <c r="C686">
        <v>1</v>
      </c>
    </row>
    <row r="687" spans="1:3" x14ac:dyDescent="0.2">
      <c r="A687" t="s">
        <v>6308</v>
      </c>
      <c r="B687" t="s">
        <v>5583</v>
      </c>
      <c r="C687">
        <v>1</v>
      </c>
    </row>
    <row r="688" spans="1:3" x14ac:dyDescent="0.2">
      <c r="A688" t="s">
        <v>6309</v>
      </c>
      <c r="B688" t="s">
        <v>6310</v>
      </c>
      <c r="C688">
        <v>1</v>
      </c>
    </row>
    <row r="689" spans="1:3" x14ac:dyDescent="0.2">
      <c r="A689" t="s">
        <v>6311</v>
      </c>
      <c r="B689" t="s">
        <v>5282</v>
      </c>
      <c r="C689">
        <v>1</v>
      </c>
    </row>
    <row r="690" spans="1:3" x14ac:dyDescent="0.2">
      <c r="A690" t="s">
        <v>6312</v>
      </c>
      <c r="B690" t="s">
        <v>6313</v>
      </c>
      <c r="C690">
        <v>1</v>
      </c>
    </row>
    <row r="691" spans="1:3" x14ac:dyDescent="0.2">
      <c r="A691" t="s">
        <v>6314</v>
      </c>
      <c r="B691" t="s">
        <v>6315</v>
      </c>
      <c r="C691">
        <v>1</v>
      </c>
    </row>
    <row r="692" spans="1:3" x14ac:dyDescent="0.2">
      <c r="A692" t="s">
        <v>6316</v>
      </c>
      <c r="B692" t="s">
        <v>5777</v>
      </c>
      <c r="C692">
        <v>1</v>
      </c>
    </row>
    <row r="693" spans="1:3" x14ac:dyDescent="0.2">
      <c r="A693" t="s">
        <v>6317</v>
      </c>
      <c r="B693" t="s">
        <v>6318</v>
      </c>
      <c r="C693">
        <v>1</v>
      </c>
    </row>
    <row r="694" spans="1:3" x14ac:dyDescent="0.2">
      <c r="A694" t="s">
        <v>6319</v>
      </c>
      <c r="B694" t="s">
        <v>6320</v>
      </c>
      <c r="C694">
        <v>1</v>
      </c>
    </row>
    <row r="695" spans="1:3" x14ac:dyDescent="0.2">
      <c r="A695" t="s">
        <v>6321</v>
      </c>
      <c r="B695" t="s">
        <v>6322</v>
      </c>
      <c r="C695">
        <v>1</v>
      </c>
    </row>
    <row r="696" spans="1:3" x14ac:dyDescent="0.2">
      <c r="A696" t="s">
        <v>6323</v>
      </c>
      <c r="B696" t="s">
        <v>6324</v>
      </c>
      <c r="C696">
        <v>1</v>
      </c>
    </row>
    <row r="697" spans="1:3" x14ac:dyDescent="0.2">
      <c r="A697" t="s">
        <v>6325</v>
      </c>
      <c r="B697" t="s">
        <v>6326</v>
      </c>
      <c r="C697">
        <v>1</v>
      </c>
    </row>
    <row r="698" spans="1:3" x14ac:dyDescent="0.2">
      <c r="A698" t="s">
        <v>6327</v>
      </c>
      <c r="B698" t="s">
        <v>6328</v>
      </c>
      <c r="C698">
        <v>1</v>
      </c>
    </row>
    <row r="699" spans="1:3" x14ac:dyDescent="0.2">
      <c r="A699" t="s">
        <v>6329</v>
      </c>
      <c r="B699" t="s">
        <v>6330</v>
      </c>
      <c r="C699">
        <v>1</v>
      </c>
    </row>
    <row r="700" spans="1:3" x14ac:dyDescent="0.2">
      <c r="A700" t="s">
        <v>6331</v>
      </c>
      <c r="B700" t="s">
        <v>6332</v>
      </c>
      <c r="C700">
        <v>1</v>
      </c>
    </row>
    <row r="701" spans="1:3" x14ac:dyDescent="0.2">
      <c r="A701" t="s">
        <v>6333</v>
      </c>
      <c r="B701" t="s">
        <v>6334</v>
      </c>
      <c r="C701">
        <v>1</v>
      </c>
    </row>
    <row r="702" spans="1:3" x14ac:dyDescent="0.2">
      <c r="A702" t="s">
        <v>6335</v>
      </c>
      <c r="B702" t="s">
        <v>6336</v>
      </c>
      <c r="C702">
        <v>1</v>
      </c>
    </row>
    <row r="703" spans="1:3" x14ac:dyDescent="0.2">
      <c r="A703" t="s">
        <v>6337</v>
      </c>
      <c r="B703" t="s">
        <v>6338</v>
      </c>
      <c r="C703">
        <v>1</v>
      </c>
    </row>
    <row r="704" spans="1:3" x14ac:dyDescent="0.2">
      <c r="A704" t="s">
        <v>6339</v>
      </c>
      <c r="B704" t="s">
        <v>6340</v>
      </c>
      <c r="C704">
        <v>1</v>
      </c>
    </row>
    <row r="705" spans="1:3" x14ac:dyDescent="0.2">
      <c r="A705" t="s">
        <v>6341</v>
      </c>
      <c r="B705" t="s">
        <v>6342</v>
      </c>
      <c r="C705">
        <v>1</v>
      </c>
    </row>
    <row r="706" spans="1:3" x14ac:dyDescent="0.2">
      <c r="A706" t="s">
        <v>6343</v>
      </c>
      <c r="B706" t="s">
        <v>6344</v>
      </c>
      <c r="C706">
        <v>1</v>
      </c>
    </row>
    <row r="707" spans="1:3" x14ac:dyDescent="0.2">
      <c r="A707" t="s">
        <v>6345</v>
      </c>
      <c r="B707" t="s">
        <v>6346</v>
      </c>
      <c r="C707">
        <v>1</v>
      </c>
    </row>
    <row r="708" spans="1:3" x14ac:dyDescent="0.2">
      <c r="A708" t="s">
        <v>6347</v>
      </c>
      <c r="B708" t="s">
        <v>6348</v>
      </c>
      <c r="C708">
        <v>1</v>
      </c>
    </row>
    <row r="709" spans="1:3" x14ac:dyDescent="0.2">
      <c r="A709" t="s">
        <v>6349</v>
      </c>
      <c r="B709" t="s">
        <v>6350</v>
      </c>
      <c r="C709">
        <v>1</v>
      </c>
    </row>
    <row r="710" spans="1:3" x14ac:dyDescent="0.2">
      <c r="A710" t="s">
        <v>6351</v>
      </c>
      <c r="B710" t="s">
        <v>6352</v>
      </c>
      <c r="C710">
        <v>1</v>
      </c>
    </row>
    <row r="711" spans="1:3" x14ac:dyDescent="0.2">
      <c r="A711" t="s">
        <v>6353</v>
      </c>
      <c r="B711" t="s">
        <v>5407</v>
      </c>
      <c r="C711">
        <v>1</v>
      </c>
    </row>
    <row r="712" spans="1:3" x14ac:dyDescent="0.2">
      <c r="A712" t="s">
        <v>6354</v>
      </c>
      <c r="B712" t="s">
        <v>6355</v>
      </c>
      <c r="C712">
        <v>1</v>
      </c>
    </row>
    <row r="713" spans="1:3" x14ac:dyDescent="0.2">
      <c r="A713" t="s">
        <v>1914</v>
      </c>
      <c r="B713" t="s">
        <v>1915</v>
      </c>
      <c r="C713">
        <v>1</v>
      </c>
    </row>
    <row r="714" spans="1:3" x14ac:dyDescent="0.2">
      <c r="A714" t="s">
        <v>1916</v>
      </c>
      <c r="B714" t="s">
        <v>6356</v>
      </c>
      <c r="C714">
        <v>1</v>
      </c>
    </row>
    <row r="715" spans="1:3" x14ac:dyDescent="0.2">
      <c r="A715" t="s">
        <v>1917</v>
      </c>
      <c r="B715" t="s">
        <v>1918</v>
      </c>
      <c r="C715">
        <v>1</v>
      </c>
    </row>
    <row r="716" spans="1:3" x14ac:dyDescent="0.2">
      <c r="A716" t="s">
        <v>1919</v>
      </c>
      <c r="B716" t="s">
        <v>1920</v>
      </c>
      <c r="C716">
        <v>1</v>
      </c>
    </row>
    <row r="717" spans="1:3" x14ac:dyDescent="0.2">
      <c r="A717" t="s">
        <v>1921</v>
      </c>
      <c r="B717" t="s">
        <v>1922</v>
      </c>
      <c r="C717">
        <v>1</v>
      </c>
    </row>
    <row r="718" spans="1:3" x14ac:dyDescent="0.2">
      <c r="A718" t="s">
        <v>1923</v>
      </c>
      <c r="B718" t="s">
        <v>6357</v>
      </c>
      <c r="C718">
        <v>1</v>
      </c>
    </row>
    <row r="719" spans="1:3" x14ac:dyDescent="0.2">
      <c r="A719" t="s">
        <v>1924</v>
      </c>
      <c r="B719" t="s">
        <v>1925</v>
      </c>
      <c r="C719">
        <v>1</v>
      </c>
    </row>
    <row r="720" spans="1:3" x14ac:dyDescent="0.2">
      <c r="A720" t="s">
        <v>1926</v>
      </c>
      <c r="B720" t="s">
        <v>1927</v>
      </c>
      <c r="C720">
        <v>1</v>
      </c>
    </row>
    <row r="721" spans="1:3" x14ac:dyDescent="0.2">
      <c r="A721" t="s">
        <v>1928</v>
      </c>
      <c r="B721" t="s">
        <v>6358</v>
      </c>
      <c r="C721">
        <v>1</v>
      </c>
    </row>
    <row r="722" spans="1:3" x14ac:dyDescent="0.2">
      <c r="A722" t="s">
        <v>1929</v>
      </c>
      <c r="B722" t="s">
        <v>1930</v>
      </c>
      <c r="C722">
        <v>1</v>
      </c>
    </row>
    <row r="723" spans="1:3" x14ac:dyDescent="0.2">
      <c r="A723" t="s">
        <v>1931</v>
      </c>
      <c r="B723" t="s">
        <v>6359</v>
      </c>
      <c r="C723">
        <v>1</v>
      </c>
    </row>
    <row r="724" spans="1:3" x14ac:dyDescent="0.2">
      <c r="A724" t="s">
        <v>1932</v>
      </c>
      <c r="B724" t="s">
        <v>1933</v>
      </c>
      <c r="C724">
        <v>1</v>
      </c>
    </row>
    <row r="725" spans="1:3" x14ac:dyDescent="0.2">
      <c r="A725" t="s">
        <v>1934</v>
      </c>
      <c r="B725" t="s">
        <v>1935</v>
      </c>
      <c r="C725">
        <v>1</v>
      </c>
    </row>
    <row r="726" spans="1:3" x14ac:dyDescent="0.2">
      <c r="A726" t="s">
        <v>1936</v>
      </c>
      <c r="B726" t="s">
        <v>1937</v>
      </c>
      <c r="C726">
        <v>1</v>
      </c>
    </row>
    <row r="727" spans="1:3" x14ac:dyDescent="0.2">
      <c r="A727" t="s">
        <v>1938</v>
      </c>
      <c r="B727" t="s">
        <v>6360</v>
      </c>
      <c r="C727">
        <v>1</v>
      </c>
    </row>
    <row r="728" spans="1:3" x14ac:dyDescent="0.2">
      <c r="A728" t="s">
        <v>1939</v>
      </c>
      <c r="B728" t="s">
        <v>1940</v>
      </c>
      <c r="C728">
        <v>1</v>
      </c>
    </row>
    <row r="729" spans="1:3" x14ac:dyDescent="0.2">
      <c r="A729" t="s">
        <v>1941</v>
      </c>
      <c r="B729" t="s">
        <v>1942</v>
      </c>
      <c r="C729">
        <v>1</v>
      </c>
    </row>
    <row r="730" spans="1:3" x14ac:dyDescent="0.2">
      <c r="A730" t="s">
        <v>1943</v>
      </c>
      <c r="B730" t="s">
        <v>1944</v>
      </c>
      <c r="C730">
        <v>1</v>
      </c>
    </row>
    <row r="731" spans="1:3" x14ac:dyDescent="0.2">
      <c r="A731" t="s">
        <v>1945</v>
      </c>
      <c r="B731" t="s">
        <v>1946</v>
      </c>
      <c r="C731">
        <v>1</v>
      </c>
    </row>
    <row r="732" spans="1:3" x14ac:dyDescent="0.2">
      <c r="A732" t="s">
        <v>1947</v>
      </c>
      <c r="B732" t="s">
        <v>1948</v>
      </c>
      <c r="C732">
        <v>1</v>
      </c>
    </row>
    <row r="733" spans="1:3" x14ac:dyDescent="0.2">
      <c r="A733" t="s">
        <v>1949</v>
      </c>
      <c r="B733" t="s">
        <v>6361</v>
      </c>
      <c r="C733">
        <v>1</v>
      </c>
    </row>
    <row r="734" spans="1:3" x14ac:dyDescent="0.2">
      <c r="A734" t="s">
        <v>1950</v>
      </c>
      <c r="B734" t="s">
        <v>1951</v>
      </c>
      <c r="C734">
        <v>1</v>
      </c>
    </row>
    <row r="735" spans="1:3" x14ac:dyDescent="0.2">
      <c r="A735" t="s">
        <v>1952</v>
      </c>
      <c r="B735" t="s">
        <v>1953</v>
      </c>
      <c r="C735">
        <v>1</v>
      </c>
    </row>
    <row r="736" spans="1:3" x14ac:dyDescent="0.2">
      <c r="A736" t="s">
        <v>1954</v>
      </c>
      <c r="B736" t="s">
        <v>1955</v>
      </c>
      <c r="C736">
        <v>1</v>
      </c>
    </row>
    <row r="737" spans="1:3" x14ac:dyDescent="0.2">
      <c r="A737" t="s">
        <v>1956</v>
      </c>
      <c r="B737" t="s">
        <v>1957</v>
      </c>
      <c r="C737">
        <v>1</v>
      </c>
    </row>
    <row r="738" spans="1:3" x14ac:dyDescent="0.2">
      <c r="A738" t="s">
        <v>1958</v>
      </c>
      <c r="B738" t="s">
        <v>1959</v>
      </c>
      <c r="C738">
        <v>1</v>
      </c>
    </row>
    <row r="739" spans="1:3" x14ac:dyDescent="0.2">
      <c r="A739" t="s">
        <v>1960</v>
      </c>
      <c r="B739" t="s">
        <v>1961</v>
      </c>
      <c r="C739">
        <v>1</v>
      </c>
    </row>
    <row r="740" spans="1:3" x14ac:dyDescent="0.2">
      <c r="A740" t="s">
        <v>1962</v>
      </c>
      <c r="B740" t="s">
        <v>1963</v>
      </c>
      <c r="C740">
        <v>1</v>
      </c>
    </row>
    <row r="741" spans="1:3" x14ac:dyDescent="0.2">
      <c r="A741" t="s">
        <v>1964</v>
      </c>
      <c r="B741" t="s">
        <v>6362</v>
      </c>
      <c r="C741">
        <v>1</v>
      </c>
    </row>
    <row r="742" spans="1:3" x14ac:dyDescent="0.2">
      <c r="A742" t="s">
        <v>1965</v>
      </c>
      <c r="B742" t="s">
        <v>1966</v>
      </c>
      <c r="C742">
        <v>1</v>
      </c>
    </row>
    <row r="743" spans="1:3" x14ac:dyDescent="0.2">
      <c r="A743" t="s">
        <v>1967</v>
      </c>
      <c r="B743" t="s">
        <v>1968</v>
      </c>
      <c r="C743">
        <v>1</v>
      </c>
    </row>
    <row r="744" spans="1:3" x14ac:dyDescent="0.2">
      <c r="A744" t="s">
        <v>1969</v>
      </c>
      <c r="B744" t="s">
        <v>6363</v>
      </c>
      <c r="C744">
        <v>1</v>
      </c>
    </row>
    <row r="745" spans="1:3" x14ac:dyDescent="0.2">
      <c r="A745" t="s">
        <v>1970</v>
      </c>
      <c r="B745" t="s">
        <v>1971</v>
      </c>
      <c r="C745">
        <v>1</v>
      </c>
    </row>
    <row r="746" spans="1:3" x14ac:dyDescent="0.2">
      <c r="A746" t="s">
        <v>1972</v>
      </c>
      <c r="B746" t="s">
        <v>1973</v>
      </c>
      <c r="C746">
        <v>1</v>
      </c>
    </row>
    <row r="747" spans="1:3" x14ac:dyDescent="0.2">
      <c r="A747" t="s">
        <v>1974</v>
      </c>
      <c r="B747" t="s">
        <v>6364</v>
      </c>
      <c r="C747">
        <v>1</v>
      </c>
    </row>
    <row r="748" spans="1:3" x14ac:dyDescent="0.2">
      <c r="A748" t="s">
        <v>1975</v>
      </c>
      <c r="B748" t="s">
        <v>1976</v>
      </c>
      <c r="C748">
        <v>1</v>
      </c>
    </row>
    <row r="749" spans="1:3" x14ac:dyDescent="0.2">
      <c r="A749" t="s">
        <v>1977</v>
      </c>
      <c r="B749" t="s">
        <v>1978</v>
      </c>
      <c r="C749">
        <v>1</v>
      </c>
    </row>
    <row r="750" spans="1:3" x14ac:dyDescent="0.2">
      <c r="A750" t="s">
        <v>1979</v>
      </c>
      <c r="B750" t="s">
        <v>1980</v>
      </c>
      <c r="C750">
        <v>1</v>
      </c>
    </row>
    <row r="751" spans="1:3" x14ac:dyDescent="0.2">
      <c r="A751" t="s">
        <v>1981</v>
      </c>
      <c r="B751" t="s">
        <v>1982</v>
      </c>
      <c r="C751">
        <v>1</v>
      </c>
    </row>
    <row r="752" spans="1:3" x14ac:dyDescent="0.2">
      <c r="A752" t="s">
        <v>1983</v>
      </c>
      <c r="B752" t="s">
        <v>1984</v>
      </c>
      <c r="C752">
        <v>1</v>
      </c>
    </row>
    <row r="753" spans="1:3" x14ac:dyDescent="0.2">
      <c r="A753" t="s">
        <v>1985</v>
      </c>
      <c r="B753" t="s">
        <v>1986</v>
      </c>
      <c r="C753">
        <v>1</v>
      </c>
    </row>
    <row r="754" spans="1:3" x14ac:dyDescent="0.2">
      <c r="A754" t="s">
        <v>1987</v>
      </c>
      <c r="B754" t="s">
        <v>1988</v>
      </c>
      <c r="C754">
        <v>1</v>
      </c>
    </row>
    <row r="755" spans="1:3" x14ac:dyDescent="0.2">
      <c r="A755" t="s">
        <v>1989</v>
      </c>
      <c r="B755" t="s">
        <v>1990</v>
      </c>
      <c r="C755">
        <v>1</v>
      </c>
    </row>
    <row r="756" spans="1:3" x14ac:dyDescent="0.2">
      <c r="A756" t="s">
        <v>1991</v>
      </c>
      <c r="B756" t="s">
        <v>6365</v>
      </c>
      <c r="C756">
        <v>1</v>
      </c>
    </row>
    <row r="757" spans="1:3" x14ac:dyDescent="0.2">
      <c r="A757" t="s">
        <v>1992</v>
      </c>
      <c r="B757" t="s">
        <v>1993</v>
      </c>
      <c r="C757">
        <v>1</v>
      </c>
    </row>
    <row r="758" spans="1:3" x14ac:dyDescent="0.2">
      <c r="A758" t="s">
        <v>1994</v>
      </c>
      <c r="B758" t="s">
        <v>6366</v>
      </c>
      <c r="C758">
        <v>1</v>
      </c>
    </row>
    <row r="759" spans="1:3" x14ac:dyDescent="0.2">
      <c r="A759" t="s">
        <v>1995</v>
      </c>
      <c r="B759" t="s">
        <v>1996</v>
      </c>
      <c r="C759">
        <v>1</v>
      </c>
    </row>
    <row r="760" spans="1:3" x14ac:dyDescent="0.2">
      <c r="A760" t="s">
        <v>1997</v>
      </c>
      <c r="B760" t="s">
        <v>1998</v>
      </c>
      <c r="C760">
        <v>1</v>
      </c>
    </row>
    <row r="761" spans="1:3" x14ac:dyDescent="0.2">
      <c r="A761" t="s">
        <v>1999</v>
      </c>
      <c r="B761" t="s">
        <v>2000</v>
      </c>
      <c r="C761">
        <v>1</v>
      </c>
    </row>
    <row r="762" spans="1:3" x14ac:dyDescent="0.2">
      <c r="A762" t="s">
        <v>2001</v>
      </c>
      <c r="B762" t="s">
        <v>2002</v>
      </c>
      <c r="C762">
        <v>1</v>
      </c>
    </row>
    <row r="763" spans="1:3" x14ac:dyDescent="0.2">
      <c r="A763" t="s">
        <v>2003</v>
      </c>
      <c r="B763" t="s">
        <v>2004</v>
      </c>
      <c r="C763">
        <v>1</v>
      </c>
    </row>
    <row r="764" spans="1:3" x14ac:dyDescent="0.2">
      <c r="A764" t="s">
        <v>2005</v>
      </c>
      <c r="B764" t="s">
        <v>6367</v>
      </c>
      <c r="C764">
        <v>1</v>
      </c>
    </row>
    <row r="765" spans="1:3" x14ac:dyDescent="0.2">
      <c r="A765" t="s">
        <v>2006</v>
      </c>
      <c r="B765" t="s">
        <v>6368</v>
      </c>
      <c r="C765">
        <v>1</v>
      </c>
    </row>
    <row r="766" spans="1:3" x14ac:dyDescent="0.2">
      <c r="A766" t="s">
        <v>2007</v>
      </c>
      <c r="B766" t="s">
        <v>2008</v>
      </c>
      <c r="C766">
        <v>1</v>
      </c>
    </row>
    <row r="767" spans="1:3" x14ac:dyDescent="0.2">
      <c r="A767" t="s">
        <v>2009</v>
      </c>
      <c r="B767" t="s">
        <v>2010</v>
      </c>
      <c r="C767">
        <v>1</v>
      </c>
    </row>
    <row r="768" spans="1:3" x14ac:dyDescent="0.2">
      <c r="A768" t="s">
        <v>2011</v>
      </c>
      <c r="B768" t="s">
        <v>2012</v>
      </c>
      <c r="C768">
        <v>1</v>
      </c>
    </row>
    <row r="769" spans="1:3" x14ac:dyDescent="0.2">
      <c r="A769" t="s">
        <v>2013</v>
      </c>
      <c r="B769" t="s">
        <v>2014</v>
      </c>
      <c r="C769">
        <v>1</v>
      </c>
    </row>
    <row r="770" spans="1:3" x14ac:dyDescent="0.2">
      <c r="A770" t="s">
        <v>2015</v>
      </c>
      <c r="B770" t="s">
        <v>2016</v>
      </c>
      <c r="C770">
        <v>1</v>
      </c>
    </row>
    <row r="771" spans="1:3" x14ac:dyDescent="0.2">
      <c r="A771" t="s">
        <v>2017</v>
      </c>
      <c r="B771" t="s">
        <v>2018</v>
      </c>
      <c r="C771">
        <v>1</v>
      </c>
    </row>
    <row r="772" spans="1:3" x14ac:dyDescent="0.2">
      <c r="A772" t="s">
        <v>2019</v>
      </c>
      <c r="B772" t="s">
        <v>2020</v>
      </c>
      <c r="C772">
        <v>1</v>
      </c>
    </row>
    <row r="773" spans="1:3" x14ac:dyDescent="0.2">
      <c r="A773" t="s">
        <v>2021</v>
      </c>
      <c r="B773" t="s">
        <v>2022</v>
      </c>
      <c r="C773">
        <v>1</v>
      </c>
    </row>
    <row r="774" spans="1:3" x14ac:dyDescent="0.2">
      <c r="A774" t="s">
        <v>2023</v>
      </c>
      <c r="B774" t="s">
        <v>2024</v>
      </c>
      <c r="C774">
        <v>1</v>
      </c>
    </row>
    <row r="775" spans="1:3" x14ac:dyDescent="0.2">
      <c r="A775" t="s">
        <v>2025</v>
      </c>
      <c r="B775" t="s">
        <v>2026</v>
      </c>
      <c r="C775">
        <v>1</v>
      </c>
    </row>
    <row r="776" spans="1:3" x14ac:dyDescent="0.2">
      <c r="A776" t="s">
        <v>2027</v>
      </c>
      <c r="B776" t="s">
        <v>2028</v>
      </c>
      <c r="C776">
        <v>1</v>
      </c>
    </row>
    <row r="777" spans="1:3" x14ac:dyDescent="0.2">
      <c r="A777" t="s">
        <v>2029</v>
      </c>
      <c r="B777" t="s">
        <v>2030</v>
      </c>
      <c r="C777">
        <v>1</v>
      </c>
    </row>
    <row r="778" spans="1:3" x14ac:dyDescent="0.2">
      <c r="A778" t="s">
        <v>2031</v>
      </c>
      <c r="B778" t="s">
        <v>6369</v>
      </c>
      <c r="C778">
        <v>1</v>
      </c>
    </row>
    <row r="779" spans="1:3" x14ac:dyDescent="0.2">
      <c r="A779" t="s">
        <v>2032</v>
      </c>
      <c r="B779" t="s">
        <v>2033</v>
      </c>
      <c r="C779">
        <v>1</v>
      </c>
    </row>
    <row r="780" spans="1:3" x14ac:dyDescent="0.2">
      <c r="A780" t="s">
        <v>2034</v>
      </c>
      <c r="B780" t="s">
        <v>2035</v>
      </c>
      <c r="C780">
        <v>1</v>
      </c>
    </row>
    <row r="781" spans="1:3" x14ac:dyDescent="0.2">
      <c r="A781" t="s">
        <v>2036</v>
      </c>
      <c r="B781" t="s">
        <v>6370</v>
      </c>
      <c r="C781">
        <v>1</v>
      </c>
    </row>
    <row r="782" spans="1:3" x14ac:dyDescent="0.2">
      <c r="A782" t="s">
        <v>2037</v>
      </c>
      <c r="B782" t="s">
        <v>2038</v>
      </c>
      <c r="C782">
        <v>1</v>
      </c>
    </row>
    <row r="783" spans="1:3" x14ac:dyDescent="0.2">
      <c r="A783" t="s">
        <v>2039</v>
      </c>
      <c r="B783" t="s">
        <v>2040</v>
      </c>
      <c r="C783">
        <v>1</v>
      </c>
    </row>
    <row r="784" spans="1:3" x14ac:dyDescent="0.2">
      <c r="A784" t="s">
        <v>2041</v>
      </c>
      <c r="B784" t="s">
        <v>2042</v>
      </c>
      <c r="C784">
        <v>1</v>
      </c>
    </row>
    <row r="785" spans="1:3" x14ac:dyDescent="0.2">
      <c r="A785" t="s">
        <v>2043</v>
      </c>
      <c r="B785" t="s">
        <v>2044</v>
      </c>
      <c r="C785">
        <v>1</v>
      </c>
    </row>
    <row r="786" spans="1:3" x14ac:dyDescent="0.2">
      <c r="A786" t="s">
        <v>2045</v>
      </c>
      <c r="B786" t="s">
        <v>2046</v>
      </c>
      <c r="C786">
        <v>1</v>
      </c>
    </row>
    <row r="787" spans="1:3" x14ac:dyDescent="0.2">
      <c r="A787" t="s">
        <v>2047</v>
      </c>
      <c r="B787" t="s">
        <v>2048</v>
      </c>
      <c r="C787">
        <v>1</v>
      </c>
    </row>
    <row r="788" spans="1:3" x14ac:dyDescent="0.2">
      <c r="A788" t="s">
        <v>2049</v>
      </c>
      <c r="B788" t="s">
        <v>2050</v>
      </c>
      <c r="C788">
        <v>1</v>
      </c>
    </row>
    <row r="789" spans="1:3" x14ac:dyDescent="0.2">
      <c r="A789" t="s">
        <v>2051</v>
      </c>
      <c r="B789" t="s">
        <v>2052</v>
      </c>
      <c r="C789">
        <v>1</v>
      </c>
    </row>
    <row r="790" spans="1:3" x14ac:dyDescent="0.2">
      <c r="A790" t="s">
        <v>2053</v>
      </c>
      <c r="B790" t="s">
        <v>2054</v>
      </c>
      <c r="C790">
        <v>1</v>
      </c>
    </row>
    <row r="791" spans="1:3" x14ac:dyDescent="0.2">
      <c r="A791" t="s">
        <v>2055</v>
      </c>
      <c r="B791" t="s">
        <v>2056</v>
      </c>
      <c r="C791">
        <v>1</v>
      </c>
    </row>
    <row r="792" spans="1:3" x14ac:dyDescent="0.2">
      <c r="A792" t="s">
        <v>2057</v>
      </c>
      <c r="B792" t="s">
        <v>2058</v>
      </c>
      <c r="C792">
        <v>1</v>
      </c>
    </row>
    <row r="793" spans="1:3" x14ac:dyDescent="0.2">
      <c r="A793" t="s">
        <v>2059</v>
      </c>
      <c r="B793" t="s">
        <v>6371</v>
      </c>
      <c r="C793">
        <v>1</v>
      </c>
    </row>
    <row r="794" spans="1:3" x14ac:dyDescent="0.2">
      <c r="A794" t="s">
        <v>2060</v>
      </c>
      <c r="B794" t="s">
        <v>2061</v>
      </c>
      <c r="C794">
        <v>1</v>
      </c>
    </row>
    <row r="795" spans="1:3" x14ac:dyDescent="0.2">
      <c r="A795" t="s">
        <v>2062</v>
      </c>
      <c r="B795" t="s">
        <v>6372</v>
      </c>
      <c r="C795">
        <v>1</v>
      </c>
    </row>
    <row r="796" spans="1:3" x14ac:dyDescent="0.2">
      <c r="A796" t="s">
        <v>2063</v>
      </c>
      <c r="B796" t="s">
        <v>2064</v>
      </c>
      <c r="C796">
        <v>1</v>
      </c>
    </row>
    <row r="797" spans="1:3" x14ac:dyDescent="0.2">
      <c r="A797" t="s">
        <v>2065</v>
      </c>
      <c r="B797" t="s">
        <v>2066</v>
      </c>
      <c r="C797">
        <v>1</v>
      </c>
    </row>
    <row r="798" spans="1:3" x14ac:dyDescent="0.2">
      <c r="A798" t="s">
        <v>2067</v>
      </c>
      <c r="B798" t="s">
        <v>6373</v>
      </c>
      <c r="C798">
        <v>1</v>
      </c>
    </row>
    <row r="799" spans="1:3" x14ac:dyDescent="0.2">
      <c r="A799" t="s">
        <v>2068</v>
      </c>
      <c r="B799" t="s">
        <v>2069</v>
      </c>
      <c r="C799">
        <v>1</v>
      </c>
    </row>
    <row r="800" spans="1:3" x14ac:dyDescent="0.2">
      <c r="A800" t="s">
        <v>2070</v>
      </c>
      <c r="B800" t="s">
        <v>2071</v>
      </c>
      <c r="C800">
        <v>1</v>
      </c>
    </row>
    <row r="801" spans="1:3" x14ac:dyDescent="0.2">
      <c r="A801" t="s">
        <v>2072</v>
      </c>
      <c r="B801" t="s">
        <v>2073</v>
      </c>
      <c r="C801">
        <v>1</v>
      </c>
    </row>
    <row r="802" spans="1:3" x14ac:dyDescent="0.2">
      <c r="A802" t="s">
        <v>2074</v>
      </c>
      <c r="B802" t="s">
        <v>2075</v>
      </c>
      <c r="C802">
        <v>1</v>
      </c>
    </row>
    <row r="803" spans="1:3" x14ac:dyDescent="0.2">
      <c r="A803" t="s">
        <v>2076</v>
      </c>
      <c r="B803" t="s">
        <v>2077</v>
      </c>
      <c r="C803">
        <v>1</v>
      </c>
    </row>
    <row r="804" spans="1:3" x14ac:dyDescent="0.2">
      <c r="A804" t="s">
        <v>2078</v>
      </c>
      <c r="B804" t="s">
        <v>6374</v>
      </c>
      <c r="C804">
        <v>1</v>
      </c>
    </row>
    <row r="805" spans="1:3" x14ac:dyDescent="0.2">
      <c r="A805" t="s">
        <v>2079</v>
      </c>
      <c r="B805" t="s">
        <v>2080</v>
      </c>
      <c r="C805">
        <v>1</v>
      </c>
    </row>
    <row r="806" spans="1:3" x14ac:dyDescent="0.2">
      <c r="A806" t="s">
        <v>2081</v>
      </c>
      <c r="B806" t="s">
        <v>2082</v>
      </c>
      <c r="C806">
        <v>1</v>
      </c>
    </row>
    <row r="807" spans="1:3" x14ac:dyDescent="0.2">
      <c r="A807" t="s">
        <v>2083</v>
      </c>
      <c r="B807" t="s">
        <v>2084</v>
      </c>
      <c r="C807">
        <v>1</v>
      </c>
    </row>
    <row r="808" spans="1:3" x14ac:dyDescent="0.2">
      <c r="A808" t="s">
        <v>2085</v>
      </c>
      <c r="B808" t="s">
        <v>2086</v>
      </c>
      <c r="C808">
        <v>1</v>
      </c>
    </row>
    <row r="809" spans="1:3" x14ac:dyDescent="0.2">
      <c r="A809" t="s">
        <v>2087</v>
      </c>
      <c r="B809" t="s">
        <v>2088</v>
      </c>
      <c r="C809">
        <v>1</v>
      </c>
    </row>
    <row r="810" spans="1:3" x14ac:dyDescent="0.2">
      <c r="A810" t="s">
        <v>2089</v>
      </c>
      <c r="B810" t="s">
        <v>2090</v>
      </c>
      <c r="C810">
        <v>1</v>
      </c>
    </row>
    <row r="811" spans="1:3" x14ac:dyDescent="0.2">
      <c r="A811" t="s">
        <v>2091</v>
      </c>
      <c r="B811" t="s">
        <v>2092</v>
      </c>
      <c r="C811">
        <v>1</v>
      </c>
    </row>
    <row r="812" spans="1:3" x14ac:dyDescent="0.2">
      <c r="A812" t="s">
        <v>2093</v>
      </c>
      <c r="B812" t="s">
        <v>2094</v>
      </c>
      <c r="C812">
        <v>1</v>
      </c>
    </row>
    <row r="813" spans="1:3" x14ac:dyDescent="0.2">
      <c r="A813" t="s">
        <v>2095</v>
      </c>
      <c r="B813" t="s">
        <v>2096</v>
      </c>
      <c r="C813">
        <v>1</v>
      </c>
    </row>
    <row r="814" spans="1:3" x14ac:dyDescent="0.2">
      <c r="A814" t="s">
        <v>2097</v>
      </c>
      <c r="B814" t="s">
        <v>2098</v>
      </c>
      <c r="C814">
        <v>1</v>
      </c>
    </row>
    <row r="815" spans="1:3" x14ac:dyDescent="0.2">
      <c r="A815" t="s">
        <v>2099</v>
      </c>
      <c r="B815" t="s">
        <v>2100</v>
      </c>
      <c r="C815">
        <v>1</v>
      </c>
    </row>
    <row r="816" spans="1:3" x14ac:dyDescent="0.2">
      <c r="A816" t="s">
        <v>2101</v>
      </c>
      <c r="B816" t="s">
        <v>2102</v>
      </c>
      <c r="C816">
        <v>1</v>
      </c>
    </row>
    <row r="817" spans="1:3" x14ac:dyDescent="0.2">
      <c r="A817" t="s">
        <v>2103</v>
      </c>
      <c r="B817" t="s">
        <v>2104</v>
      </c>
      <c r="C817">
        <v>1</v>
      </c>
    </row>
    <row r="818" spans="1:3" x14ac:dyDescent="0.2">
      <c r="A818" t="s">
        <v>2105</v>
      </c>
      <c r="B818" t="s">
        <v>2106</v>
      </c>
      <c r="C818">
        <v>1</v>
      </c>
    </row>
    <row r="819" spans="1:3" x14ac:dyDescent="0.2">
      <c r="A819" t="s">
        <v>2107</v>
      </c>
      <c r="B819" t="s">
        <v>2108</v>
      </c>
      <c r="C819">
        <v>1</v>
      </c>
    </row>
    <row r="820" spans="1:3" x14ac:dyDescent="0.2">
      <c r="A820" t="s">
        <v>2109</v>
      </c>
      <c r="B820" t="s">
        <v>2110</v>
      </c>
      <c r="C820">
        <v>1</v>
      </c>
    </row>
    <row r="821" spans="1:3" x14ac:dyDescent="0.2">
      <c r="A821" t="s">
        <v>2111</v>
      </c>
      <c r="B821" t="s">
        <v>2112</v>
      </c>
      <c r="C821">
        <v>1</v>
      </c>
    </row>
    <row r="822" spans="1:3" x14ac:dyDescent="0.2">
      <c r="A822" t="s">
        <v>2113</v>
      </c>
      <c r="B822" t="s">
        <v>6375</v>
      </c>
      <c r="C822">
        <v>1</v>
      </c>
    </row>
    <row r="823" spans="1:3" x14ac:dyDescent="0.2">
      <c r="A823" t="s">
        <v>2114</v>
      </c>
      <c r="B823" t="s">
        <v>6376</v>
      </c>
      <c r="C823">
        <v>1</v>
      </c>
    </row>
    <row r="824" spans="1:3" x14ac:dyDescent="0.2">
      <c r="A824" t="s">
        <v>2115</v>
      </c>
      <c r="B824" t="s">
        <v>2116</v>
      </c>
      <c r="C824">
        <v>1</v>
      </c>
    </row>
    <row r="825" spans="1:3" x14ac:dyDescent="0.2">
      <c r="A825" t="s">
        <v>2117</v>
      </c>
      <c r="B825" t="s">
        <v>2118</v>
      </c>
      <c r="C825">
        <v>1</v>
      </c>
    </row>
    <row r="826" spans="1:3" x14ac:dyDescent="0.2">
      <c r="A826" t="s">
        <v>2119</v>
      </c>
      <c r="B826" t="s">
        <v>2120</v>
      </c>
      <c r="C826">
        <v>1</v>
      </c>
    </row>
    <row r="827" spans="1:3" x14ac:dyDescent="0.2">
      <c r="A827" t="s">
        <v>2121</v>
      </c>
      <c r="B827" t="s">
        <v>2122</v>
      </c>
      <c r="C827">
        <v>1</v>
      </c>
    </row>
    <row r="828" spans="1:3" x14ac:dyDescent="0.2">
      <c r="A828" t="s">
        <v>2123</v>
      </c>
      <c r="B828" t="s">
        <v>2124</v>
      </c>
      <c r="C828">
        <v>1</v>
      </c>
    </row>
    <row r="829" spans="1:3" x14ac:dyDescent="0.2">
      <c r="A829" t="s">
        <v>2125</v>
      </c>
      <c r="B829" t="s">
        <v>6377</v>
      </c>
      <c r="C829">
        <v>1</v>
      </c>
    </row>
    <row r="830" spans="1:3" x14ac:dyDescent="0.2">
      <c r="A830" t="s">
        <v>2126</v>
      </c>
      <c r="B830" t="s">
        <v>6378</v>
      </c>
      <c r="C830">
        <v>1</v>
      </c>
    </row>
    <row r="831" spans="1:3" x14ac:dyDescent="0.2">
      <c r="A831" t="s">
        <v>2127</v>
      </c>
      <c r="B831" t="s">
        <v>2128</v>
      </c>
      <c r="C831">
        <v>1</v>
      </c>
    </row>
    <row r="832" spans="1:3" x14ac:dyDescent="0.2">
      <c r="A832" t="s">
        <v>2129</v>
      </c>
      <c r="B832" t="s">
        <v>2130</v>
      </c>
      <c r="C832">
        <v>1</v>
      </c>
    </row>
    <row r="833" spans="1:3" x14ac:dyDescent="0.2">
      <c r="A833" t="s">
        <v>2131</v>
      </c>
      <c r="B833" t="s">
        <v>2132</v>
      </c>
      <c r="C833">
        <v>1</v>
      </c>
    </row>
    <row r="834" spans="1:3" x14ac:dyDescent="0.2">
      <c r="A834" t="s">
        <v>2133</v>
      </c>
      <c r="B834" t="s">
        <v>2134</v>
      </c>
      <c r="C834">
        <v>1</v>
      </c>
    </row>
    <row r="835" spans="1:3" x14ac:dyDescent="0.2">
      <c r="A835" t="s">
        <v>2135</v>
      </c>
      <c r="B835" t="s">
        <v>6379</v>
      </c>
      <c r="C835">
        <v>1</v>
      </c>
    </row>
    <row r="836" spans="1:3" x14ac:dyDescent="0.2">
      <c r="A836" t="s">
        <v>2136</v>
      </c>
      <c r="B836" t="s">
        <v>6380</v>
      </c>
      <c r="C836">
        <v>1</v>
      </c>
    </row>
    <row r="837" spans="1:3" x14ac:dyDescent="0.2">
      <c r="A837" t="s">
        <v>2137</v>
      </c>
      <c r="B837" t="s">
        <v>2138</v>
      </c>
      <c r="C837">
        <v>1</v>
      </c>
    </row>
    <row r="838" spans="1:3" x14ac:dyDescent="0.2">
      <c r="A838" t="s">
        <v>2139</v>
      </c>
      <c r="B838" t="s">
        <v>2140</v>
      </c>
      <c r="C838">
        <v>1</v>
      </c>
    </row>
    <row r="839" spans="1:3" x14ac:dyDescent="0.2">
      <c r="A839" t="s">
        <v>2141</v>
      </c>
      <c r="B839" t="s">
        <v>2142</v>
      </c>
      <c r="C839">
        <v>1</v>
      </c>
    </row>
    <row r="840" spans="1:3" x14ac:dyDescent="0.2">
      <c r="A840" t="s">
        <v>2143</v>
      </c>
      <c r="B840" t="s">
        <v>6381</v>
      </c>
      <c r="C840">
        <v>1</v>
      </c>
    </row>
    <row r="841" spans="1:3" x14ac:dyDescent="0.2">
      <c r="A841" t="s">
        <v>2144</v>
      </c>
      <c r="B841" t="s">
        <v>2145</v>
      </c>
      <c r="C841">
        <v>1</v>
      </c>
    </row>
    <row r="842" spans="1:3" x14ac:dyDescent="0.2">
      <c r="A842" t="s">
        <v>2146</v>
      </c>
      <c r="B842" t="s">
        <v>2147</v>
      </c>
      <c r="C842">
        <v>1</v>
      </c>
    </row>
    <row r="843" spans="1:3" x14ac:dyDescent="0.2">
      <c r="A843" t="s">
        <v>2148</v>
      </c>
      <c r="B843" t="s">
        <v>2149</v>
      </c>
      <c r="C843">
        <v>1</v>
      </c>
    </row>
    <row r="844" spans="1:3" x14ac:dyDescent="0.2">
      <c r="A844" t="s">
        <v>2150</v>
      </c>
      <c r="B844" t="s">
        <v>2151</v>
      </c>
      <c r="C844">
        <v>1</v>
      </c>
    </row>
    <row r="845" spans="1:3" x14ac:dyDescent="0.2">
      <c r="A845" t="s">
        <v>2152</v>
      </c>
      <c r="B845" t="s">
        <v>2153</v>
      </c>
      <c r="C845">
        <v>1</v>
      </c>
    </row>
    <row r="846" spans="1:3" x14ac:dyDescent="0.2">
      <c r="A846" t="s">
        <v>2154</v>
      </c>
      <c r="B846" t="s">
        <v>2155</v>
      </c>
      <c r="C846">
        <v>1</v>
      </c>
    </row>
    <row r="847" spans="1:3" x14ac:dyDescent="0.2">
      <c r="A847" t="s">
        <v>2156</v>
      </c>
      <c r="B847" t="s">
        <v>6382</v>
      </c>
      <c r="C847">
        <v>1</v>
      </c>
    </row>
    <row r="848" spans="1:3" x14ac:dyDescent="0.2">
      <c r="A848" t="s">
        <v>2157</v>
      </c>
      <c r="B848" t="s">
        <v>2158</v>
      </c>
      <c r="C848">
        <v>1</v>
      </c>
    </row>
    <row r="849" spans="1:3" x14ac:dyDescent="0.2">
      <c r="A849" t="s">
        <v>2159</v>
      </c>
      <c r="B849" t="s">
        <v>2160</v>
      </c>
      <c r="C849">
        <v>1</v>
      </c>
    </row>
    <row r="850" spans="1:3" x14ac:dyDescent="0.2">
      <c r="A850" t="s">
        <v>2161</v>
      </c>
      <c r="B850" t="s">
        <v>2162</v>
      </c>
      <c r="C850">
        <v>1</v>
      </c>
    </row>
    <row r="851" spans="1:3" x14ac:dyDescent="0.2">
      <c r="A851" t="s">
        <v>2163</v>
      </c>
      <c r="B851" t="s">
        <v>2164</v>
      </c>
      <c r="C851">
        <v>1</v>
      </c>
    </row>
    <row r="852" spans="1:3" x14ac:dyDescent="0.2">
      <c r="A852" t="s">
        <v>2165</v>
      </c>
      <c r="B852" t="s">
        <v>2166</v>
      </c>
      <c r="C852">
        <v>1</v>
      </c>
    </row>
    <row r="853" spans="1:3" x14ac:dyDescent="0.2">
      <c r="A853" t="s">
        <v>2167</v>
      </c>
      <c r="B853" t="s">
        <v>6383</v>
      </c>
      <c r="C853">
        <v>1</v>
      </c>
    </row>
    <row r="854" spans="1:3" x14ac:dyDescent="0.2">
      <c r="A854" t="s">
        <v>2168</v>
      </c>
      <c r="B854" t="s">
        <v>2169</v>
      </c>
      <c r="C854">
        <v>1</v>
      </c>
    </row>
    <row r="855" spans="1:3" x14ac:dyDescent="0.2">
      <c r="A855" t="s">
        <v>2170</v>
      </c>
      <c r="B855" t="s">
        <v>2171</v>
      </c>
      <c r="C855">
        <v>1</v>
      </c>
    </row>
    <row r="856" spans="1:3" x14ac:dyDescent="0.2">
      <c r="A856" t="s">
        <v>2172</v>
      </c>
      <c r="B856" t="s">
        <v>2173</v>
      </c>
      <c r="C856">
        <v>1</v>
      </c>
    </row>
    <row r="857" spans="1:3" x14ac:dyDescent="0.2">
      <c r="A857" t="s">
        <v>2174</v>
      </c>
      <c r="B857" t="s">
        <v>2175</v>
      </c>
      <c r="C857">
        <v>1</v>
      </c>
    </row>
    <row r="858" spans="1:3" x14ac:dyDescent="0.2">
      <c r="A858" t="s">
        <v>2176</v>
      </c>
      <c r="B858" t="s">
        <v>2177</v>
      </c>
      <c r="C858">
        <v>1</v>
      </c>
    </row>
    <row r="859" spans="1:3" x14ac:dyDescent="0.2">
      <c r="A859" t="s">
        <v>2178</v>
      </c>
      <c r="B859" t="s">
        <v>2179</v>
      </c>
      <c r="C859">
        <v>1</v>
      </c>
    </row>
    <row r="860" spans="1:3" x14ac:dyDescent="0.2">
      <c r="A860" t="s">
        <v>2180</v>
      </c>
      <c r="B860" t="s">
        <v>2181</v>
      </c>
      <c r="C860">
        <v>1</v>
      </c>
    </row>
    <row r="861" spans="1:3" x14ac:dyDescent="0.2">
      <c r="A861" t="s">
        <v>2182</v>
      </c>
      <c r="B861" t="s">
        <v>6384</v>
      </c>
      <c r="C861">
        <v>1</v>
      </c>
    </row>
    <row r="862" spans="1:3" x14ac:dyDescent="0.2">
      <c r="A862" t="s">
        <v>2183</v>
      </c>
      <c r="B862" t="s">
        <v>6385</v>
      </c>
      <c r="C862">
        <v>1</v>
      </c>
    </row>
    <row r="863" spans="1:3" x14ac:dyDescent="0.2">
      <c r="A863" t="s">
        <v>2184</v>
      </c>
      <c r="B863" t="s">
        <v>2185</v>
      </c>
      <c r="C863">
        <v>1</v>
      </c>
    </row>
    <row r="864" spans="1:3" x14ac:dyDescent="0.2">
      <c r="A864" t="s">
        <v>2186</v>
      </c>
      <c r="B864" t="s">
        <v>2187</v>
      </c>
      <c r="C864">
        <v>1</v>
      </c>
    </row>
    <row r="865" spans="1:3" x14ac:dyDescent="0.2">
      <c r="A865" t="s">
        <v>2188</v>
      </c>
      <c r="B865" t="s">
        <v>2189</v>
      </c>
      <c r="C865">
        <v>1</v>
      </c>
    </row>
    <row r="866" spans="1:3" x14ac:dyDescent="0.2">
      <c r="A866" t="s">
        <v>2190</v>
      </c>
      <c r="B866" t="s">
        <v>2191</v>
      </c>
      <c r="C866">
        <v>1</v>
      </c>
    </row>
    <row r="867" spans="1:3" x14ac:dyDescent="0.2">
      <c r="A867" t="s">
        <v>2192</v>
      </c>
      <c r="B867" t="s">
        <v>6386</v>
      </c>
      <c r="C867">
        <v>1</v>
      </c>
    </row>
    <row r="868" spans="1:3" x14ac:dyDescent="0.2">
      <c r="A868" t="s">
        <v>2193</v>
      </c>
      <c r="B868" t="s">
        <v>2194</v>
      </c>
      <c r="C868">
        <v>1</v>
      </c>
    </row>
    <row r="869" spans="1:3" x14ac:dyDescent="0.2">
      <c r="A869" t="s">
        <v>2195</v>
      </c>
      <c r="B869" t="s">
        <v>2196</v>
      </c>
      <c r="C869">
        <v>1</v>
      </c>
    </row>
    <row r="870" spans="1:3" x14ac:dyDescent="0.2">
      <c r="A870" t="s">
        <v>2197</v>
      </c>
      <c r="B870" t="s">
        <v>2198</v>
      </c>
      <c r="C870">
        <v>1</v>
      </c>
    </row>
    <row r="871" spans="1:3" x14ac:dyDescent="0.2">
      <c r="A871" t="s">
        <v>2199</v>
      </c>
      <c r="B871" t="s">
        <v>2200</v>
      </c>
      <c r="C871">
        <v>1</v>
      </c>
    </row>
    <row r="872" spans="1:3" x14ac:dyDescent="0.2">
      <c r="A872" t="s">
        <v>2201</v>
      </c>
      <c r="B872" t="s">
        <v>2202</v>
      </c>
      <c r="C872">
        <v>1</v>
      </c>
    </row>
    <row r="873" spans="1:3" x14ac:dyDescent="0.2">
      <c r="A873" t="s">
        <v>2203</v>
      </c>
      <c r="B873" t="s">
        <v>2204</v>
      </c>
      <c r="C873">
        <v>1</v>
      </c>
    </row>
    <row r="874" spans="1:3" x14ac:dyDescent="0.2">
      <c r="A874" t="s">
        <v>2205</v>
      </c>
      <c r="B874" t="s">
        <v>2206</v>
      </c>
      <c r="C874">
        <v>1</v>
      </c>
    </row>
    <row r="875" spans="1:3" x14ac:dyDescent="0.2">
      <c r="A875" t="s">
        <v>2207</v>
      </c>
      <c r="B875" t="s">
        <v>2208</v>
      </c>
      <c r="C875">
        <v>1</v>
      </c>
    </row>
    <row r="876" spans="1:3" x14ac:dyDescent="0.2">
      <c r="A876" t="s">
        <v>2209</v>
      </c>
      <c r="B876" t="s">
        <v>2210</v>
      </c>
      <c r="C876">
        <v>1</v>
      </c>
    </row>
    <row r="877" spans="1:3" x14ac:dyDescent="0.2">
      <c r="A877" t="s">
        <v>2211</v>
      </c>
      <c r="B877" t="s">
        <v>2212</v>
      </c>
      <c r="C877">
        <v>1</v>
      </c>
    </row>
    <row r="878" spans="1:3" x14ac:dyDescent="0.2">
      <c r="A878" t="s">
        <v>2213</v>
      </c>
      <c r="B878" t="s">
        <v>2214</v>
      </c>
      <c r="C878">
        <v>1</v>
      </c>
    </row>
    <row r="879" spans="1:3" x14ac:dyDescent="0.2">
      <c r="A879" t="s">
        <v>2215</v>
      </c>
      <c r="B879" t="s">
        <v>6387</v>
      </c>
      <c r="C879">
        <v>1</v>
      </c>
    </row>
    <row r="880" spans="1:3" x14ac:dyDescent="0.2">
      <c r="A880" t="s">
        <v>2216</v>
      </c>
      <c r="B880" t="s">
        <v>2217</v>
      </c>
      <c r="C880">
        <v>1</v>
      </c>
    </row>
    <row r="881" spans="1:3" x14ac:dyDescent="0.2">
      <c r="A881" t="s">
        <v>2218</v>
      </c>
      <c r="B881" t="s">
        <v>2219</v>
      </c>
      <c r="C881">
        <v>1</v>
      </c>
    </row>
    <row r="882" spans="1:3" x14ac:dyDescent="0.2">
      <c r="A882" t="s">
        <v>2220</v>
      </c>
      <c r="B882" t="s">
        <v>6388</v>
      </c>
      <c r="C882">
        <v>1</v>
      </c>
    </row>
    <row r="883" spans="1:3" x14ac:dyDescent="0.2">
      <c r="A883" t="s">
        <v>2221</v>
      </c>
      <c r="B883" t="s">
        <v>2222</v>
      </c>
      <c r="C883">
        <v>1</v>
      </c>
    </row>
    <row r="884" spans="1:3" x14ac:dyDescent="0.2">
      <c r="A884" t="s">
        <v>2223</v>
      </c>
      <c r="B884" t="s">
        <v>6389</v>
      </c>
      <c r="C884">
        <v>1</v>
      </c>
    </row>
    <row r="885" spans="1:3" x14ac:dyDescent="0.2">
      <c r="A885" t="s">
        <v>2224</v>
      </c>
      <c r="B885" t="s">
        <v>6390</v>
      </c>
      <c r="C885">
        <v>1</v>
      </c>
    </row>
    <row r="886" spans="1:3" x14ac:dyDescent="0.2">
      <c r="A886" t="s">
        <v>2225</v>
      </c>
      <c r="B886" t="s">
        <v>2226</v>
      </c>
      <c r="C886">
        <v>1</v>
      </c>
    </row>
    <row r="887" spans="1:3" x14ac:dyDescent="0.2">
      <c r="A887" t="s">
        <v>2227</v>
      </c>
      <c r="B887" t="s">
        <v>2228</v>
      </c>
      <c r="C887">
        <v>1</v>
      </c>
    </row>
    <row r="888" spans="1:3" x14ac:dyDescent="0.2">
      <c r="A888" t="s">
        <v>2229</v>
      </c>
      <c r="B888" t="s">
        <v>6391</v>
      </c>
      <c r="C888">
        <v>1</v>
      </c>
    </row>
    <row r="889" spans="1:3" x14ac:dyDescent="0.2">
      <c r="A889" t="s">
        <v>2230</v>
      </c>
      <c r="B889" t="s">
        <v>2231</v>
      </c>
      <c r="C889">
        <v>1</v>
      </c>
    </row>
    <row r="890" spans="1:3" x14ac:dyDescent="0.2">
      <c r="A890" t="s">
        <v>2232</v>
      </c>
      <c r="B890" t="s">
        <v>2233</v>
      </c>
      <c r="C890">
        <v>1</v>
      </c>
    </row>
    <row r="891" spans="1:3" x14ac:dyDescent="0.2">
      <c r="A891" t="s">
        <v>2234</v>
      </c>
      <c r="B891" t="s">
        <v>6392</v>
      </c>
      <c r="C891">
        <v>1</v>
      </c>
    </row>
    <row r="892" spans="1:3" x14ac:dyDescent="0.2">
      <c r="A892" t="s">
        <v>2235</v>
      </c>
      <c r="B892" t="s">
        <v>2236</v>
      </c>
      <c r="C892">
        <v>1</v>
      </c>
    </row>
    <row r="893" spans="1:3" x14ac:dyDescent="0.2">
      <c r="A893" t="s">
        <v>2237</v>
      </c>
      <c r="B893" t="s">
        <v>2238</v>
      </c>
      <c r="C893">
        <v>1</v>
      </c>
    </row>
    <row r="894" spans="1:3" x14ac:dyDescent="0.2">
      <c r="A894" t="s">
        <v>2239</v>
      </c>
      <c r="B894" t="s">
        <v>2240</v>
      </c>
      <c r="C894">
        <v>1</v>
      </c>
    </row>
    <row r="895" spans="1:3" x14ac:dyDescent="0.2">
      <c r="A895" t="s">
        <v>2241</v>
      </c>
      <c r="B895" t="s">
        <v>2242</v>
      </c>
      <c r="C895">
        <v>1</v>
      </c>
    </row>
    <row r="896" spans="1:3" x14ac:dyDescent="0.2">
      <c r="A896" t="s">
        <v>2243</v>
      </c>
      <c r="B896" t="s">
        <v>2244</v>
      </c>
      <c r="C896">
        <v>1</v>
      </c>
    </row>
    <row r="897" spans="1:3" x14ac:dyDescent="0.2">
      <c r="A897" t="s">
        <v>2245</v>
      </c>
      <c r="B897" t="s">
        <v>6393</v>
      </c>
      <c r="C897">
        <v>1</v>
      </c>
    </row>
    <row r="898" spans="1:3" x14ac:dyDescent="0.2">
      <c r="A898" t="s">
        <v>2246</v>
      </c>
      <c r="B898" t="s">
        <v>2247</v>
      </c>
      <c r="C898">
        <v>1</v>
      </c>
    </row>
    <row r="899" spans="1:3" x14ac:dyDescent="0.2">
      <c r="A899" t="s">
        <v>2248</v>
      </c>
      <c r="B899" t="s">
        <v>2249</v>
      </c>
      <c r="C899">
        <v>1</v>
      </c>
    </row>
    <row r="900" spans="1:3" x14ac:dyDescent="0.2">
      <c r="A900" t="s">
        <v>2250</v>
      </c>
      <c r="B900" t="s">
        <v>6394</v>
      </c>
      <c r="C900">
        <v>1</v>
      </c>
    </row>
    <row r="901" spans="1:3" x14ac:dyDescent="0.2">
      <c r="A901" t="s">
        <v>2251</v>
      </c>
      <c r="B901" t="s">
        <v>2252</v>
      </c>
      <c r="C901">
        <v>1</v>
      </c>
    </row>
    <row r="902" spans="1:3" x14ac:dyDescent="0.2">
      <c r="A902" t="s">
        <v>2253</v>
      </c>
      <c r="B902" t="s">
        <v>6395</v>
      </c>
      <c r="C902">
        <v>1</v>
      </c>
    </row>
    <row r="903" spans="1:3" x14ac:dyDescent="0.2">
      <c r="A903" t="s">
        <v>2254</v>
      </c>
      <c r="B903" t="s">
        <v>2255</v>
      </c>
      <c r="C903">
        <v>1</v>
      </c>
    </row>
    <row r="904" spans="1:3" x14ac:dyDescent="0.2">
      <c r="A904" t="s">
        <v>2256</v>
      </c>
      <c r="B904" t="s">
        <v>6396</v>
      </c>
      <c r="C904">
        <v>1</v>
      </c>
    </row>
    <row r="905" spans="1:3" x14ac:dyDescent="0.2">
      <c r="A905" t="s">
        <v>2257</v>
      </c>
      <c r="B905" t="s">
        <v>6397</v>
      </c>
      <c r="C905">
        <v>1</v>
      </c>
    </row>
    <row r="906" spans="1:3" x14ac:dyDescent="0.2">
      <c r="A906" t="s">
        <v>2258</v>
      </c>
      <c r="B906" t="s">
        <v>2259</v>
      </c>
      <c r="C906">
        <v>1</v>
      </c>
    </row>
    <row r="907" spans="1:3" x14ac:dyDescent="0.2">
      <c r="A907" t="s">
        <v>2260</v>
      </c>
      <c r="B907" t="s">
        <v>6398</v>
      </c>
      <c r="C907">
        <v>1</v>
      </c>
    </row>
    <row r="908" spans="1:3" x14ac:dyDescent="0.2">
      <c r="A908" t="s">
        <v>2261</v>
      </c>
      <c r="B908" t="s">
        <v>2262</v>
      </c>
      <c r="C908">
        <v>1</v>
      </c>
    </row>
    <row r="909" spans="1:3" x14ac:dyDescent="0.2">
      <c r="A909" t="s">
        <v>2263</v>
      </c>
      <c r="B909" t="s">
        <v>2264</v>
      </c>
      <c r="C909">
        <v>1</v>
      </c>
    </row>
    <row r="910" spans="1:3" x14ac:dyDescent="0.2">
      <c r="A910" t="s">
        <v>2265</v>
      </c>
      <c r="B910" t="s">
        <v>2266</v>
      </c>
      <c r="C910">
        <v>1</v>
      </c>
    </row>
    <row r="911" spans="1:3" x14ac:dyDescent="0.2">
      <c r="A911" t="s">
        <v>2267</v>
      </c>
      <c r="B911" t="s">
        <v>2268</v>
      </c>
      <c r="C911">
        <v>1</v>
      </c>
    </row>
    <row r="912" spans="1:3" x14ac:dyDescent="0.2">
      <c r="A912" t="s">
        <v>2269</v>
      </c>
      <c r="B912" t="s">
        <v>2270</v>
      </c>
      <c r="C912">
        <v>1</v>
      </c>
    </row>
    <row r="913" spans="1:3" x14ac:dyDescent="0.2">
      <c r="A913" t="s">
        <v>2271</v>
      </c>
      <c r="B913" t="s">
        <v>6399</v>
      </c>
      <c r="C913">
        <v>1</v>
      </c>
    </row>
    <row r="914" spans="1:3" x14ac:dyDescent="0.2">
      <c r="A914" t="s">
        <v>2273</v>
      </c>
      <c r="B914" t="s">
        <v>2274</v>
      </c>
      <c r="C914">
        <v>1</v>
      </c>
    </row>
    <row r="915" spans="1:3" x14ac:dyDescent="0.2">
      <c r="A915" t="s">
        <v>2275</v>
      </c>
      <c r="B915" t="s">
        <v>2276</v>
      </c>
      <c r="C915">
        <v>1</v>
      </c>
    </row>
    <row r="916" spans="1:3" x14ac:dyDescent="0.2">
      <c r="A916" t="s">
        <v>2277</v>
      </c>
      <c r="B916" t="s">
        <v>6400</v>
      </c>
      <c r="C916">
        <v>1</v>
      </c>
    </row>
    <row r="917" spans="1:3" x14ac:dyDescent="0.2">
      <c r="A917" t="s">
        <v>2278</v>
      </c>
      <c r="B917" t="s">
        <v>2279</v>
      </c>
      <c r="C917">
        <v>1</v>
      </c>
    </row>
    <row r="918" spans="1:3" x14ac:dyDescent="0.2">
      <c r="A918" t="s">
        <v>2280</v>
      </c>
      <c r="B918" t="s">
        <v>2281</v>
      </c>
      <c r="C918">
        <v>1</v>
      </c>
    </row>
    <row r="919" spans="1:3" x14ac:dyDescent="0.2">
      <c r="A919" t="s">
        <v>2282</v>
      </c>
      <c r="B919" t="s">
        <v>2283</v>
      </c>
      <c r="C919">
        <v>1</v>
      </c>
    </row>
    <row r="920" spans="1:3" x14ac:dyDescent="0.2">
      <c r="A920" t="s">
        <v>2284</v>
      </c>
      <c r="B920" t="s">
        <v>2285</v>
      </c>
      <c r="C920">
        <v>1</v>
      </c>
    </row>
    <row r="921" spans="1:3" x14ac:dyDescent="0.2">
      <c r="A921" t="s">
        <v>2286</v>
      </c>
      <c r="B921" t="s">
        <v>2287</v>
      </c>
      <c r="C921">
        <v>1</v>
      </c>
    </row>
    <row r="922" spans="1:3" x14ac:dyDescent="0.2">
      <c r="A922" t="s">
        <v>2288</v>
      </c>
      <c r="B922" t="s">
        <v>2289</v>
      </c>
      <c r="C922">
        <v>1</v>
      </c>
    </row>
    <row r="923" spans="1:3" x14ac:dyDescent="0.2">
      <c r="A923" t="s">
        <v>2290</v>
      </c>
      <c r="B923" t="s">
        <v>2291</v>
      </c>
      <c r="C923">
        <v>1</v>
      </c>
    </row>
    <row r="924" spans="1:3" x14ac:dyDescent="0.2">
      <c r="A924" t="s">
        <v>2292</v>
      </c>
      <c r="B924" t="s">
        <v>2293</v>
      </c>
      <c r="C924">
        <v>1</v>
      </c>
    </row>
    <row r="925" spans="1:3" x14ac:dyDescent="0.2">
      <c r="A925" t="s">
        <v>2294</v>
      </c>
      <c r="B925" t="s">
        <v>2295</v>
      </c>
      <c r="C925">
        <v>1</v>
      </c>
    </row>
    <row r="926" spans="1:3" x14ac:dyDescent="0.2">
      <c r="A926" t="s">
        <v>2296</v>
      </c>
      <c r="B926" t="s">
        <v>2297</v>
      </c>
      <c r="C926">
        <v>1</v>
      </c>
    </row>
    <row r="927" spans="1:3" x14ac:dyDescent="0.2">
      <c r="A927" t="s">
        <v>2298</v>
      </c>
      <c r="B927" t="s">
        <v>2299</v>
      </c>
      <c r="C927">
        <v>1</v>
      </c>
    </row>
    <row r="928" spans="1:3" x14ac:dyDescent="0.2">
      <c r="A928" t="s">
        <v>2300</v>
      </c>
      <c r="B928" t="s">
        <v>2301</v>
      </c>
      <c r="C928">
        <v>1</v>
      </c>
    </row>
    <row r="929" spans="1:3" x14ac:dyDescent="0.2">
      <c r="A929" t="s">
        <v>2302</v>
      </c>
      <c r="B929" t="s">
        <v>2303</v>
      </c>
      <c r="C929">
        <v>1</v>
      </c>
    </row>
    <row r="930" spans="1:3" x14ac:dyDescent="0.2">
      <c r="A930" t="s">
        <v>2304</v>
      </c>
      <c r="B930" t="s">
        <v>2305</v>
      </c>
      <c r="C930">
        <v>1</v>
      </c>
    </row>
    <row r="931" spans="1:3" x14ac:dyDescent="0.2">
      <c r="A931" t="s">
        <v>2306</v>
      </c>
      <c r="B931" t="s">
        <v>2307</v>
      </c>
      <c r="C931">
        <v>1</v>
      </c>
    </row>
    <row r="932" spans="1:3" x14ac:dyDescent="0.2">
      <c r="A932" t="s">
        <v>2308</v>
      </c>
      <c r="B932" t="s">
        <v>2309</v>
      </c>
      <c r="C932">
        <v>1</v>
      </c>
    </row>
    <row r="933" spans="1:3" x14ac:dyDescent="0.2">
      <c r="A933" t="s">
        <v>2310</v>
      </c>
      <c r="B933" t="s">
        <v>2311</v>
      </c>
      <c r="C933">
        <v>1</v>
      </c>
    </row>
    <row r="934" spans="1:3" x14ac:dyDescent="0.2">
      <c r="A934" t="s">
        <v>2312</v>
      </c>
      <c r="B934" t="s">
        <v>6401</v>
      </c>
      <c r="C934">
        <v>1</v>
      </c>
    </row>
    <row r="935" spans="1:3" x14ac:dyDescent="0.2">
      <c r="A935" t="s">
        <v>2313</v>
      </c>
      <c r="B935" t="s">
        <v>2314</v>
      </c>
      <c r="C935">
        <v>1</v>
      </c>
    </row>
    <row r="936" spans="1:3" x14ac:dyDescent="0.2">
      <c r="A936" t="s">
        <v>2315</v>
      </c>
      <c r="B936" t="s">
        <v>2316</v>
      </c>
      <c r="C936">
        <v>1</v>
      </c>
    </row>
    <row r="937" spans="1:3" x14ac:dyDescent="0.2">
      <c r="A937" t="s">
        <v>2317</v>
      </c>
      <c r="B937" t="s">
        <v>2318</v>
      </c>
      <c r="C937">
        <v>1</v>
      </c>
    </row>
    <row r="938" spans="1:3" x14ac:dyDescent="0.2">
      <c r="A938" t="s">
        <v>2319</v>
      </c>
      <c r="B938" t="s">
        <v>6402</v>
      </c>
      <c r="C938">
        <v>1</v>
      </c>
    </row>
    <row r="939" spans="1:3" x14ac:dyDescent="0.2">
      <c r="A939" t="s">
        <v>2320</v>
      </c>
      <c r="B939" t="s">
        <v>2321</v>
      </c>
      <c r="C939">
        <v>1</v>
      </c>
    </row>
    <row r="940" spans="1:3" x14ac:dyDescent="0.2">
      <c r="A940" t="s">
        <v>2322</v>
      </c>
      <c r="B940" t="s">
        <v>6403</v>
      </c>
      <c r="C940">
        <v>1</v>
      </c>
    </row>
    <row r="941" spans="1:3" x14ac:dyDescent="0.2">
      <c r="A941" t="s">
        <v>2323</v>
      </c>
      <c r="B941" t="s">
        <v>2324</v>
      </c>
      <c r="C941">
        <v>1</v>
      </c>
    </row>
    <row r="942" spans="1:3" x14ac:dyDescent="0.2">
      <c r="A942" t="s">
        <v>2325</v>
      </c>
      <c r="B942" t="s">
        <v>2326</v>
      </c>
      <c r="C942">
        <v>1</v>
      </c>
    </row>
    <row r="943" spans="1:3" x14ac:dyDescent="0.2">
      <c r="A943" t="s">
        <v>2327</v>
      </c>
      <c r="B943" t="s">
        <v>2328</v>
      </c>
      <c r="C943">
        <v>1</v>
      </c>
    </row>
    <row r="944" spans="1:3" x14ac:dyDescent="0.2">
      <c r="A944" t="s">
        <v>2329</v>
      </c>
      <c r="B944" t="s">
        <v>2330</v>
      </c>
      <c r="C944">
        <v>1</v>
      </c>
    </row>
    <row r="945" spans="1:3" x14ac:dyDescent="0.2">
      <c r="A945" t="s">
        <v>2331</v>
      </c>
      <c r="B945" t="s">
        <v>6404</v>
      </c>
      <c r="C945">
        <v>1</v>
      </c>
    </row>
    <row r="946" spans="1:3" x14ac:dyDescent="0.2">
      <c r="A946" t="s">
        <v>2332</v>
      </c>
      <c r="B946" t="s">
        <v>6405</v>
      </c>
      <c r="C946">
        <v>1</v>
      </c>
    </row>
    <row r="947" spans="1:3" x14ac:dyDescent="0.2">
      <c r="A947" t="s">
        <v>2333</v>
      </c>
      <c r="B947" t="s">
        <v>2334</v>
      </c>
      <c r="C947">
        <v>1</v>
      </c>
    </row>
    <row r="948" spans="1:3" x14ac:dyDescent="0.2">
      <c r="A948" t="s">
        <v>2335</v>
      </c>
      <c r="B948" t="s">
        <v>2336</v>
      </c>
      <c r="C948">
        <v>1</v>
      </c>
    </row>
    <row r="949" spans="1:3" x14ac:dyDescent="0.2">
      <c r="A949" t="s">
        <v>2337</v>
      </c>
      <c r="B949" t="s">
        <v>2338</v>
      </c>
      <c r="C949">
        <v>1</v>
      </c>
    </row>
    <row r="950" spans="1:3" x14ac:dyDescent="0.2">
      <c r="A950" t="s">
        <v>2339</v>
      </c>
      <c r="B950" t="s">
        <v>2340</v>
      </c>
      <c r="C950">
        <v>1</v>
      </c>
    </row>
    <row r="951" spans="1:3" x14ac:dyDescent="0.2">
      <c r="A951" t="s">
        <v>2341</v>
      </c>
      <c r="B951" t="s">
        <v>2342</v>
      </c>
      <c r="C951">
        <v>1</v>
      </c>
    </row>
    <row r="952" spans="1:3" x14ac:dyDescent="0.2">
      <c r="A952" t="s">
        <v>2343</v>
      </c>
      <c r="B952" t="s">
        <v>2344</v>
      </c>
      <c r="C952">
        <v>1</v>
      </c>
    </row>
    <row r="953" spans="1:3" x14ac:dyDescent="0.2">
      <c r="A953" t="s">
        <v>2345</v>
      </c>
      <c r="B953" t="s">
        <v>2346</v>
      </c>
      <c r="C953">
        <v>1</v>
      </c>
    </row>
    <row r="954" spans="1:3" x14ac:dyDescent="0.2">
      <c r="A954" t="s">
        <v>2347</v>
      </c>
      <c r="B954" t="s">
        <v>2348</v>
      </c>
      <c r="C954">
        <v>1</v>
      </c>
    </row>
    <row r="955" spans="1:3" x14ac:dyDescent="0.2">
      <c r="A955" t="s">
        <v>2349</v>
      </c>
      <c r="B955" t="s">
        <v>6406</v>
      </c>
      <c r="C955">
        <v>1</v>
      </c>
    </row>
    <row r="956" spans="1:3" x14ac:dyDescent="0.2">
      <c r="A956" t="s">
        <v>2350</v>
      </c>
      <c r="B956" t="s">
        <v>2351</v>
      </c>
      <c r="C956">
        <v>1</v>
      </c>
    </row>
    <row r="957" spans="1:3" x14ac:dyDescent="0.2">
      <c r="A957" t="s">
        <v>2352</v>
      </c>
      <c r="B957" t="s">
        <v>2353</v>
      </c>
      <c r="C957">
        <v>1</v>
      </c>
    </row>
    <row r="958" spans="1:3" x14ac:dyDescent="0.2">
      <c r="A958" t="s">
        <v>2354</v>
      </c>
      <c r="B958" t="s">
        <v>2355</v>
      </c>
      <c r="C958">
        <v>1</v>
      </c>
    </row>
    <row r="959" spans="1:3" x14ac:dyDescent="0.2">
      <c r="A959" t="s">
        <v>2356</v>
      </c>
      <c r="B959" t="s">
        <v>2357</v>
      </c>
      <c r="C959">
        <v>1</v>
      </c>
    </row>
    <row r="960" spans="1:3" x14ac:dyDescent="0.2">
      <c r="A960" t="s">
        <v>2358</v>
      </c>
      <c r="B960" t="s">
        <v>6407</v>
      </c>
      <c r="C960">
        <v>1</v>
      </c>
    </row>
    <row r="961" spans="1:3" x14ac:dyDescent="0.2">
      <c r="A961" t="s">
        <v>2359</v>
      </c>
      <c r="B961" t="s">
        <v>2360</v>
      </c>
      <c r="C961">
        <v>1</v>
      </c>
    </row>
    <row r="962" spans="1:3" x14ac:dyDescent="0.2">
      <c r="A962" t="s">
        <v>2361</v>
      </c>
      <c r="B962" t="s">
        <v>2362</v>
      </c>
      <c r="C962">
        <v>1</v>
      </c>
    </row>
    <row r="963" spans="1:3" x14ac:dyDescent="0.2">
      <c r="A963" t="s">
        <v>2363</v>
      </c>
      <c r="B963" t="s">
        <v>2364</v>
      </c>
      <c r="C963">
        <v>1</v>
      </c>
    </row>
    <row r="964" spans="1:3" x14ac:dyDescent="0.2">
      <c r="A964" t="s">
        <v>2365</v>
      </c>
      <c r="B964" t="s">
        <v>2366</v>
      </c>
      <c r="C964">
        <v>1</v>
      </c>
    </row>
    <row r="965" spans="1:3" x14ac:dyDescent="0.2">
      <c r="A965" t="s">
        <v>2367</v>
      </c>
      <c r="B965" t="s">
        <v>2368</v>
      </c>
      <c r="C965">
        <v>1</v>
      </c>
    </row>
    <row r="966" spans="1:3" x14ac:dyDescent="0.2">
      <c r="A966" t="s">
        <v>2369</v>
      </c>
      <c r="B966" t="s">
        <v>2370</v>
      </c>
      <c r="C966">
        <v>1</v>
      </c>
    </row>
    <row r="967" spans="1:3" x14ac:dyDescent="0.2">
      <c r="A967" t="s">
        <v>2371</v>
      </c>
      <c r="B967" t="s">
        <v>2372</v>
      </c>
      <c r="C967">
        <v>1</v>
      </c>
    </row>
    <row r="968" spans="1:3" x14ac:dyDescent="0.2">
      <c r="A968" t="s">
        <v>2373</v>
      </c>
      <c r="B968" t="s">
        <v>2374</v>
      </c>
      <c r="C968">
        <v>1</v>
      </c>
    </row>
    <row r="969" spans="1:3" x14ac:dyDescent="0.2">
      <c r="A969" t="s">
        <v>2375</v>
      </c>
      <c r="B969" t="s">
        <v>2376</v>
      </c>
      <c r="C969">
        <v>1</v>
      </c>
    </row>
    <row r="970" spans="1:3" x14ac:dyDescent="0.2">
      <c r="A970" t="s">
        <v>2377</v>
      </c>
      <c r="B970" t="s">
        <v>2378</v>
      </c>
      <c r="C970">
        <v>1</v>
      </c>
    </row>
    <row r="971" spans="1:3" x14ac:dyDescent="0.2">
      <c r="A971" t="s">
        <v>2379</v>
      </c>
      <c r="B971" t="s">
        <v>6408</v>
      </c>
      <c r="C971">
        <v>1</v>
      </c>
    </row>
    <row r="972" spans="1:3" x14ac:dyDescent="0.2">
      <c r="A972" t="s">
        <v>2380</v>
      </c>
      <c r="B972" t="s">
        <v>6409</v>
      </c>
      <c r="C972">
        <v>1</v>
      </c>
    </row>
    <row r="973" spans="1:3" x14ac:dyDescent="0.2">
      <c r="A973" t="s">
        <v>2381</v>
      </c>
      <c r="B973" t="s">
        <v>6410</v>
      </c>
      <c r="C973">
        <v>1</v>
      </c>
    </row>
    <row r="974" spans="1:3" x14ac:dyDescent="0.2">
      <c r="A974" t="s">
        <v>2382</v>
      </c>
      <c r="B974" t="s">
        <v>2383</v>
      </c>
      <c r="C974">
        <v>1</v>
      </c>
    </row>
    <row r="975" spans="1:3" x14ac:dyDescent="0.2">
      <c r="A975" t="s">
        <v>2384</v>
      </c>
      <c r="B975" t="s">
        <v>2385</v>
      </c>
      <c r="C975">
        <v>1</v>
      </c>
    </row>
    <row r="976" spans="1:3" x14ac:dyDescent="0.2">
      <c r="A976" t="s">
        <v>2386</v>
      </c>
      <c r="B976" t="s">
        <v>2387</v>
      </c>
      <c r="C976">
        <v>1</v>
      </c>
    </row>
    <row r="977" spans="1:3" x14ac:dyDescent="0.2">
      <c r="A977" t="s">
        <v>2388</v>
      </c>
      <c r="B977" t="s">
        <v>2389</v>
      </c>
      <c r="C977">
        <v>1</v>
      </c>
    </row>
    <row r="978" spans="1:3" x14ac:dyDescent="0.2">
      <c r="A978" t="s">
        <v>2390</v>
      </c>
      <c r="B978" t="s">
        <v>2391</v>
      </c>
      <c r="C978">
        <v>1</v>
      </c>
    </row>
    <row r="979" spans="1:3" x14ac:dyDescent="0.2">
      <c r="A979" t="s">
        <v>2392</v>
      </c>
      <c r="B979" t="s">
        <v>2393</v>
      </c>
      <c r="C979">
        <v>1</v>
      </c>
    </row>
    <row r="980" spans="1:3" x14ac:dyDescent="0.2">
      <c r="A980" t="s">
        <v>2394</v>
      </c>
      <c r="B980" t="s">
        <v>2395</v>
      </c>
      <c r="C980">
        <v>1</v>
      </c>
    </row>
    <row r="981" spans="1:3" x14ac:dyDescent="0.2">
      <c r="A981" t="s">
        <v>2396</v>
      </c>
      <c r="B981" t="s">
        <v>2397</v>
      </c>
      <c r="C981">
        <v>1</v>
      </c>
    </row>
    <row r="982" spans="1:3" x14ac:dyDescent="0.2">
      <c r="A982" t="s">
        <v>2398</v>
      </c>
      <c r="B982" t="s">
        <v>2399</v>
      </c>
      <c r="C982">
        <v>1</v>
      </c>
    </row>
    <row r="983" spans="1:3" x14ac:dyDescent="0.2">
      <c r="A983" t="s">
        <v>2400</v>
      </c>
      <c r="B983" t="s">
        <v>2401</v>
      </c>
      <c r="C983">
        <v>1</v>
      </c>
    </row>
    <row r="984" spans="1:3" x14ac:dyDescent="0.2">
      <c r="A984" t="s">
        <v>2402</v>
      </c>
      <c r="B984" t="s">
        <v>2403</v>
      </c>
      <c r="C984">
        <v>1</v>
      </c>
    </row>
    <row r="985" spans="1:3" x14ac:dyDescent="0.2">
      <c r="A985" t="s">
        <v>2404</v>
      </c>
      <c r="B985" t="s">
        <v>2405</v>
      </c>
      <c r="C985">
        <v>1</v>
      </c>
    </row>
    <row r="986" spans="1:3" x14ac:dyDescent="0.2">
      <c r="A986" t="s">
        <v>2406</v>
      </c>
      <c r="B986" t="s">
        <v>6411</v>
      </c>
      <c r="C986">
        <v>1</v>
      </c>
    </row>
    <row r="987" spans="1:3" x14ac:dyDescent="0.2">
      <c r="A987" t="s">
        <v>2407</v>
      </c>
      <c r="B987" t="s">
        <v>2408</v>
      </c>
      <c r="C987">
        <v>1</v>
      </c>
    </row>
    <row r="988" spans="1:3" x14ac:dyDescent="0.2">
      <c r="A988" t="s">
        <v>2409</v>
      </c>
      <c r="B988" t="s">
        <v>2410</v>
      </c>
      <c r="C988">
        <v>1</v>
      </c>
    </row>
    <row r="989" spans="1:3" x14ac:dyDescent="0.2">
      <c r="A989" t="s">
        <v>2411</v>
      </c>
      <c r="B989" t="s">
        <v>2412</v>
      </c>
      <c r="C989">
        <v>1</v>
      </c>
    </row>
    <row r="990" spans="1:3" x14ac:dyDescent="0.2">
      <c r="A990" t="s">
        <v>2413</v>
      </c>
      <c r="B990" t="s">
        <v>2414</v>
      </c>
      <c r="C990">
        <v>1</v>
      </c>
    </row>
    <row r="991" spans="1:3" x14ac:dyDescent="0.2">
      <c r="A991" t="s">
        <v>2415</v>
      </c>
      <c r="B991" t="s">
        <v>2416</v>
      </c>
      <c r="C991">
        <v>1</v>
      </c>
    </row>
    <row r="992" spans="1:3" x14ac:dyDescent="0.2">
      <c r="A992" t="s">
        <v>2417</v>
      </c>
      <c r="B992" t="s">
        <v>2418</v>
      </c>
      <c r="C992">
        <v>1</v>
      </c>
    </row>
    <row r="993" spans="1:3" x14ac:dyDescent="0.2">
      <c r="A993" t="s">
        <v>2419</v>
      </c>
      <c r="B993" t="s">
        <v>2420</v>
      </c>
      <c r="C993">
        <v>1</v>
      </c>
    </row>
    <row r="994" spans="1:3" x14ac:dyDescent="0.2">
      <c r="A994" t="s">
        <v>2421</v>
      </c>
      <c r="B994" t="s">
        <v>6412</v>
      </c>
      <c r="C994">
        <v>1</v>
      </c>
    </row>
    <row r="995" spans="1:3" x14ac:dyDescent="0.2">
      <c r="A995" t="s">
        <v>2422</v>
      </c>
      <c r="B995" t="s">
        <v>2423</v>
      </c>
      <c r="C995">
        <v>1</v>
      </c>
    </row>
    <row r="996" spans="1:3" x14ac:dyDescent="0.2">
      <c r="A996" t="s">
        <v>2424</v>
      </c>
      <c r="B996" t="s">
        <v>6413</v>
      </c>
      <c r="C996">
        <v>1</v>
      </c>
    </row>
    <row r="997" spans="1:3" x14ac:dyDescent="0.2">
      <c r="A997" t="s">
        <v>2425</v>
      </c>
      <c r="B997" t="s">
        <v>2426</v>
      </c>
      <c r="C997">
        <v>1</v>
      </c>
    </row>
    <row r="998" spans="1:3" x14ac:dyDescent="0.2">
      <c r="A998" t="s">
        <v>2427</v>
      </c>
      <c r="B998" t="s">
        <v>2428</v>
      </c>
      <c r="C998">
        <v>1</v>
      </c>
    </row>
    <row r="999" spans="1:3" x14ac:dyDescent="0.2">
      <c r="A999" t="s">
        <v>2429</v>
      </c>
      <c r="B999" t="s">
        <v>2430</v>
      </c>
      <c r="C999">
        <v>1</v>
      </c>
    </row>
    <row r="1000" spans="1:3" x14ac:dyDescent="0.2">
      <c r="A1000" t="s">
        <v>2431</v>
      </c>
      <c r="B1000" t="s">
        <v>2432</v>
      </c>
      <c r="C1000">
        <v>1</v>
      </c>
    </row>
    <row r="1001" spans="1:3" x14ac:dyDescent="0.2">
      <c r="A1001" t="s">
        <v>2433</v>
      </c>
      <c r="B1001" t="s">
        <v>2434</v>
      </c>
      <c r="C1001">
        <v>1</v>
      </c>
    </row>
    <row r="1002" spans="1:3" x14ac:dyDescent="0.2">
      <c r="A1002" t="s">
        <v>2435</v>
      </c>
      <c r="B1002" t="s">
        <v>6414</v>
      </c>
      <c r="C1002">
        <v>1</v>
      </c>
    </row>
    <row r="1003" spans="1:3" x14ac:dyDescent="0.2">
      <c r="A1003" t="s">
        <v>2436</v>
      </c>
      <c r="B1003" t="s">
        <v>2437</v>
      </c>
      <c r="C1003">
        <v>1</v>
      </c>
    </row>
    <row r="1004" spans="1:3" x14ac:dyDescent="0.2">
      <c r="A1004" t="s">
        <v>2438</v>
      </c>
      <c r="B1004" t="s">
        <v>2439</v>
      </c>
      <c r="C1004">
        <v>1</v>
      </c>
    </row>
    <row r="1005" spans="1:3" x14ac:dyDescent="0.2">
      <c r="A1005" t="s">
        <v>2440</v>
      </c>
      <c r="B1005" t="s">
        <v>2441</v>
      </c>
      <c r="C1005">
        <v>1</v>
      </c>
    </row>
    <row r="1006" spans="1:3" x14ac:dyDescent="0.2">
      <c r="A1006" t="s">
        <v>2442</v>
      </c>
      <c r="B1006" t="s">
        <v>2443</v>
      </c>
      <c r="C1006">
        <v>1</v>
      </c>
    </row>
    <row r="1007" spans="1:3" x14ac:dyDescent="0.2">
      <c r="A1007" t="s">
        <v>2444</v>
      </c>
      <c r="B1007" t="s">
        <v>2445</v>
      </c>
      <c r="C1007">
        <v>1</v>
      </c>
    </row>
    <row r="1008" spans="1:3" x14ac:dyDescent="0.2">
      <c r="A1008" t="s">
        <v>2446</v>
      </c>
      <c r="B1008" t="s">
        <v>2447</v>
      </c>
      <c r="C1008">
        <v>1</v>
      </c>
    </row>
    <row r="1009" spans="1:3" x14ac:dyDescent="0.2">
      <c r="A1009" t="s">
        <v>2448</v>
      </c>
      <c r="B1009" t="s">
        <v>2449</v>
      </c>
      <c r="C1009">
        <v>1</v>
      </c>
    </row>
    <row r="1010" spans="1:3" x14ac:dyDescent="0.2">
      <c r="A1010" t="s">
        <v>2450</v>
      </c>
      <c r="B1010" t="s">
        <v>2451</v>
      </c>
      <c r="C1010">
        <v>1</v>
      </c>
    </row>
    <row r="1011" spans="1:3" x14ac:dyDescent="0.2">
      <c r="A1011" t="s">
        <v>2452</v>
      </c>
      <c r="B1011" t="s">
        <v>2453</v>
      </c>
      <c r="C1011">
        <v>1</v>
      </c>
    </row>
    <row r="1012" spans="1:3" x14ac:dyDescent="0.2">
      <c r="A1012" t="s">
        <v>2454</v>
      </c>
      <c r="B1012" t="s">
        <v>2455</v>
      </c>
      <c r="C1012">
        <v>1</v>
      </c>
    </row>
    <row r="1013" spans="1:3" x14ac:dyDescent="0.2">
      <c r="A1013" t="s">
        <v>2456</v>
      </c>
      <c r="B1013" t="s">
        <v>2457</v>
      </c>
      <c r="C1013">
        <v>1</v>
      </c>
    </row>
    <row r="1014" spans="1:3" x14ac:dyDescent="0.2">
      <c r="A1014" t="s">
        <v>2458</v>
      </c>
      <c r="B1014" t="s">
        <v>2459</v>
      </c>
      <c r="C1014">
        <v>1</v>
      </c>
    </row>
    <row r="1015" spans="1:3" x14ac:dyDescent="0.2">
      <c r="A1015" t="s">
        <v>2460</v>
      </c>
      <c r="B1015" t="s">
        <v>2461</v>
      </c>
      <c r="C1015">
        <v>1</v>
      </c>
    </row>
    <row r="1016" spans="1:3" x14ac:dyDescent="0.2">
      <c r="A1016" t="s">
        <v>2462</v>
      </c>
      <c r="B1016" t="s">
        <v>2463</v>
      </c>
      <c r="C1016">
        <v>1</v>
      </c>
    </row>
    <row r="1017" spans="1:3" x14ac:dyDescent="0.2">
      <c r="A1017" t="s">
        <v>2464</v>
      </c>
      <c r="B1017" t="s">
        <v>6415</v>
      </c>
      <c r="C1017">
        <v>1</v>
      </c>
    </row>
    <row r="1018" spans="1:3" x14ac:dyDescent="0.2">
      <c r="A1018" t="s">
        <v>2465</v>
      </c>
      <c r="B1018" t="s">
        <v>2466</v>
      </c>
      <c r="C1018">
        <v>1</v>
      </c>
    </row>
    <row r="1019" spans="1:3" x14ac:dyDescent="0.2">
      <c r="A1019" t="s">
        <v>2467</v>
      </c>
      <c r="B1019" t="s">
        <v>2468</v>
      </c>
      <c r="C1019">
        <v>1</v>
      </c>
    </row>
    <row r="1020" spans="1:3" x14ac:dyDescent="0.2">
      <c r="A1020" t="s">
        <v>2469</v>
      </c>
      <c r="B1020" t="s">
        <v>2470</v>
      </c>
      <c r="C1020">
        <v>1</v>
      </c>
    </row>
    <row r="1021" spans="1:3" x14ac:dyDescent="0.2">
      <c r="A1021" t="s">
        <v>2471</v>
      </c>
      <c r="B1021" t="s">
        <v>2472</v>
      </c>
      <c r="C1021">
        <v>1</v>
      </c>
    </row>
    <row r="1022" spans="1:3" x14ac:dyDescent="0.2">
      <c r="A1022" t="s">
        <v>2473</v>
      </c>
      <c r="B1022" t="s">
        <v>2474</v>
      </c>
      <c r="C1022">
        <v>1</v>
      </c>
    </row>
    <row r="1023" spans="1:3" x14ac:dyDescent="0.2">
      <c r="A1023" t="s">
        <v>2475</v>
      </c>
      <c r="B1023" t="s">
        <v>2476</v>
      </c>
      <c r="C1023">
        <v>1</v>
      </c>
    </row>
    <row r="1024" spans="1:3" x14ac:dyDescent="0.2">
      <c r="A1024" t="s">
        <v>2477</v>
      </c>
      <c r="B1024" t="s">
        <v>6416</v>
      </c>
      <c r="C1024">
        <v>1</v>
      </c>
    </row>
    <row r="1025" spans="1:3" x14ac:dyDescent="0.2">
      <c r="A1025" t="s">
        <v>2478</v>
      </c>
      <c r="B1025" t="s">
        <v>2479</v>
      </c>
      <c r="C1025">
        <v>1</v>
      </c>
    </row>
    <row r="1026" spans="1:3" x14ac:dyDescent="0.2">
      <c r="A1026" t="s">
        <v>2480</v>
      </c>
      <c r="B1026" t="s">
        <v>2481</v>
      </c>
      <c r="C1026">
        <v>1</v>
      </c>
    </row>
    <row r="1027" spans="1:3" x14ac:dyDescent="0.2">
      <c r="A1027" t="s">
        <v>2482</v>
      </c>
      <c r="B1027" t="s">
        <v>2483</v>
      </c>
      <c r="C1027">
        <v>1</v>
      </c>
    </row>
    <row r="1028" spans="1:3" x14ac:dyDescent="0.2">
      <c r="A1028" t="s">
        <v>2484</v>
      </c>
      <c r="B1028" t="s">
        <v>6417</v>
      </c>
      <c r="C1028">
        <v>1</v>
      </c>
    </row>
    <row r="1029" spans="1:3" x14ac:dyDescent="0.2">
      <c r="A1029" t="s">
        <v>2485</v>
      </c>
      <c r="B1029" t="s">
        <v>6418</v>
      </c>
      <c r="C1029">
        <v>1</v>
      </c>
    </row>
    <row r="1030" spans="1:3" x14ac:dyDescent="0.2">
      <c r="A1030" t="s">
        <v>2486</v>
      </c>
      <c r="B1030" t="s">
        <v>2487</v>
      </c>
      <c r="C1030">
        <v>1</v>
      </c>
    </row>
    <row r="1031" spans="1:3" x14ac:dyDescent="0.2">
      <c r="A1031" t="s">
        <v>2488</v>
      </c>
      <c r="B1031" t="s">
        <v>2489</v>
      </c>
      <c r="C1031">
        <v>1</v>
      </c>
    </row>
    <row r="1032" spans="1:3" x14ac:dyDescent="0.2">
      <c r="A1032" t="s">
        <v>2490</v>
      </c>
      <c r="B1032" t="s">
        <v>6419</v>
      </c>
      <c r="C1032">
        <v>1</v>
      </c>
    </row>
    <row r="1033" spans="1:3" x14ac:dyDescent="0.2">
      <c r="A1033" t="s">
        <v>2491</v>
      </c>
      <c r="B1033" t="s">
        <v>2492</v>
      </c>
      <c r="C1033">
        <v>1</v>
      </c>
    </row>
    <row r="1034" spans="1:3" x14ac:dyDescent="0.2">
      <c r="A1034" t="s">
        <v>2493</v>
      </c>
      <c r="B1034" t="s">
        <v>2494</v>
      </c>
      <c r="C1034">
        <v>1</v>
      </c>
    </row>
    <row r="1035" spans="1:3" x14ac:dyDescent="0.2">
      <c r="A1035" t="s">
        <v>2495</v>
      </c>
      <c r="B1035" t="s">
        <v>2496</v>
      </c>
      <c r="C1035">
        <v>1</v>
      </c>
    </row>
    <row r="1036" spans="1:3" x14ac:dyDescent="0.2">
      <c r="A1036" t="s">
        <v>2497</v>
      </c>
      <c r="B1036" t="s">
        <v>6420</v>
      </c>
      <c r="C1036">
        <v>1</v>
      </c>
    </row>
    <row r="1037" spans="1:3" x14ac:dyDescent="0.2">
      <c r="A1037" t="s">
        <v>2498</v>
      </c>
      <c r="B1037" t="s">
        <v>6421</v>
      </c>
      <c r="C1037">
        <v>1</v>
      </c>
    </row>
    <row r="1038" spans="1:3" x14ac:dyDescent="0.2">
      <c r="A1038" t="s">
        <v>2499</v>
      </c>
      <c r="B1038" t="s">
        <v>2500</v>
      </c>
      <c r="C1038">
        <v>1</v>
      </c>
    </row>
    <row r="1039" spans="1:3" x14ac:dyDescent="0.2">
      <c r="A1039" t="s">
        <v>2501</v>
      </c>
      <c r="B1039" t="s">
        <v>6422</v>
      </c>
      <c r="C1039">
        <v>1</v>
      </c>
    </row>
    <row r="1040" spans="1:3" x14ac:dyDescent="0.2">
      <c r="A1040" t="s">
        <v>2502</v>
      </c>
      <c r="B1040" t="s">
        <v>2503</v>
      </c>
      <c r="C1040">
        <v>1</v>
      </c>
    </row>
    <row r="1041" spans="1:3" x14ac:dyDescent="0.2">
      <c r="A1041" t="s">
        <v>2504</v>
      </c>
      <c r="B1041" t="s">
        <v>6423</v>
      </c>
      <c r="C1041">
        <v>1</v>
      </c>
    </row>
    <row r="1042" spans="1:3" x14ac:dyDescent="0.2">
      <c r="A1042" t="s">
        <v>2505</v>
      </c>
      <c r="B1042" t="s">
        <v>2506</v>
      </c>
      <c r="C1042">
        <v>1</v>
      </c>
    </row>
    <row r="1043" spans="1:3" x14ac:dyDescent="0.2">
      <c r="A1043" t="s">
        <v>2507</v>
      </c>
      <c r="B1043" t="s">
        <v>6424</v>
      </c>
      <c r="C1043">
        <v>1</v>
      </c>
    </row>
    <row r="1044" spans="1:3" x14ac:dyDescent="0.2">
      <c r="A1044" t="s">
        <v>2508</v>
      </c>
      <c r="B1044" t="s">
        <v>6425</v>
      </c>
      <c r="C1044">
        <v>1</v>
      </c>
    </row>
    <row r="1045" spans="1:3" x14ac:dyDescent="0.2">
      <c r="A1045" t="s">
        <v>2509</v>
      </c>
      <c r="B1045" t="s">
        <v>2510</v>
      </c>
      <c r="C1045">
        <v>1</v>
      </c>
    </row>
    <row r="1046" spans="1:3" x14ac:dyDescent="0.2">
      <c r="A1046" t="s">
        <v>2511</v>
      </c>
      <c r="B1046" t="s">
        <v>2512</v>
      </c>
      <c r="C1046">
        <v>1</v>
      </c>
    </row>
    <row r="1047" spans="1:3" x14ac:dyDescent="0.2">
      <c r="A1047" t="s">
        <v>2513</v>
      </c>
      <c r="B1047" t="s">
        <v>2514</v>
      </c>
      <c r="C1047">
        <v>1</v>
      </c>
    </row>
    <row r="1048" spans="1:3" x14ac:dyDescent="0.2">
      <c r="A1048" t="s">
        <v>2515</v>
      </c>
      <c r="B1048" t="s">
        <v>6426</v>
      </c>
      <c r="C1048">
        <v>1</v>
      </c>
    </row>
    <row r="1049" spans="1:3" x14ac:dyDescent="0.2">
      <c r="A1049" t="s">
        <v>2516</v>
      </c>
      <c r="B1049" t="s">
        <v>2517</v>
      </c>
      <c r="C1049">
        <v>1</v>
      </c>
    </row>
    <row r="1050" spans="1:3" x14ac:dyDescent="0.2">
      <c r="A1050" t="s">
        <v>2518</v>
      </c>
      <c r="B1050" t="s">
        <v>2519</v>
      </c>
      <c r="C1050">
        <v>1</v>
      </c>
    </row>
    <row r="1051" spans="1:3" x14ac:dyDescent="0.2">
      <c r="A1051" t="s">
        <v>2520</v>
      </c>
      <c r="B1051" t="s">
        <v>2521</v>
      </c>
      <c r="C1051">
        <v>1</v>
      </c>
    </row>
    <row r="1052" spans="1:3" x14ac:dyDescent="0.2">
      <c r="A1052" t="s">
        <v>2522</v>
      </c>
      <c r="B1052" t="s">
        <v>2523</v>
      </c>
      <c r="C1052">
        <v>1</v>
      </c>
    </row>
    <row r="1053" spans="1:3" x14ac:dyDescent="0.2">
      <c r="A1053" t="s">
        <v>2524</v>
      </c>
      <c r="B1053" t="s">
        <v>6427</v>
      </c>
      <c r="C1053">
        <v>1</v>
      </c>
    </row>
    <row r="1054" spans="1:3" x14ac:dyDescent="0.2">
      <c r="A1054" t="s">
        <v>2525</v>
      </c>
      <c r="B1054" t="s">
        <v>2526</v>
      </c>
      <c r="C1054">
        <v>1</v>
      </c>
    </row>
    <row r="1055" spans="1:3" x14ac:dyDescent="0.2">
      <c r="A1055" t="s">
        <v>2527</v>
      </c>
      <c r="B1055" t="s">
        <v>2528</v>
      </c>
      <c r="C1055">
        <v>1</v>
      </c>
    </row>
    <row r="1056" spans="1:3" x14ac:dyDescent="0.2">
      <c r="A1056" t="s">
        <v>2529</v>
      </c>
      <c r="B1056" t="s">
        <v>2530</v>
      </c>
      <c r="C1056">
        <v>1</v>
      </c>
    </row>
    <row r="1057" spans="1:3" x14ac:dyDescent="0.2">
      <c r="A1057" t="s">
        <v>2531</v>
      </c>
      <c r="B1057" t="s">
        <v>2532</v>
      </c>
      <c r="C1057">
        <v>1</v>
      </c>
    </row>
    <row r="1058" spans="1:3" x14ac:dyDescent="0.2">
      <c r="A1058" t="s">
        <v>2533</v>
      </c>
      <c r="B1058" t="s">
        <v>2534</v>
      </c>
      <c r="C1058">
        <v>1</v>
      </c>
    </row>
    <row r="1059" spans="1:3" x14ac:dyDescent="0.2">
      <c r="A1059" t="s">
        <v>2535</v>
      </c>
      <c r="B1059" t="s">
        <v>2536</v>
      </c>
      <c r="C1059">
        <v>1</v>
      </c>
    </row>
    <row r="1060" spans="1:3" x14ac:dyDescent="0.2">
      <c r="A1060" t="s">
        <v>2537</v>
      </c>
      <c r="B1060" t="s">
        <v>2538</v>
      </c>
      <c r="C1060">
        <v>1</v>
      </c>
    </row>
    <row r="1061" spans="1:3" x14ac:dyDescent="0.2">
      <c r="A1061" t="s">
        <v>2539</v>
      </c>
      <c r="B1061" t="s">
        <v>2540</v>
      </c>
      <c r="C1061">
        <v>1</v>
      </c>
    </row>
    <row r="1062" spans="1:3" x14ac:dyDescent="0.2">
      <c r="A1062" t="s">
        <v>2541</v>
      </c>
      <c r="B1062" t="s">
        <v>6428</v>
      </c>
      <c r="C1062">
        <v>1</v>
      </c>
    </row>
    <row r="1063" spans="1:3" x14ac:dyDescent="0.2">
      <c r="A1063" t="s">
        <v>2542</v>
      </c>
      <c r="B1063" t="s">
        <v>2543</v>
      </c>
      <c r="C1063">
        <v>1</v>
      </c>
    </row>
    <row r="1064" spans="1:3" x14ac:dyDescent="0.2">
      <c r="A1064" t="s">
        <v>2544</v>
      </c>
      <c r="B1064" t="s">
        <v>2545</v>
      </c>
      <c r="C1064">
        <v>1</v>
      </c>
    </row>
    <row r="1065" spans="1:3" x14ac:dyDescent="0.2">
      <c r="A1065" t="s">
        <v>2546</v>
      </c>
      <c r="B1065" t="s">
        <v>2547</v>
      </c>
      <c r="C1065">
        <v>1</v>
      </c>
    </row>
    <row r="1066" spans="1:3" x14ac:dyDescent="0.2">
      <c r="A1066" t="s">
        <v>2548</v>
      </c>
      <c r="B1066" t="s">
        <v>2549</v>
      </c>
      <c r="C1066">
        <v>1</v>
      </c>
    </row>
    <row r="1067" spans="1:3" x14ac:dyDescent="0.2">
      <c r="A1067" t="s">
        <v>2550</v>
      </c>
      <c r="B1067" t="s">
        <v>6429</v>
      </c>
      <c r="C1067">
        <v>1</v>
      </c>
    </row>
    <row r="1068" spans="1:3" x14ac:dyDescent="0.2">
      <c r="A1068" t="s">
        <v>2551</v>
      </c>
      <c r="B1068" t="s">
        <v>2552</v>
      </c>
      <c r="C1068">
        <v>1</v>
      </c>
    </row>
    <row r="1069" spans="1:3" x14ac:dyDescent="0.2">
      <c r="A1069" t="s">
        <v>2553</v>
      </c>
      <c r="B1069" t="s">
        <v>2554</v>
      </c>
      <c r="C1069">
        <v>1</v>
      </c>
    </row>
    <row r="1070" spans="1:3" x14ac:dyDescent="0.2">
      <c r="A1070" t="s">
        <v>2555</v>
      </c>
      <c r="B1070" t="s">
        <v>2556</v>
      </c>
      <c r="C1070">
        <v>1</v>
      </c>
    </row>
    <row r="1071" spans="1:3" x14ac:dyDescent="0.2">
      <c r="A1071" t="s">
        <v>2557</v>
      </c>
      <c r="B1071" t="s">
        <v>2558</v>
      </c>
      <c r="C1071">
        <v>1</v>
      </c>
    </row>
    <row r="1072" spans="1:3" x14ac:dyDescent="0.2">
      <c r="A1072" t="s">
        <v>2559</v>
      </c>
      <c r="B1072" t="s">
        <v>2560</v>
      </c>
      <c r="C1072">
        <v>1</v>
      </c>
    </row>
    <row r="1073" spans="1:3" x14ac:dyDescent="0.2">
      <c r="A1073" t="s">
        <v>2561</v>
      </c>
      <c r="B1073" t="s">
        <v>2562</v>
      </c>
      <c r="C1073">
        <v>1</v>
      </c>
    </row>
    <row r="1074" spans="1:3" x14ac:dyDescent="0.2">
      <c r="A1074" t="s">
        <v>2563</v>
      </c>
      <c r="B1074" t="s">
        <v>6430</v>
      </c>
      <c r="C1074">
        <v>1</v>
      </c>
    </row>
    <row r="1075" spans="1:3" x14ac:dyDescent="0.2">
      <c r="A1075" t="s">
        <v>2564</v>
      </c>
      <c r="B1075" t="s">
        <v>2565</v>
      </c>
      <c r="C1075">
        <v>1</v>
      </c>
    </row>
    <row r="1076" spans="1:3" x14ac:dyDescent="0.2">
      <c r="A1076" t="s">
        <v>2566</v>
      </c>
      <c r="B1076" t="s">
        <v>6431</v>
      </c>
      <c r="C1076">
        <v>1</v>
      </c>
    </row>
    <row r="1077" spans="1:3" x14ac:dyDescent="0.2">
      <c r="A1077" t="s">
        <v>2567</v>
      </c>
      <c r="B1077" t="s">
        <v>2568</v>
      </c>
      <c r="C1077">
        <v>1</v>
      </c>
    </row>
    <row r="1078" spans="1:3" x14ac:dyDescent="0.2">
      <c r="A1078" t="s">
        <v>2569</v>
      </c>
      <c r="B1078" t="s">
        <v>2570</v>
      </c>
      <c r="C1078">
        <v>1</v>
      </c>
    </row>
    <row r="1079" spans="1:3" x14ac:dyDescent="0.2">
      <c r="A1079" t="s">
        <v>2571</v>
      </c>
      <c r="B1079" t="s">
        <v>2572</v>
      </c>
      <c r="C1079">
        <v>1</v>
      </c>
    </row>
    <row r="1080" spans="1:3" x14ac:dyDescent="0.2">
      <c r="A1080" t="s">
        <v>2573</v>
      </c>
      <c r="B1080" t="s">
        <v>2574</v>
      </c>
      <c r="C1080">
        <v>1</v>
      </c>
    </row>
    <row r="1081" spans="1:3" x14ac:dyDescent="0.2">
      <c r="A1081" t="s">
        <v>2575</v>
      </c>
      <c r="B1081" t="s">
        <v>2576</v>
      </c>
      <c r="C1081">
        <v>1</v>
      </c>
    </row>
    <row r="1082" spans="1:3" x14ac:dyDescent="0.2">
      <c r="A1082" t="s">
        <v>2577</v>
      </c>
      <c r="B1082" t="s">
        <v>6432</v>
      </c>
      <c r="C1082">
        <v>1</v>
      </c>
    </row>
    <row r="1083" spans="1:3" x14ac:dyDescent="0.2">
      <c r="A1083" t="s">
        <v>2578</v>
      </c>
      <c r="B1083" t="s">
        <v>2579</v>
      </c>
      <c r="C1083">
        <v>1</v>
      </c>
    </row>
    <row r="1084" spans="1:3" x14ac:dyDescent="0.2">
      <c r="A1084" t="s">
        <v>2580</v>
      </c>
      <c r="B1084" t="s">
        <v>2581</v>
      </c>
      <c r="C1084">
        <v>1</v>
      </c>
    </row>
    <row r="1085" spans="1:3" x14ac:dyDescent="0.2">
      <c r="A1085" t="s">
        <v>2582</v>
      </c>
      <c r="B1085" t="s">
        <v>2583</v>
      </c>
      <c r="C1085">
        <v>1</v>
      </c>
    </row>
    <row r="1086" spans="1:3" x14ac:dyDescent="0.2">
      <c r="A1086" t="s">
        <v>2584</v>
      </c>
      <c r="B1086" t="s">
        <v>2585</v>
      </c>
      <c r="C1086">
        <v>1</v>
      </c>
    </row>
    <row r="1087" spans="1:3" x14ac:dyDescent="0.2">
      <c r="A1087" t="s">
        <v>2586</v>
      </c>
      <c r="B1087" t="s">
        <v>2587</v>
      </c>
      <c r="C1087">
        <v>1</v>
      </c>
    </row>
    <row r="1088" spans="1:3" x14ac:dyDescent="0.2">
      <c r="A1088" t="s">
        <v>2588</v>
      </c>
      <c r="B1088" t="s">
        <v>2589</v>
      </c>
      <c r="C1088">
        <v>1</v>
      </c>
    </row>
    <row r="1089" spans="1:3" x14ac:dyDescent="0.2">
      <c r="A1089" t="s">
        <v>2590</v>
      </c>
      <c r="B1089" t="s">
        <v>6433</v>
      </c>
      <c r="C1089">
        <v>1</v>
      </c>
    </row>
    <row r="1090" spans="1:3" x14ac:dyDescent="0.2">
      <c r="A1090" t="s">
        <v>2591</v>
      </c>
      <c r="B1090" t="s">
        <v>2592</v>
      </c>
      <c r="C1090">
        <v>1</v>
      </c>
    </row>
    <row r="1091" spans="1:3" x14ac:dyDescent="0.2">
      <c r="A1091" t="s">
        <v>2593</v>
      </c>
      <c r="B1091" t="s">
        <v>6434</v>
      </c>
      <c r="C1091">
        <v>1</v>
      </c>
    </row>
    <row r="1092" spans="1:3" x14ac:dyDescent="0.2">
      <c r="A1092" t="s">
        <v>2594</v>
      </c>
      <c r="B1092" t="s">
        <v>6435</v>
      </c>
      <c r="C1092">
        <v>1</v>
      </c>
    </row>
    <row r="1093" spans="1:3" x14ac:dyDescent="0.2">
      <c r="A1093" t="s">
        <v>2595</v>
      </c>
      <c r="B1093" t="s">
        <v>2596</v>
      </c>
      <c r="C1093">
        <v>1</v>
      </c>
    </row>
    <row r="1094" spans="1:3" x14ac:dyDescent="0.2">
      <c r="A1094" t="s">
        <v>2597</v>
      </c>
      <c r="B1094" t="s">
        <v>2598</v>
      </c>
      <c r="C1094">
        <v>1</v>
      </c>
    </row>
    <row r="1095" spans="1:3" x14ac:dyDescent="0.2">
      <c r="A1095" t="s">
        <v>2599</v>
      </c>
      <c r="B1095" t="s">
        <v>2600</v>
      </c>
      <c r="C1095">
        <v>1</v>
      </c>
    </row>
    <row r="1096" spans="1:3" x14ac:dyDescent="0.2">
      <c r="A1096" t="s">
        <v>2601</v>
      </c>
      <c r="B1096" t="s">
        <v>2602</v>
      </c>
      <c r="C1096">
        <v>1</v>
      </c>
    </row>
    <row r="1097" spans="1:3" x14ac:dyDescent="0.2">
      <c r="A1097" t="s">
        <v>2603</v>
      </c>
      <c r="B1097" t="s">
        <v>2604</v>
      </c>
      <c r="C1097">
        <v>1</v>
      </c>
    </row>
    <row r="1098" spans="1:3" x14ac:dyDescent="0.2">
      <c r="A1098" t="s">
        <v>2605</v>
      </c>
      <c r="B1098" t="s">
        <v>2606</v>
      </c>
      <c r="C1098">
        <v>1</v>
      </c>
    </row>
    <row r="1099" spans="1:3" x14ac:dyDescent="0.2">
      <c r="A1099" t="s">
        <v>2607</v>
      </c>
      <c r="B1099" t="s">
        <v>2608</v>
      </c>
      <c r="C1099">
        <v>1</v>
      </c>
    </row>
    <row r="1100" spans="1:3" x14ac:dyDescent="0.2">
      <c r="A1100" t="s">
        <v>2609</v>
      </c>
      <c r="B1100" t="s">
        <v>2610</v>
      </c>
      <c r="C1100">
        <v>1</v>
      </c>
    </row>
    <row r="1101" spans="1:3" x14ac:dyDescent="0.2">
      <c r="A1101" t="s">
        <v>2611</v>
      </c>
      <c r="B1101" t="s">
        <v>2612</v>
      </c>
      <c r="C1101">
        <v>1</v>
      </c>
    </row>
    <row r="1102" spans="1:3" x14ac:dyDescent="0.2">
      <c r="A1102" t="s">
        <v>2613</v>
      </c>
      <c r="B1102" t="s">
        <v>6436</v>
      </c>
      <c r="C1102">
        <v>1</v>
      </c>
    </row>
    <row r="1103" spans="1:3" x14ac:dyDescent="0.2">
      <c r="A1103" t="s">
        <v>2614</v>
      </c>
      <c r="B1103" t="s">
        <v>2615</v>
      </c>
      <c r="C1103">
        <v>1</v>
      </c>
    </row>
    <row r="1104" spans="1:3" x14ac:dyDescent="0.2">
      <c r="A1104" t="s">
        <v>2616</v>
      </c>
      <c r="B1104" t="s">
        <v>2617</v>
      </c>
      <c r="C1104">
        <v>1</v>
      </c>
    </row>
    <row r="1105" spans="1:3" x14ac:dyDescent="0.2">
      <c r="A1105" t="s">
        <v>2618</v>
      </c>
      <c r="B1105" t="s">
        <v>6437</v>
      </c>
      <c r="C1105">
        <v>1</v>
      </c>
    </row>
    <row r="1106" spans="1:3" x14ac:dyDescent="0.2">
      <c r="A1106" t="s">
        <v>2619</v>
      </c>
      <c r="B1106" t="s">
        <v>2620</v>
      </c>
      <c r="C1106">
        <v>1</v>
      </c>
    </row>
    <row r="1107" spans="1:3" x14ac:dyDescent="0.2">
      <c r="A1107" t="s">
        <v>2621</v>
      </c>
      <c r="B1107" t="s">
        <v>2622</v>
      </c>
      <c r="C1107">
        <v>1</v>
      </c>
    </row>
    <row r="1108" spans="1:3" x14ac:dyDescent="0.2">
      <c r="A1108" t="s">
        <v>2623</v>
      </c>
      <c r="B1108" t="s">
        <v>2624</v>
      </c>
      <c r="C1108">
        <v>1</v>
      </c>
    </row>
    <row r="1109" spans="1:3" x14ac:dyDescent="0.2">
      <c r="A1109" t="s">
        <v>2625</v>
      </c>
      <c r="B1109" t="s">
        <v>2626</v>
      </c>
      <c r="C1109">
        <v>1</v>
      </c>
    </row>
    <row r="1110" spans="1:3" x14ac:dyDescent="0.2">
      <c r="A1110" t="s">
        <v>2627</v>
      </c>
      <c r="B1110" t="s">
        <v>2628</v>
      </c>
      <c r="C1110">
        <v>1</v>
      </c>
    </row>
    <row r="1111" spans="1:3" x14ac:dyDescent="0.2">
      <c r="A1111" t="s">
        <v>2629</v>
      </c>
      <c r="B1111" t="s">
        <v>2630</v>
      </c>
      <c r="C1111">
        <v>1</v>
      </c>
    </row>
    <row r="1112" spans="1:3" x14ac:dyDescent="0.2">
      <c r="A1112" t="s">
        <v>2631</v>
      </c>
      <c r="B1112" t="s">
        <v>2632</v>
      </c>
      <c r="C1112">
        <v>1</v>
      </c>
    </row>
    <row r="1113" spans="1:3" x14ac:dyDescent="0.2">
      <c r="A1113" t="s">
        <v>2633</v>
      </c>
      <c r="B1113" t="s">
        <v>2634</v>
      </c>
      <c r="C1113">
        <v>1</v>
      </c>
    </row>
    <row r="1114" spans="1:3" x14ac:dyDescent="0.2">
      <c r="A1114" t="s">
        <v>2635</v>
      </c>
      <c r="B1114" t="s">
        <v>2636</v>
      </c>
      <c r="C1114">
        <v>1</v>
      </c>
    </row>
    <row r="1115" spans="1:3" x14ac:dyDescent="0.2">
      <c r="A1115" t="s">
        <v>2637</v>
      </c>
      <c r="B1115" t="s">
        <v>6438</v>
      </c>
      <c r="C1115">
        <v>1</v>
      </c>
    </row>
    <row r="1116" spans="1:3" x14ac:dyDescent="0.2">
      <c r="A1116" t="s">
        <v>2638</v>
      </c>
      <c r="B1116" t="s">
        <v>2639</v>
      </c>
      <c r="C1116">
        <v>1</v>
      </c>
    </row>
    <row r="1117" spans="1:3" x14ac:dyDescent="0.2">
      <c r="A1117" t="s">
        <v>2640</v>
      </c>
      <c r="B1117" t="s">
        <v>2641</v>
      </c>
      <c r="C1117">
        <v>1</v>
      </c>
    </row>
    <row r="1118" spans="1:3" x14ac:dyDescent="0.2">
      <c r="A1118" t="s">
        <v>2642</v>
      </c>
      <c r="B1118" t="s">
        <v>2643</v>
      </c>
      <c r="C1118">
        <v>1</v>
      </c>
    </row>
    <row r="1119" spans="1:3" x14ac:dyDescent="0.2">
      <c r="A1119" t="s">
        <v>2644</v>
      </c>
      <c r="B1119" t="s">
        <v>6439</v>
      </c>
      <c r="C1119">
        <v>1</v>
      </c>
    </row>
    <row r="1120" spans="1:3" x14ac:dyDescent="0.2">
      <c r="A1120" t="s">
        <v>2645</v>
      </c>
      <c r="B1120" t="s">
        <v>2646</v>
      </c>
      <c r="C1120">
        <v>1</v>
      </c>
    </row>
    <row r="1121" spans="1:3" x14ac:dyDescent="0.2">
      <c r="A1121" t="s">
        <v>2647</v>
      </c>
      <c r="B1121" t="s">
        <v>2648</v>
      </c>
      <c r="C1121">
        <v>1</v>
      </c>
    </row>
    <row r="1122" spans="1:3" x14ac:dyDescent="0.2">
      <c r="A1122" t="s">
        <v>2649</v>
      </c>
      <c r="B1122" t="s">
        <v>2650</v>
      </c>
      <c r="C1122">
        <v>1</v>
      </c>
    </row>
    <row r="1123" spans="1:3" x14ac:dyDescent="0.2">
      <c r="A1123" t="s">
        <v>2651</v>
      </c>
      <c r="B1123" t="s">
        <v>2652</v>
      </c>
      <c r="C1123">
        <v>1</v>
      </c>
    </row>
    <row r="1124" spans="1:3" x14ac:dyDescent="0.2">
      <c r="A1124" t="s">
        <v>2653</v>
      </c>
      <c r="B1124" t="s">
        <v>6440</v>
      </c>
      <c r="C1124">
        <v>1</v>
      </c>
    </row>
    <row r="1125" spans="1:3" x14ac:dyDescent="0.2">
      <c r="A1125" t="s">
        <v>2654</v>
      </c>
      <c r="B1125" t="s">
        <v>2655</v>
      </c>
      <c r="C1125">
        <v>1</v>
      </c>
    </row>
    <row r="1126" spans="1:3" x14ac:dyDescent="0.2">
      <c r="A1126" t="s">
        <v>2656</v>
      </c>
      <c r="B1126" t="s">
        <v>2657</v>
      </c>
      <c r="C1126">
        <v>1</v>
      </c>
    </row>
    <row r="1127" spans="1:3" x14ac:dyDescent="0.2">
      <c r="A1127" t="s">
        <v>2658</v>
      </c>
      <c r="B1127" t="s">
        <v>2659</v>
      </c>
      <c r="C1127">
        <v>1</v>
      </c>
    </row>
    <row r="1128" spans="1:3" x14ac:dyDescent="0.2">
      <c r="A1128" t="s">
        <v>2660</v>
      </c>
      <c r="B1128" t="s">
        <v>2661</v>
      </c>
      <c r="C1128">
        <v>1</v>
      </c>
    </row>
    <row r="1129" spans="1:3" x14ac:dyDescent="0.2">
      <c r="A1129" t="s">
        <v>2662</v>
      </c>
      <c r="B1129" t="s">
        <v>2663</v>
      </c>
      <c r="C1129">
        <v>1</v>
      </c>
    </row>
    <row r="1130" spans="1:3" x14ac:dyDescent="0.2">
      <c r="A1130" t="s">
        <v>2664</v>
      </c>
      <c r="B1130" t="s">
        <v>6441</v>
      </c>
      <c r="C1130">
        <v>1</v>
      </c>
    </row>
    <row r="1131" spans="1:3" x14ac:dyDescent="0.2">
      <c r="A1131" t="s">
        <v>2665</v>
      </c>
      <c r="B1131" t="s">
        <v>2666</v>
      </c>
      <c r="C1131">
        <v>1</v>
      </c>
    </row>
    <row r="1132" spans="1:3" x14ac:dyDescent="0.2">
      <c r="A1132" t="s">
        <v>2667</v>
      </c>
      <c r="B1132" t="s">
        <v>2668</v>
      </c>
      <c r="C1132">
        <v>1</v>
      </c>
    </row>
    <row r="1133" spans="1:3" x14ac:dyDescent="0.2">
      <c r="A1133" t="s">
        <v>2669</v>
      </c>
      <c r="B1133" t="s">
        <v>6442</v>
      </c>
      <c r="C1133">
        <v>1</v>
      </c>
    </row>
    <row r="1134" spans="1:3" x14ac:dyDescent="0.2">
      <c r="A1134" t="s">
        <v>2670</v>
      </c>
      <c r="B1134" t="s">
        <v>2671</v>
      </c>
      <c r="C1134">
        <v>1</v>
      </c>
    </row>
    <row r="1135" spans="1:3" x14ac:dyDescent="0.2">
      <c r="A1135" t="s">
        <v>2672</v>
      </c>
      <c r="B1135" t="s">
        <v>2673</v>
      </c>
      <c r="C1135">
        <v>1</v>
      </c>
    </row>
    <row r="1136" spans="1:3" x14ac:dyDescent="0.2">
      <c r="A1136" t="s">
        <v>2674</v>
      </c>
      <c r="B1136" t="s">
        <v>6443</v>
      </c>
      <c r="C1136">
        <v>1</v>
      </c>
    </row>
    <row r="1137" spans="1:3" x14ac:dyDescent="0.2">
      <c r="A1137" t="s">
        <v>2675</v>
      </c>
      <c r="B1137" t="s">
        <v>2676</v>
      </c>
      <c r="C1137">
        <v>1</v>
      </c>
    </row>
    <row r="1138" spans="1:3" x14ac:dyDescent="0.2">
      <c r="A1138" t="s">
        <v>2677</v>
      </c>
      <c r="B1138" t="s">
        <v>2678</v>
      </c>
      <c r="C1138">
        <v>1</v>
      </c>
    </row>
    <row r="1139" spans="1:3" x14ac:dyDescent="0.2">
      <c r="A1139" t="s">
        <v>2679</v>
      </c>
      <c r="B1139" t="s">
        <v>2680</v>
      </c>
      <c r="C1139">
        <v>1</v>
      </c>
    </row>
    <row r="1140" spans="1:3" x14ac:dyDescent="0.2">
      <c r="A1140" t="s">
        <v>2681</v>
      </c>
      <c r="B1140" t="s">
        <v>2682</v>
      </c>
      <c r="C1140">
        <v>1</v>
      </c>
    </row>
    <row r="1141" spans="1:3" x14ac:dyDescent="0.2">
      <c r="A1141" t="s">
        <v>2683</v>
      </c>
      <c r="B1141" t="s">
        <v>2684</v>
      </c>
      <c r="C1141">
        <v>1</v>
      </c>
    </row>
    <row r="1142" spans="1:3" x14ac:dyDescent="0.2">
      <c r="A1142" t="s">
        <v>2685</v>
      </c>
      <c r="B1142" t="s">
        <v>2686</v>
      </c>
      <c r="C1142">
        <v>1</v>
      </c>
    </row>
    <row r="1143" spans="1:3" x14ac:dyDescent="0.2">
      <c r="A1143" t="s">
        <v>2687</v>
      </c>
      <c r="B1143" t="s">
        <v>2688</v>
      </c>
      <c r="C1143">
        <v>1</v>
      </c>
    </row>
    <row r="1144" spans="1:3" x14ac:dyDescent="0.2">
      <c r="A1144" t="s">
        <v>2689</v>
      </c>
      <c r="B1144" t="s">
        <v>2690</v>
      </c>
      <c r="C1144">
        <v>1</v>
      </c>
    </row>
    <row r="1145" spans="1:3" x14ac:dyDescent="0.2">
      <c r="A1145" t="s">
        <v>2691</v>
      </c>
      <c r="B1145" t="s">
        <v>2692</v>
      </c>
      <c r="C1145">
        <v>1</v>
      </c>
    </row>
    <row r="1146" spans="1:3" x14ac:dyDescent="0.2">
      <c r="A1146" t="s">
        <v>2693</v>
      </c>
      <c r="B1146" t="s">
        <v>2694</v>
      </c>
      <c r="C1146">
        <v>1</v>
      </c>
    </row>
    <row r="1147" spans="1:3" x14ac:dyDescent="0.2">
      <c r="A1147" t="s">
        <v>2695</v>
      </c>
      <c r="B1147" t="s">
        <v>6444</v>
      </c>
      <c r="C1147">
        <v>1</v>
      </c>
    </row>
    <row r="1148" spans="1:3" x14ac:dyDescent="0.2">
      <c r="A1148" t="s">
        <v>2696</v>
      </c>
      <c r="B1148" t="s">
        <v>6445</v>
      </c>
      <c r="C1148">
        <v>1</v>
      </c>
    </row>
    <row r="1149" spans="1:3" x14ac:dyDescent="0.2">
      <c r="A1149" t="s">
        <v>2697</v>
      </c>
      <c r="B1149" t="s">
        <v>2698</v>
      </c>
      <c r="C1149">
        <v>1</v>
      </c>
    </row>
    <row r="1150" spans="1:3" x14ac:dyDescent="0.2">
      <c r="A1150" t="s">
        <v>2699</v>
      </c>
      <c r="B1150" t="s">
        <v>2700</v>
      </c>
      <c r="C1150">
        <v>1</v>
      </c>
    </row>
    <row r="1151" spans="1:3" x14ac:dyDescent="0.2">
      <c r="A1151" t="s">
        <v>2701</v>
      </c>
      <c r="B1151" t="s">
        <v>6446</v>
      </c>
      <c r="C1151">
        <v>1</v>
      </c>
    </row>
    <row r="1152" spans="1:3" x14ac:dyDescent="0.2">
      <c r="A1152" t="s">
        <v>2702</v>
      </c>
      <c r="B1152" t="s">
        <v>6447</v>
      </c>
      <c r="C1152">
        <v>1</v>
      </c>
    </row>
    <row r="1153" spans="1:3" x14ac:dyDescent="0.2">
      <c r="A1153" t="s">
        <v>2703</v>
      </c>
      <c r="B1153" t="s">
        <v>2704</v>
      </c>
      <c r="C1153">
        <v>1</v>
      </c>
    </row>
    <row r="1154" spans="1:3" x14ac:dyDescent="0.2">
      <c r="A1154" t="s">
        <v>2705</v>
      </c>
      <c r="B1154" t="s">
        <v>2706</v>
      </c>
      <c r="C1154">
        <v>1</v>
      </c>
    </row>
    <row r="1155" spans="1:3" x14ac:dyDescent="0.2">
      <c r="A1155" t="s">
        <v>2707</v>
      </c>
      <c r="B1155" t="s">
        <v>6448</v>
      </c>
      <c r="C1155">
        <v>1</v>
      </c>
    </row>
    <row r="1156" spans="1:3" x14ac:dyDescent="0.2">
      <c r="A1156" t="s">
        <v>2708</v>
      </c>
      <c r="B1156" t="s">
        <v>2709</v>
      </c>
      <c r="C1156">
        <v>1</v>
      </c>
    </row>
    <row r="1157" spans="1:3" x14ac:dyDescent="0.2">
      <c r="A1157" t="s">
        <v>2710</v>
      </c>
      <c r="B1157" t="s">
        <v>2711</v>
      </c>
      <c r="C1157">
        <v>1</v>
      </c>
    </row>
    <row r="1158" spans="1:3" x14ac:dyDescent="0.2">
      <c r="A1158" t="s">
        <v>2712</v>
      </c>
      <c r="B1158" t="s">
        <v>2713</v>
      </c>
      <c r="C1158">
        <v>1</v>
      </c>
    </row>
    <row r="1159" spans="1:3" x14ac:dyDescent="0.2">
      <c r="A1159" t="s">
        <v>2714</v>
      </c>
      <c r="B1159" t="s">
        <v>6449</v>
      </c>
      <c r="C1159">
        <v>1</v>
      </c>
    </row>
    <row r="1160" spans="1:3" x14ac:dyDescent="0.2">
      <c r="A1160" t="s">
        <v>2715</v>
      </c>
      <c r="B1160" t="s">
        <v>2716</v>
      </c>
      <c r="C1160">
        <v>1</v>
      </c>
    </row>
    <row r="1161" spans="1:3" x14ac:dyDescent="0.2">
      <c r="A1161" t="s">
        <v>2717</v>
      </c>
      <c r="B1161" t="s">
        <v>6450</v>
      </c>
      <c r="C1161">
        <v>1</v>
      </c>
    </row>
    <row r="1162" spans="1:3" x14ac:dyDescent="0.2">
      <c r="A1162" t="s">
        <v>2718</v>
      </c>
      <c r="B1162" t="s">
        <v>2719</v>
      </c>
      <c r="C1162">
        <v>1</v>
      </c>
    </row>
    <row r="1163" spans="1:3" x14ac:dyDescent="0.2">
      <c r="A1163" t="s">
        <v>2720</v>
      </c>
      <c r="B1163" t="s">
        <v>2721</v>
      </c>
      <c r="C1163">
        <v>1</v>
      </c>
    </row>
    <row r="1164" spans="1:3" x14ac:dyDescent="0.2">
      <c r="A1164" t="s">
        <v>2722</v>
      </c>
      <c r="B1164" t="s">
        <v>6451</v>
      </c>
      <c r="C1164">
        <v>1</v>
      </c>
    </row>
    <row r="1165" spans="1:3" x14ac:dyDescent="0.2">
      <c r="A1165" t="s">
        <v>2723</v>
      </c>
      <c r="B1165" t="s">
        <v>2724</v>
      </c>
      <c r="C1165">
        <v>1</v>
      </c>
    </row>
    <row r="1166" spans="1:3" x14ac:dyDescent="0.2">
      <c r="A1166" t="s">
        <v>2725</v>
      </c>
      <c r="B1166" t="s">
        <v>2726</v>
      </c>
      <c r="C1166">
        <v>1</v>
      </c>
    </row>
    <row r="1167" spans="1:3" x14ac:dyDescent="0.2">
      <c r="A1167" t="s">
        <v>2727</v>
      </c>
      <c r="B1167" t="s">
        <v>2728</v>
      </c>
      <c r="C1167">
        <v>1</v>
      </c>
    </row>
    <row r="1168" spans="1:3" x14ac:dyDescent="0.2">
      <c r="A1168" t="s">
        <v>2729</v>
      </c>
      <c r="B1168" t="s">
        <v>2730</v>
      </c>
      <c r="C1168">
        <v>1</v>
      </c>
    </row>
    <row r="1169" spans="1:3" x14ac:dyDescent="0.2">
      <c r="A1169" t="s">
        <v>2731</v>
      </c>
      <c r="B1169" t="s">
        <v>6452</v>
      </c>
      <c r="C1169">
        <v>1</v>
      </c>
    </row>
    <row r="1170" spans="1:3" x14ac:dyDescent="0.2">
      <c r="A1170" t="s">
        <v>2732</v>
      </c>
      <c r="B1170" t="s">
        <v>2733</v>
      </c>
      <c r="C1170">
        <v>1</v>
      </c>
    </row>
    <row r="1171" spans="1:3" x14ac:dyDescent="0.2">
      <c r="A1171" t="s">
        <v>2734</v>
      </c>
      <c r="B1171" t="s">
        <v>2735</v>
      </c>
      <c r="C1171">
        <v>1</v>
      </c>
    </row>
    <row r="1172" spans="1:3" x14ac:dyDescent="0.2">
      <c r="A1172" t="s">
        <v>2736</v>
      </c>
      <c r="B1172" t="s">
        <v>2737</v>
      </c>
      <c r="C1172">
        <v>1</v>
      </c>
    </row>
    <row r="1173" spans="1:3" x14ac:dyDescent="0.2">
      <c r="A1173" t="s">
        <v>2738</v>
      </c>
      <c r="B1173" t="s">
        <v>2739</v>
      </c>
      <c r="C1173">
        <v>1</v>
      </c>
    </row>
    <row r="1174" spans="1:3" x14ac:dyDescent="0.2">
      <c r="A1174" t="s">
        <v>2740</v>
      </c>
      <c r="B1174" t="s">
        <v>2741</v>
      </c>
      <c r="C1174">
        <v>1</v>
      </c>
    </row>
    <row r="1175" spans="1:3" x14ac:dyDescent="0.2">
      <c r="A1175" t="s">
        <v>2742</v>
      </c>
      <c r="B1175" t="s">
        <v>2743</v>
      </c>
      <c r="C1175">
        <v>1</v>
      </c>
    </row>
    <row r="1176" spans="1:3" x14ac:dyDescent="0.2">
      <c r="A1176" t="s">
        <v>6453</v>
      </c>
      <c r="B1176" t="s">
        <v>6454</v>
      </c>
      <c r="C1176">
        <v>1</v>
      </c>
    </row>
    <row r="1177" spans="1:3" x14ac:dyDescent="0.2">
      <c r="A1177" t="s">
        <v>6455</v>
      </c>
      <c r="B1177" t="s">
        <v>6456</v>
      </c>
      <c r="C1177">
        <v>1</v>
      </c>
    </row>
    <row r="1178" spans="1:3" x14ac:dyDescent="0.2">
      <c r="A1178" t="s">
        <v>2744</v>
      </c>
      <c r="B1178" t="s">
        <v>2745</v>
      </c>
      <c r="C1178">
        <v>1</v>
      </c>
    </row>
    <row r="1179" spans="1:3" x14ac:dyDescent="0.2">
      <c r="A1179" t="s">
        <v>2746</v>
      </c>
      <c r="B1179" t="s">
        <v>2747</v>
      </c>
      <c r="C1179">
        <v>1</v>
      </c>
    </row>
    <row r="1180" spans="1:3" x14ac:dyDescent="0.2">
      <c r="A1180" t="s">
        <v>2748</v>
      </c>
      <c r="B1180" t="s">
        <v>2749</v>
      </c>
      <c r="C1180">
        <v>1</v>
      </c>
    </row>
    <row r="1181" spans="1:3" x14ac:dyDescent="0.2">
      <c r="A1181" t="s">
        <v>2750</v>
      </c>
      <c r="B1181" t="s">
        <v>6457</v>
      </c>
      <c r="C1181">
        <v>1</v>
      </c>
    </row>
    <row r="1182" spans="1:3" x14ac:dyDescent="0.2">
      <c r="A1182" t="s">
        <v>2751</v>
      </c>
      <c r="B1182" t="s">
        <v>2752</v>
      </c>
      <c r="C1182">
        <v>1</v>
      </c>
    </row>
    <row r="1183" spans="1:3" x14ac:dyDescent="0.2">
      <c r="A1183" t="s">
        <v>2753</v>
      </c>
      <c r="B1183" t="s">
        <v>2754</v>
      </c>
      <c r="C1183">
        <v>1</v>
      </c>
    </row>
    <row r="1184" spans="1:3" x14ac:dyDescent="0.2">
      <c r="A1184" t="s">
        <v>2755</v>
      </c>
      <c r="B1184" t="s">
        <v>2756</v>
      </c>
      <c r="C1184">
        <v>1</v>
      </c>
    </row>
    <row r="1185" spans="1:3" x14ac:dyDescent="0.2">
      <c r="A1185" t="s">
        <v>2757</v>
      </c>
      <c r="B1185" t="s">
        <v>2758</v>
      </c>
      <c r="C1185">
        <v>1</v>
      </c>
    </row>
    <row r="1186" spans="1:3" x14ac:dyDescent="0.2">
      <c r="A1186" t="s">
        <v>2759</v>
      </c>
      <c r="B1186" t="s">
        <v>2760</v>
      </c>
      <c r="C1186">
        <v>1</v>
      </c>
    </row>
    <row r="1187" spans="1:3" x14ac:dyDescent="0.2">
      <c r="A1187" t="s">
        <v>2761</v>
      </c>
      <c r="B1187" t="s">
        <v>6458</v>
      </c>
      <c r="C1187">
        <v>1</v>
      </c>
    </row>
    <row r="1188" spans="1:3" x14ac:dyDescent="0.2">
      <c r="A1188" t="s">
        <v>2762</v>
      </c>
      <c r="B1188" t="s">
        <v>2763</v>
      </c>
      <c r="C1188">
        <v>1</v>
      </c>
    </row>
    <row r="1189" spans="1:3" x14ac:dyDescent="0.2">
      <c r="A1189" t="s">
        <v>2764</v>
      </c>
      <c r="B1189" t="s">
        <v>2765</v>
      </c>
      <c r="C1189">
        <v>1</v>
      </c>
    </row>
    <row r="1190" spans="1:3" x14ac:dyDescent="0.2">
      <c r="A1190" t="s">
        <v>2766</v>
      </c>
      <c r="B1190" t="s">
        <v>2767</v>
      </c>
      <c r="C1190">
        <v>1</v>
      </c>
    </row>
    <row r="1191" spans="1:3" x14ac:dyDescent="0.2">
      <c r="A1191" t="s">
        <v>2768</v>
      </c>
      <c r="B1191" t="s">
        <v>2769</v>
      </c>
      <c r="C1191">
        <v>1</v>
      </c>
    </row>
    <row r="1192" spans="1:3" x14ac:dyDescent="0.2">
      <c r="A1192" t="s">
        <v>2770</v>
      </c>
      <c r="B1192" t="s">
        <v>6459</v>
      </c>
      <c r="C1192">
        <v>1</v>
      </c>
    </row>
    <row r="1193" spans="1:3" x14ac:dyDescent="0.2">
      <c r="A1193" t="s">
        <v>2771</v>
      </c>
      <c r="B1193" t="s">
        <v>2772</v>
      </c>
      <c r="C1193">
        <v>1</v>
      </c>
    </row>
    <row r="1194" spans="1:3" x14ac:dyDescent="0.2">
      <c r="A1194" t="s">
        <v>2773</v>
      </c>
      <c r="B1194" t="s">
        <v>2774</v>
      </c>
      <c r="C1194">
        <v>1</v>
      </c>
    </row>
    <row r="1195" spans="1:3" x14ac:dyDescent="0.2">
      <c r="A1195" t="s">
        <v>2775</v>
      </c>
      <c r="B1195" t="s">
        <v>2776</v>
      </c>
      <c r="C1195">
        <v>1</v>
      </c>
    </row>
    <row r="1196" spans="1:3" x14ac:dyDescent="0.2">
      <c r="A1196" t="s">
        <v>2777</v>
      </c>
      <c r="B1196" t="s">
        <v>6460</v>
      </c>
      <c r="C1196">
        <v>1</v>
      </c>
    </row>
    <row r="1197" spans="1:3" x14ac:dyDescent="0.2">
      <c r="A1197" t="s">
        <v>2778</v>
      </c>
      <c r="B1197" t="s">
        <v>2779</v>
      </c>
      <c r="C1197">
        <v>1</v>
      </c>
    </row>
    <row r="1198" spans="1:3" x14ac:dyDescent="0.2">
      <c r="A1198" t="s">
        <v>2780</v>
      </c>
      <c r="B1198" t="s">
        <v>2781</v>
      </c>
      <c r="C1198">
        <v>1</v>
      </c>
    </row>
    <row r="1199" spans="1:3" x14ac:dyDescent="0.2">
      <c r="A1199" t="s">
        <v>2782</v>
      </c>
      <c r="B1199" t="s">
        <v>2783</v>
      </c>
      <c r="C1199">
        <v>1</v>
      </c>
    </row>
    <row r="1200" spans="1:3" x14ac:dyDescent="0.2">
      <c r="A1200" t="s">
        <v>2784</v>
      </c>
      <c r="B1200" t="s">
        <v>2785</v>
      </c>
      <c r="C1200">
        <v>1</v>
      </c>
    </row>
    <row r="1201" spans="1:3" x14ac:dyDescent="0.2">
      <c r="A1201" t="s">
        <v>2786</v>
      </c>
      <c r="B1201" t="s">
        <v>2787</v>
      </c>
      <c r="C1201">
        <v>1</v>
      </c>
    </row>
    <row r="1202" spans="1:3" x14ac:dyDescent="0.2">
      <c r="A1202" t="s">
        <v>2788</v>
      </c>
      <c r="B1202" t="s">
        <v>2789</v>
      </c>
      <c r="C1202">
        <v>1</v>
      </c>
    </row>
    <row r="1203" spans="1:3" x14ac:dyDescent="0.2">
      <c r="A1203" t="s">
        <v>2790</v>
      </c>
      <c r="B1203" t="s">
        <v>2791</v>
      </c>
      <c r="C1203">
        <v>1</v>
      </c>
    </row>
    <row r="1204" spans="1:3" x14ac:dyDescent="0.2">
      <c r="A1204" t="s">
        <v>2792</v>
      </c>
      <c r="B1204" t="s">
        <v>6461</v>
      </c>
      <c r="C1204">
        <v>1</v>
      </c>
    </row>
    <row r="1205" spans="1:3" x14ac:dyDescent="0.2">
      <c r="A1205" t="s">
        <v>2793</v>
      </c>
      <c r="B1205" t="s">
        <v>2794</v>
      </c>
      <c r="C1205">
        <v>1</v>
      </c>
    </row>
    <row r="1206" spans="1:3" x14ac:dyDescent="0.2">
      <c r="A1206" t="s">
        <v>2795</v>
      </c>
      <c r="B1206" t="s">
        <v>2796</v>
      </c>
      <c r="C1206">
        <v>1</v>
      </c>
    </row>
    <row r="1207" spans="1:3" x14ac:dyDescent="0.2">
      <c r="A1207" t="s">
        <v>2797</v>
      </c>
      <c r="B1207" t="s">
        <v>2798</v>
      </c>
      <c r="C1207">
        <v>1</v>
      </c>
    </row>
    <row r="1208" spans="1:3" x14ac:dyDescent="0.2">
      <c r="A1208" t="s">
        <v>2799</v>
      </c>
      <c r="B1208" t="s">
        <v>6462</v>
      </c>
      <c r="C1208">
        <v>1</v>
      </c>
    </row>
    <row r="1209" spans="1:3" x14ac:dyDescent="0.2">
      <c r="A1209" t="s">
        <v>2800</v>
      </c>
      <c r="B1209" t="s">
        <v>2801</v>
      </c>
      <c r="C1209">
        <v>1</v>
      </c>
    </row>
    <row r="1210" spans="1:3" x14ac:dyDescent="0.2">
      <c r="A1210" t="s">
        <v>2802</v>
      </c>
      <c r="B1210" t="s">
        <v>2803</v>
      </c>
      <c r="C1210">
        <v>1</v>
      </c>
    </row>
    <row r="1211" spans="1:3" x14ac:dyDescent="0.2">
      <c r="A1211" t="s">
        <v>2804</v>
      </c>
      <c r="B1211" t="s">
        <v>2805</v>
      </c>
      <c r="C1211">
        <v>1</v>
      </c>
    </row>
    <row r="1212" spans="1:3" x14ac:dyDescent="0.2">
      <c r="A1212" t="s">
        <v>2806</v>
      </c>
      <c r="B1212" t="s">
        <v>2807</v>
      </c>
      <c r="C1212">
        <v>1</v>
      </c>
    </row>
    <row r="1213" spans="1:3" x14ac:dyDescent="0.2">
      <c r="A1213" t="s">
        <v>2808</v>
      </c>
      <c r="B1213" t="s">
        <v>6463</v>
      </c>
      <c r="C1213">
        <v>1</v>
      </c>
    </row>
    <row r="1214" spans="1:3" x14ac:dyDescent="0.2">
      <c r="A1214" t="s">
        <v>2809</v>
      </c>
      <c r="B1214" t="s">
        <v>2810</v>
      </c>
      <c r="C1214">
        <v>1</v>
      </c>
    </row>
    <row r="1215" spans="1:3" x14ac:dyDescent="0.2">
      <c r="A1215" t="s">
        <v>2811</v>
      </c>
      <c r="B1215" t="s">
        <v>2812</v>
      </c>
      <c r="C1215">
        <v>1</v>
      </c>
    </row>
    <row r="1216" spans="1:3" x14ac:dyDescent="0.2">
      <c r="A1216" t="s">
        <v>2813</v>
      </c>
      <c r="B1216" t="s">
        <v>2814</v>
      </c>
      <c r="C1216">
        <v>1</v>
      </c>
    </row>
    <row r="1217" spans="1:3" x14ac:dyDescent="0.2">
      <c r="A1217" t="s">
        <v>2815</v>
      </c>
      <c r="B1217" t="s">
        <v>2816</v>
      </c>
      <c r="C1217">
        <v>1</v>
      </c>
    </row>
    <row r="1218" spans="1:3" x14ac:dyDescent="0.2">
      <c r="A1218" t="s">
        <v>2817</v>
      </c>
      <c r="B1218" t="s">
        <v>2818</v>
      </c>
      <c r="C1218">
        <v>1</v>
      </c>
    </row>
    <row r="1219" spans="1:3" x14ac:dyDescent="0.2">
      <c r="A1219" t="s">
        <v>2819</v>
      </c>
      <c r="B1219" t="s">
        <v>6464</v>
      </c>
      <c r="C1219">
        <v>1</v>
      </c>
    </row>
    <row r="1220" spans="1:3" x14ac:dyDescent="0.2">
      <c r="A1220" t="s">
        <v>2820</v>
      </c>
      <c r="B1220" t="s">
        <v>2821</v>
      </c>
      <c r="C1220">
        <v>1</v>
      </c>
    </row>
    <row r="1221" spans="1:3" x14ac:dyDescent="0.2">
      <c r="A1221" t="s">
        <v>2822</v>
      </c>
      <c r="B1221" t="s">
        <v>6465</v>
      </c>
      <c r="C1221">
        <v>1</v>
      </c>
    </row>
    <row r="1222" spans="1:3" x14ac:dyDescent="0.2">
      <c r="A1222" t="s">
        <v>2823</v>
      </c>
      <c r="B1222" t="s">
        <v>2824</v>
      </c>
      <c r="C1222">
        <v>1</v>
      </c>
    </row>
    <row r="1223" spans="1:3" x14ac:dyDescent="0.2">
      <c r="A1223" t="s">
        <v>2825</v>
      </c>
      <c r="B1223" t="s">
        <v>2826</v>
      </c>
      <c r="C1223">
        <v>1</v>
      </c>
    </row>
    <row r="1224" spans="1:3" x14ac:dyDescent="0.2">
      <c r="A1224" t="s">
        <v>2827</v>
      </c>
      <c r="B1224" t="s">
        <v>2828</v>
      </c>
      <c r="C1224">
        <v>1</v>
      </c>
    </row>
    <row r="1225" spans="1:3" x14ac:dyDescent="0.2">
      <c r="A1225" t="s">
        <v>2829</v>
      </c>
      <c r="B1225" t="s">
        <v>2830</v>
      </c>
      <c r="C1225">
        <v>1</v>
      </c>
    </row>
    <row r="1226" spans="1:3" x14ac:dyDescent="0.2">
      <c r="A1226" t="s">
        <v>2831</v>
      </c>
      <c r="B1226" t="s">
        <v>6466</v>
      </c>
      <c r="C1226">
        <v>1</v>
      </c>
    </row>
    <row r="1227" spans="1:3" x14ac:dyDescent="0.2">
      <c r="A1227" t="s">
        <v>2832</v>
      </c>
      <c r="B1227" t="s">
        <v>6467</v>
      </c>
      <c r="C1227">
        <v>1</v>
      </c>
    </row>
    <row r="1228" spans="1:3" x14ac:dyDescent="0.2">
      <c r="A1228" t="s">
        <v>2833</v>
      </c>
      <c r="B1228" t="s">
        <v>2834</v>
      </c>
      <c r="C1228">
        <v>1</v>
      </c>
    </row>
    <row r="1229" spans="1:3" x14ac:dyDescent="0.2">
      <c r="A1229" t="s">
        <v>2835</v>
      </c>
      <c r="B1229" t="s">
        <v>2836</v>
      </c>
      <c r="C1229">
        <v>1</v>
      </c>
    </row>
    <row r="1230" spans="1:3" x14ac:dyDescent="0.2">
      <c r="A1230" t="s">
        <v>2837</v>
      </c>
      <c r="B1230" t="s">
        <v>6468</v>
      </c>
      <c r="C1230">
        <v>1</v>
      </c>
    </row>
    <row r="1231" spans="1:3" x14ac:dyDescent="0.2">
      <c r="A1231" t="s">
        <v>2838</v>
      </c>
      <c r="B1231" t="s">
        <v>2839</v>
      </c>
      <c r="C1231">
        <v>1</v>
      </c>
    </row>
    <row r="1232" spans="1:3" x14ac:dyDescent="0.2">
      <c r="A1232" t="s">
        <v>2840</v>
      </c>
      <c r="B1232" t="s">
        <v>2841</v>
      </c>
      <c r="C1232">
        <v>1</v>
      </c>
    </row>
    <row r="1233" spans="1:3" x14ac:dyDescent="0.2">
      <c r="A1233" t="s">
        <v>2842</v>
      </c>
      <c r="B1233" t="s">
        <v>2843</v>
      </c>
      <c r="C1233">
        <v>1</v>
      </c>
    </row>
    <row r="1234" spans="1:3" x14ac:dyDescent="0.2">
      <c r="A1234" t="s">
        <v>2844</v>
      </c>
      <c r="B1234" t="s">
        <v>2845</v>
      </c>
      <c r="C1234">
        <v>1</v>
      </c>
    </row>
    <row r="1235" spans="1:3" x14ac:dyDescent="0.2">
      <c r="A1235" t="s">
        <v>2846</v>
      </c>
      <c r="B1235" t="s">
        <v>2847</v>
      </c>
      <c r="C1235">
        <v>1</v>
      </c>
    </row>
    <row r="1236" spans="1:3" x14ac:dyDescent="0.2">
      <c r="A1236" t="s">
        <v>2848</v>
      </c>
      <c r="B1236" t="s">
        <v>2849</v>
      </c>
      <c r="C1236">
        <v>1</v>
      </c>
    </row>
    <row r="1237" spans="1:3" x14ac:dyDescent="0.2">
      <c r="A1237" t="s">
        <v>2850</v>
      </c>
      <c r="B1237" t="s">
        <v>2851</v>
      </c>
      <c r="C1237">
        <v>1</v>
      </c>
    </row>
    <row r="1238" spans="1:3" x14ac:dyDescent="0.2">
      <c r="A1238" t="s">
        <v>2852</v>
      </c>
      <c r="B1238" t="s">
        <v>6469</v>
      </c>
      <c r="C1238">
        <v>1</v>
      </c>
    </row>
    <row r="1239" spans="1:3" x14ac:dyDescent="0.2">
      <c r="A1239" t="s">
        <v>2853</v>
      </c>
      <c r="B1239" t="s">
        <v>2854</v>
      </c>
      <c r="C1239">
        <v>1</v>
      </c>
    </row>
    <row r="1240" spans="1:3" x14ac:dyDescent="0.2">
      <c r="A1240" t="s">
        <v>2855</v>
      </c>
      <c r="B1240" t="s">
        <v>2856</v>
      </c>
      <c r="C1240">
        <v>1</v>
      </c>
    </row>
    <row r="1241" spans="1:3" x14ac:dyDescent="0.2">
      <c r="A1241" t="s">
        <v>2857</v>
      </c>
      <c r="B1241" t="s">
        <v>2858</v>
      </c>
      <c r="C1241">
        <v>1</v>
      </c>
    </row>
    <row r="1242" spans="1:3" x14ac:dyDescent="0.2">
      <c r="A1242" t="s">
        <v>2859</v>
      </c>
      <c r="B1242" t="s">
        <v>2860</v>
      </c>
      <c r="C1242">
        <v>1</v>
      </c>
    </row>
    <row r="1243" spans="1:3" x14ac:dyDescent="0.2">
      <c r="A1243" t="s">
        <v>2861</v>
      </c>
      <c r="B1243" t="s">
        <v>2862</v>
      </c>
      <c r="C1243">
        <v>1</v>
      </c>
    </row>
    <row r="1244" spans="1:3" x14ac:dyDescent="0.2">
      <c r="A1244" t="s">
        <v>2863</v>
      </c>
      <c r="B1244" t="s">
        <v>2864</v>
      </c>
      <c r="C1244">
        <v>1</v>
      </c>
    </row>
    <row r="1245" spans="1:3" x14ac:dyDescent="0.2">
      <c r="A1245" t="s">
        <v>2865</v>
      </c>
      <c r="B1245" t="s">
        <v>2866</v>
      </c>
      <c r="C1245">
        <v>1</v>
      </c>
    </row>
    <row r="1246" spans="1:3" x14ac:dyDescent="0.2">
      <c r="A1246" t="s">
        <v>2867</v>
      </c>
      <c r="B1246" t="s">
        <v>6470</v>
      </c>
      <c r="C1246">
        <v>1</v>
      </c>
    </row>
    <row r="1247" spans="1:3" x14ac:dyDescent="0.2">
      <c r="A1247" t="s">
        <v>2868</v>
      </c>
      <c r="B1247" t="s">
        <v>6471</v>
      </c>
      <c r="C1247">
        <v>1</v>
      </c>
    </row>
    <row r="1248" spans="1:3" x14ac:dyDescent="0.2">
      <c r="A1248" t="s">
        <v>2869</v>
      </c>
      <c r="B1248" t="s">
        <v>2870</v>
      </c>
      <c r="C1248">
        <v>1</v>
      </c>
    </row>
    <row r="1249" spans="1:3" x14ac:dyDescent="0.2">
      <c r="A1249" t="s">
        <v>2871</v>
      </c>
      <c r="B1249" t="s">
        <v>2872</v>
      </c>
      <c r="C1249">
        <v>1</v>
      </c>
    </row>
    <row r="1250" spans="1:3" x14ac:dyDescent="0.2">
      <c r="A1250" t="s">
        <v>2873</v>
      </c>
      <c r="B1250" t="s">
        <v>2874</v>
      </c>
      <c r="C1250">
        <v>1</v>
      </c>
    </row>
    <row r="1251" spans="1:3" x14ac:dyDescent="0.2">
      <c r="A1251" t="s">
        <v>2875</v>
      </c>
      <c r="B1251" t="s">
        <v>6472</v>
      </c>
      <c r="C1251">
        <v>1</v>
      </c>
    </row>
    <row r="1252" spans="1:3" x14ac:dyDescent="0.2">
      <c r="A1252" t="s">
        <v>2876</v>
      </c>
      <c r="B1252" t="s">
        <v>2877</v>
      </c>
      <c r="C1252">
        <v>1</v>
      </c>
    </row>
    <row r="1253" spans="1:3" x14ac:dyDescent="0.2">
      <c r="A1253" t="s">
        <v>2878</v>
      </c>
      <c r="B1253" t="s">
        <v>2879</v>
      </c>
      <c r="C1253">
        <v>1</v>
      </c>
    </row>
    <row r="1254" spans="1:3" x14ac:dyDescent="0.2">
      <c r="A1254" t="s">
        <v>2880</v>
      </c>
      <c r="B1254" t="s">
        <v>2881</v>
      </c>
      <c r="C1254">
        <v>1</v>
      </c>
    </row>
    <row r="1255" spans="1:3" x14ac:dyDescent="0.2">
      <c r="A1255" t="s">
        <v>2882</v>
      </c>
      <c r="B1255" t="s">
        <v>2883</v>
      </c>
      <c r="C1255">
        <v>1</v>
      </c>
    </row>
    <row r="1256" spans="1:3" x14ac:dyDescent="0.2">
      <c r="A1256" t="s">
        <v>2884</v>
      </c>
      <c r="B1256" t="s">
        <v>2885</v>
      </c>
      <c r="C1256">
        <v>1</v>
      </c>
    </row>
    <row r="1257" spans="1:3" x14ac:dyDescent="0.2">
      <c r="A1257" t="s">
        <v>2886</v>
      </c>
      <c r="B1257" t="s">
        <v>2887</v>
      </c>
      <c r="C1257">
        <v>1</v>
      </c>
    </row>
    <row r="1258" spans="1:3" x14ac:dyDescent="0.2">
      <c r="A1258" t="s">
        <v>2888</v>
      </c>
      <c r="B1258" t="s">
        <v>2889</v>
      </c>
      <c r="C1258">
        <v>1</v>
      </c>
    </row>
    <row r="1259" spans="1:3" x14ac:dyDescent="0.2">
      <c r="A1259" t="s">
        <v>2890</v>
      </c>
      <c r="B1259" t="s">
        <v>2891</v>
      </c>
      <c r="C1259">
        <v>1</v>
      </c>
    </row>
    <row r="1260" spans="1:3" x14ac:dyDescent="0.2">
      <c r="A1260" t="s">
        <v>2892</v>
      </c>
      <c r="B1260" t="s">
        <v>2893</v>
      </c>
      <c r="C1260">
        <v>1</v>
      </c>
    </row>
    <row r="1261" spans="1:3" x14ac:dyDescent="0.2">
      <c r="A1261" t="s">
        <v>2894</v>
      </c>
      <c r="B1261" t="s">
        <v>2895</v>
      </c>
      <c r="C1261">
        <v>1</v>
      </c>
    </row>
    <row r="1262" spans="1:3" x14ac:dyDescent="0.2">
      <c r="A1262" t="s">
        <v>2896</v>
      </c>
      <c r="B1262" t="s">
        <v>2897</v>
      </c>
      <c r="C1262">
        <v>1</v>
      </c>
    </row>
    <row r="1263" spans="1:3" x14ac:dyDescent="0.2">
      <c r="A1263" t="s">
        <v>2898</v>
      </c>
      <c r="B1263" t="s">
        <v>2899</v>
      </c>
      <c r="C1263">
        <v>1</v>
      </c>
    </row>
    <row r="1264" spans="1:3" x14ac:dyDescent="0.2">
      <c r="A1264" t="s">
        <v>2900</v>
      </c>
      <c r="B1264" t="s">
        <v>2901</v>
      </c>
      <c r="C1264">
        <v>1</v>
      </c>
    </row>
    <row r="1265" spans="1:3" x14ac:dyDescent="0.2">
      <c r="A1265" t="s">
        <v>2902</v>
      </c>
      <c r="B1265" t="s">
        <v>6473</v>
      </c>
      <c r="C1265">
        <v>1</v>
      </c>
    </row>
    <row r="1266" spans="1:3" x14ac:dyDescent="0.2">
      <c r="A1266" t="s">
        <v>2903</v>
      </c>
      <c r="B1266" t="s">
        <v>2904</v>
      </c>
      <c r="C1266">
        <v>1</v>
      </c>
    </row>
    <row r="1267" spans="1:3" x14ac:dyDescent="0.2">
      <c r="A1267" t="s">
        <v>2905</v>
      </c>
      <c r="B1267" t="s">
        <v>2906</v>
      </c>
      <c r="C1267">
        <v>1</v>
      </c>
    </row>
    <row r="1268" spans="1:3" x14ac:dyDescent="0.2">
      <c r="A1268" t="s">
        <v>2907</v>
      </c>
      <c r="B1268" t="s">
        <v>2908</v>
      </c>
      <c r="C1268">
        <v>1</v>
      </c>
    </row>
    <row r="1269" spans="1:3" x14ac:dyDescent="0.2">
      <c r="A1269" t="s">
        <v>2909</v>
      </c>
      <c r="B1269" t="s">
        <v>2910</v>
      </c>
      <c r="C1269">
        <v>1</v>
      </c>
    </row>
    <row r="1270" spans="1:3" x14ac:dyDescent="0.2">
      <c r="A1270" t="s">
        <v>2911</v>
      </c>
      <c r="B1270" t="s">
        <v>2912</v>
      </c>
      <c r="C1270">
        <v>1</v>
      </c>
    </row>
    <row r="1271" spans="1:3" x14ac:dyDescent="0.2">
      <c r="A1271" t="s">
        <v>2913</v>
      </c>
      <c r="B1271" t="s">
        <v>2914</v>
      </c>
      <c r="C1271">
        <v>1</v>
      </c>
    </row>
    <row r="1272" spans="1:3" x14ac:dyDescent="0.2">
      <c r="A1272" t="s">
        <v>2915</v>
      </c>
      <c r="B1272" t="s">
        <v>2916</v>
      </c>
      <c r="C1272">
        <v>1</v>
      </c>
    </row>
    <row r="1273" spans="1:3" x14ac:dyDescent="0.2">
      <c r="A1273" t="s">
        <v>2917</v>
      </c>
      <c r="B1273" t="s">
        <v>2918</v>
      </c>
      <c r="C1273">
        <v>1</v>
      </c>
    </row>
    <row r="1274" spans="1:3" x14ac:dyDescent="0.2">
      <c r="A1274" t="s">
        <v>2919</v>
      </c>
      <c r="B1274" t="s">
        <v>2920</v>
      </c>
      <c r="C1274">
        <v>1</v>
      </c>
    </row>
    <row r="1275" spans="1:3" x14ac:dyDescent="0.2">
      <c r="A1275" t="s">
        <v>2921</v>
      </c>
      <c r="B1275" t="s">
        <v>2922</v>
      </c>
      <c r="C1275">
        <v>1</v>
      </c>
    </row>
    <row r="1276" spans="1:3" x14ac:dyDescent="0.2">
      <c r="A1276" t="s">
        <v>2923</v>
      </c>
      <c r="B1276" t="s">
        <v>2924</v>
      </c>
      <c r="C1276">
        <v>1</v>
      </c>
    </row>
    <row r="1277" spans="1:3" x14ac:dyDescent="0.2">
      <c r="A1277" t="s">
        <v>2925</v>
      </c>
      <c r="B1277" t="s">
        <v>2926</v>
      </c>
      <c r="C1277">
        <v>1</v>
      </c>
    </row>
    <row r="1278" spans="1:3" x14ac:dyDescent="0.2">
      <c r="A1278" t="s">
        <v>2927</v>
      </c>
      <c r="B1278" t="s">
        <v>2928</v>
      </c>
      <c r="C1278">
        <v>1</v>
      </c>
    </row>
    <row r="1279" spans="1:3" x14ac:dyDescent="0.2">
      <c r="A1279" t="s">
        <v>2929</v>
      </c>
      <c r="B1279" t="s">
        <v>2930</v>
      </c>
      <c r="C1279">
        <v>1</v>
      </c>
    </row>
    <row r="1280" spans="1:3" x14ac:dyDescent="0.2">
      <c r="A1280" t="s">
        <v>2931</v>
      </c>
      <c r="B1280" t="s">
        <v>2932</v>
      </c>
      <c r="C1280">
        <v>1</v>
      </c>
    </row>
    <row r="1281" spans="1:3" x14ac:dyDescent="0.2">
      <c r="A1281" t="s">
        <v>2933</v>
      </c>
      <c r="B1281" t="s">
        <v>2934</v>
      </c>
      <c r="C1281">
        <v>1</v>
      </c>
    </row>
    <row r="1282" spans="1:3" x14ac:dyDescent="0.2">
      <c r="A1282" t="s">
        <v>2935</v>
      </c>
      <c r="B1282" t="s">
        <v>6474</v>
      </c>
      <c r="C1282">
        <v>1</v>
      </c>
    </row>
    <row r="1283" spans="1:3" x14ac:dyDescent="0.2">
      <c r="A1283" t="s">
        <v>2936</v>
      </c>
      <c r="B1283" t="s">
        <v>2937</v>
      </c>
      <c r="C1283">
        <v>1</v>
      </c>
    </row>
    <row r="1284" spans="1:3" x14ac:dyDescent="0.2">
      <c r="A1284" t="s">
        <v>2938</v>
      </c>
      <c r="B1284" t="s">
        <v>2939</v>
      </c>
      <c r="C1284">
        <v>1</v>
      </c>
    </row>
    <row r="1285" spans="1:3" x14ac:dyDescent="0.2">
      <c r="A1285" t="s">
        <v>2940</v>
      </c>
      <c r="B1285" t="s">
        <v>2941</v>
      </c>
      <c r="C1285">
        <v>1</v>
      </c>
    </row>
    <row r="1286" spans="1:3" x14ac:dyDescent="0.2">
      <c r="A1286" t="s">
        <v>2942</v>
      </c>
      <c r="B1286" t="s">
        <v>2943</v>
      </c>
      <c r="C1286">
        <v>1</v>
      </c>
    </row>
    <row r="1287" spans="1:3" x14ac:dyDescent="0.2">
      <c r="A1287" t="s">
        <v>2944</v>
      </c>
      <c r="B1287" t="s">
        <v>2945</v>
      </c>
      <c r="C1287">
        <v>1</v>
      </c>
    </row>
    <row r="1288" spans="1:3" x14ac:dyDescent="0.2">
      <c r="A1288" t="s">
        <v>2946</v>
      </c>
      <c r="B1288" t="s">
        <v>2947</v>
      </c>
      <c r="C1288">
        <v>1</v>
      </c>
    </row>
    <row r="1289" spans="1:3" x14ac:dyDescent="0.2">
      <c r="A1289" t="s">
        <v>2948</v>
      </c>
      <c r="B1289" t="s">
        <v>2949</v>
      </c>
      <c r="C1289">
        <v>1</v>
      </c>
    </row>
    <row r="1290" spans="1:3" x14ac:dyDescent="0.2">
      <c r="A1290" t="s">
        <v>2950</v>
      </c>
      <c r="B1290" t="s">
        <v>6475</v>
      </c>
      <c r="C1290">
        <v>1</v>
      </c>
    </row>
    <row r="1291" spans="1:3" x14ac:dyDescent="0.2">
      <c r="A1291" t="s">
        <v>2951</v>
      </c>
      <c r="B1291" t="s">
        <v>2952</v>
      </c>
      <c r="C1291">
        <v>1</v>
      </c>
    </row>
    <row r="1292" spans="1:3" x14ac:dyDescent="0.2">
      <c r="A1292" t="s">
        <v>2953</v>
      </c>
      <c r="B1292" t="s">
        <v>2954</v>
      </c>
      <c r="C1292">
        <v>1</v>
      </c>
    </row>
    <row r="1293" spans="1:3" x14ac:dyDescent="0.2">
      <c r="A1293" t="s">
        <v>2955</v>
      </c>
      <c r="B1293" t="s">
        <v>2956</v>
      </c>
      <c r="C1293">
        <v>1</v>
      </c>
    </row>
    <row r="1294" spans="1:3" x14ac:dyDescent="0.2">
      <c r="A1294" t="s">
        <v>2957</v>
      </c>
      <c r="B1294" t="s">
        <v>2958</v>
      </c>
      <c r="C1294">
        <v>1</v>
      </c>
    </row>
    <row r="1295" spans="1:3" x14ac:dyDescent="0.2">
      <c r="A1295" t="s">
        <v>2959</v>
      </c>
      <c r="B1295" t="s">
        <v>2960</v>
      </c>
      <c r="C1295">
        <v>1</v>
      </c>
    </row>
    <row r="1296" spans="1:3" x14ac:dyDescent="0.2">
      <c r="A1296" t="s">
        <v>2961</v>
      </c>
      <c r="B1296" t="s">
        <v>2962</v>
      </c>
      <c r="C1296">
        <v>1</v>
      </c>
    </row>
    <row r="1297" spans="1:3" x14ac:dyDescent="0.2">
      <c r="A1297" t="s">
        <v>2963</v>
      </c>
      <c r="B1297" t="s">
        <v>6476</v>
      </c>
      <c r="C1297">
        <v>1</v>
      </c>
    </row>
    <row r="1298" spans="1:3" x14ac:dyDescent="0.2">
      <c r="A1298" t="s">
        <v>2964</v>
      </c>
      <c r="B1298" t="s">
        <v>2965</v>
      </c>
      <c r="C1298">
        <v>1</v>
      </c>
    </row>
    <row r="1299" spans="1:3" x14ac:dyDescent="0.2">
      <c r="A1299" t="s">
        <v>2966</v>
      </c>
      <c r="B1299" t="s">
        <v>2967</v>
      </c>
      <c r="C1299">
        <v>1</v>
      </c>
    </row>
    <row r="1300" spans="1:3" x14ac:dyDescent="0.2">
      <c r="A1300" t="s">
        <v>2968</v>
      </c>
      <c r="B1300" t="s">
        <v>6477</v>
      </c>
      <c r="C1300">
        <v>1</v>
      </c>
    </row>
    <row r="1301" spans="1:3" x14ac:dyDescent="0.2">
      <c r="A1301" t="s">
        <v>2969</v>
      </c>
      <c r="B1301" t="s">
        <v>2970</v>
      </c>
      <c r="C1301">
        <v>1</v>
      </c>
    </row>
    <row r="1302" spans="1:3" x14ac:dyDescent="0.2">
      <c r="A1302" t="s">
        <v>2971</v>
      </c>
      <c r="B1302" t="s">
        <v>2972</v>
      </c>
      <c r="C1302">
        <v>1</v>
      </c>
    </row>
    <row r="1303" spans="1:3" x14ac:dyDescent="0.2">
      <c r="A1303" t="s">
        <v>2973</v>
      </c>
      <c r="B1303" t="s">
        <v>2974</v>
      </c>
      <c r="C1303">
        <v>1</v>
      </c>
    </row>
    <row r="1304" spans="1:3" x14ac:dyDescent="0.2">
      <c r="A1304" t="s">
        <v>2975</v>
      </c>
      <c r="B1304" t="s">
        <v>6478</v>
      </c>
      <c r="C1304">
        <v>1</v>
      </c>
    </row>
    <row r="1305" spans="1:3" x14ac:dyDescent="0.2">
      <c r="A1305" t="s">
        <v>2976</v>
      </c>
      <c r="B1305" t="s">
        <v>2977</v>
      </c>
      <c r="C1305">
        <v>1</v>
      </c>
    </row>
    <row r="1306" spans="1:3" x14ac:dyDescent="0.2">
      <c r="A1306" t="s">
        <v>2978</v>
      </c>
      <c r="B1306" t="s">
        <v>2979</v>
      </c>
      <c r="C1306">
        <v>1</v>
      </c>
    </row>
    <row r="1307" spans="1:3" x14ac:dyDescent="0.2">
      <c r="A1307" t="s">
        <v>2980</v>
      </c>
      <c r="B1307" t="s">
        <v>2981</v>
      </c>
      <c r="C1307">
        <v>1</v>
      </c>
    </row>
    <row r="1308" spans="1:3" x14ac:dyDescent="0.2">
      <c r="A1308" t="s">
        <v>2982</v>
      </c>
      <c r="B1308" t="s">
        <v>2983</v>
      </c>
      <c r="C1308">
        <v>1</v>
      </c>
    </row>
    <row r="1309" spans="1:3" x14ac:dyDescent="0.2">
      <c r="A1309" t="s">
        <v>2984</v>
      </c>
      <c r="B1309" t="s">
        <v>2985</v>
      </c>
      <c r="C1309">
        <v>1</v>
      </c>
    </row>
    <row r="1310" spans="1:3" x14ac:dyDescent="0.2">
      <c r="A1310" t="s">
        <v>2986</v>
      </c>
      <c r="B1310" t="s">
        <v>2987</v>
      </c>
      <c r="C1310">
        <v>1</v>
      </c>
    </row>
    <row r="1311" spans="1:3" x14ac:dyDescent="0.2">
      <c r="A1311" t="s">
        <v>2988</v>
      </c>
      <c r="B1311" t="s">
        <v>6479</v>
      </c>
      <c r="C1311">
        <v>1</v>
      </c>
    </row>
    <row r="1312" spans="1:3" x14ac:dyDescent="0.2">
      <c r="A1312" t="s">
        <v>2989</v>
      </c>
      <c r="B1312" t="s">
        <v>2990</v>
      </c>
      <c r="C1312">
        <v>1</v>
      </c>
    </row>
    <row r="1313" spans="1:3" x14ac:dyDescent="0.2">
      <c r="A1313" t="s">
        <v>2991</v>
      </c>
      <c r="B1313" t="s">
        <v>2992</v>
      </c>
      <c r="C1313">
        <v>1</v>
      </c>
    </row>
    <row r="1314" spans="1:3" x14ac:dyDescent="0.2">
      <c r="A1314" t="s">
        <v>2993</v>
      </c>
      <c r="B1314" t="s">
        <v>6480</v>
      </c>
      <c r="C1314">
        <v>1</v>
      </c>
    </row>
    <row r="1315" spans="1:3" x14ac:dyDescent="0.2">
      <c r="A1315" t="s">
        <v>2994</v>
      </c>
      <c r="B1315" t="s">
        <v>2995</v>
      </c>
      <c r="C1315">
        <v>1</v>
      </c>
    </row>
    <row r="1316" spans="1:3" x14ac:dyDescent="0.2">
      <c r="A1316" t="s">
        <v>2996</v>
      </c>
      <c r="B1316" t="s">
        <v>2997</v>
      </c>
      <c r="C1316">
        <v>1</v>
      </c>
    </row>
    <row r="1317" spans="1:3" x14ac:dyDescent="0.2">
      <c r="A1317" t="s">
        <v>2998</v>
      </c>
      <c r="B1317" t="s">
        <v>2999</v>
      </c>
      <c r="C1317">
        <v>1</v>
      </c>
    </row>
    <row r="1318" spans="1:3" x14ac:dyDescent="0.2">
      <c r="A1318" t="s">
        <v>3000</v>
      </c>
      <c r="B1318" t="s">
        <v>6481</v>
      </c>
      <c r="C1318">
        <v>1</v>
      </c>
    </row>
    <row r="1319" spans="1:3" x14ac:dyDescent="0.2">
      <c r="A1319" t="s">
        <v>3001</v>
      </c>
      <c r="B1319" t="s">
        <v>3002</v>
      </c>
      <c r="C1319">
        <v>1</v>
      </c>
    </row>
    <row r="1320" spans="1:3" x14ac:dyDescent="0.2">
      <c r="A1320" t="s">
        <v>3003</v>
      </c>
      <c r="B1320" t="s">
        <v>3004</v>
      </c>
      <c r="C1320">
        <v>1</v>
      </c>
    </row>
    <row r="1321" spans="1:3" x14ac:dyDescent="0.2">
      <c r="A1321" t="s">
        <v>3005</v>
      </c>
      <c r="B1321" t="s">
        <v>3006</v>
      </c>
      <c r="C1321">
        <v>1</v>
      </c>
    </row>
    <row r="1322" spans="1:3" x14ac:dyDescent="0.2">
      <c r="A1322" t="s">
        <v>3007</v>
      </c>
      <c r="B1322" t="s">
        <v>3008</v>
      </c>
      <c r="C1322">
        <v>1</v>
      </c>
    </row>
    <row r="1323" spans="1:3" x14ac:dyDescent="0.2">
      <c r="A1323" t="s">
        <v>3009</v>
      </c>
      <c r="B1323" t="s">
        <v>3010</v>
      </c>
      <c r="C1323">
        <v>1</v>
      </c>
    </row>
    <row r="1324" spans="1:3" x14ac:dyDescent="0.2">
      <c r="A1324" t="s">
        <v>3011</v>
      </c>
      <c r="B1324" t="s">
        <v>6482</v>
      </c>
      <c r="C1324">
        <v>1</v>
      </c>
    </row>
    <row r="1325" spans="1:3" x14ac:dyDescent="0.2">
      <c r="A1325" t="s">
        <v>3012</v>
      </c>
      <c r="B1325" t="s">
        <v>6483</v>
      </c>
      <c r="C1325">
        <v>1</v>
      </c>
    </row>
    <row r="1326" spans="1:3" x14ac:dyDescent="0.2">
      <c r="A1326" t="s">
        <v>3013</v>
      </c>
      <c r="B1326" t="s">
        <v>3014</v>
      </c>
      <c r="C1326">
        <v>1</v>
      </c>
    </row>
    <row r="1327" spans="1:3" x14ac:dyDescent="0.2">
      <c r="A1327" t="s">
        <v>3015</v>
      </c>
      <c r="B1327" t="s">
        <v>3016</v>
      </c>
      <c r="C1327">
        <v>1</v>
      </c>
    </row>
    <row r="1328" spans="1:3" x14ac:dyDescent="0.2">
      <c r="A1328" t="s">
        <v>3017</v>
      </c>
      <c r="B1328" t="s">
        <v>3018</v>
      </c>
      <c r="C1328">
        <v>1</v>
      </c>
    </row>
    <row r="1329" spans="1:3" x14ac:dyDescent="0.2">
      <c r="A1329" t="s">
        <v>3019</v>
      </c>
      <c r="B1329" t="s">
        <v>3020</v>
      </c>
      <c r="C1329">
        <v>1</v>
      </c>
    </row>
    <row r="1330" spans="1:3" x14ac:dyDescent="0.2">
      <c r="A1330" t="s">
        <v>3021</v>
      </c>
      <c r="B1330" t="s">
        <v>3022</v>
      </c>
      <c r="C1330">
        <v>1</v>
      </c>
    </row>
    <row r="1331" spans="1:3" x14ac:dyDescent="0.2">
      <c r="A1331" t="s">
        <v>3023</v>
      </c>
      <c r="B1331" t="s">
        <v>3024</v>
      </c>
      <c r="C1331">
        <v>1</v>
      </c>
    </row>
    <row r="1332" spans="1:3" x14ac:dyDescent="0.2">
      <c r="A1332" t="s">
        <v>3025</v>
      </c>
      <c r="B1332" t="s">
        <v>3026</v>
      </c>
      <c r="C1332">
        <v>1</v>
      </c>
    </row>
    <row r="1333" spans="1:3" x14ac:dyDescent="0.2">
      <c r="A1333" t="s">
        <v>3027</v>
      </c>
      <c r="B1333" t="s">
        <v>3028</v>
      </c>
      <c r="C1333">
        <v>1</v>
      </c>
    </row>
    <row r="1334" spans="1:3" x14ac:dyDescent="0.2">
      <c r="A1334" t="s">
        <v>3029</v>
      </c>
      <c r="B1334" t="s">
        <v>3030</v>
      </c>
      <c r="C1334">
        <v>1</v>
      </c>
    </row>
    <row r="1335" spans="1:3" x14ac:dyDescent="0.2">
      <c r="A1335" t="s">
        <v>3031</v>
      </c>
      <c r="B1335" t="s">
        <v>3032</v>
      </c>
      <c r="C1335">
        <v>1</v>
      </c>
    </row>
    <row r="1336" spans="1:3" x14ac:dyDescent="0.2">
      <c r="A1336" t="s">
        <v>3033</v>
      </c>
      <c r="B1336" t="s">
        <v>3034</v>
      </c>
      <c r="C1336">
        <v>1</v>
      </c>
    </row>
    <row r="1337" spans="1:3" x14ac:dyDescent="0.2">
      <c r="A1337" t="s">
        <v>3035</v>
      </c>
      <c r="B1337" t="s">
        <v>3036</v>
      </c>
      <c r="C1337">
        <v>1</v>
      </c>
    </row>
    <row r="1338" spans="1:3" x14ac:dyDescent="0.2">
      <c r="A1338" t="s">
        <v>3037</v>
      </c>
      <c r="B1338" t="s">
        <v>3038</v>
      </c>
      <c r="C1338">
        <v>1</v>
      </c>
    </row>
    <row r="1339" spans="1:3" x14ac:dyDescent="0.2">
      <c r="A1339" t="s">
        <v>3039</v>
      </c>
      <c r="B1339" t="s">
        <v>6484</v>
      </c>
      <c r="C1339">
        <v>1</v>
      </c>
    </row>
    <row r="1340" spans="1:3" x14ac:dyDescent="0.2">
      <c r="A1340" t="s">
        <v>3040</v>
      </c>
      <c r="B1340" t="s">
        <v>3041</v>
      </c>
      <c r="C1340">
        <v>1</v>
      </c>
    </row>
    <row r="1341" spans="1:3" x14ac:dyDescent="0.2">
      <c r="A1341" t="s">
        <v>3042</v>
      </c>
      <c r="B1341" t="s">
        <v>3043</v>
      </c>
      <c r="C1341">
        <v>1</v>
      </c>
    </row>
    <row r="1342" spans="1:3" x14ac:dyDescent="0.2">
      <c r="A1342" t="s">
        <v>3044</v>
      </c>
      <c r="B1342" t="s">
        <v>3045</v>
      </c>
      <c r="C1342">
        <v>1</v>
      </c>
    </row>
    <row r="1343" spans="1:3" x14ac:dyDescent="0.2">
      <c r="A1343" t="s">
        <v>3046</v>
      </c>
      <c r="B1343" t="s">
        <v>3047</v>
      </c>
      <c r="C1343">
        <v>1</v>
      </c>
    </row>
    <row r="1344" spans="1:3" x14ac:dyDescent="0.2">
      <c r="A1344" t="s">
        <v>3048</v>
      </c>
      <c r="B1344" t="s">
        <v>3049</v>
      </c>
      <c r="C1344">
        <v>1</v>
      </c>
    </row>
    <row r="1345" spans="1:3" x14ac:dyDescent="0.2">
      <c r="A1345" t="s">
        <v>3050</v>
      </c>
      <c r="B1345" t="s">
        <v>3051</v>
      </c>
      <c r="C1345">
        <v>1</v>
      </c>
    </row>
    <row r="1346" spans="1:3" x14ac:dyDescent="0.2">
      <c r="A1346" t="s">
        <v>3052</v>
      </c>
      <c r="B1346" t="s">
        <v>3053</v>
      </c>
      <c r="C1346">
        <v>1</v>
      </c>
    </row>
    <row r="1347" spans="1:3" x14ac:dyDescent="0.2">
      <c r="A1347" t="s">
        <v>3054</v>
      </c>
      <c r="B1347" t="s">
        <v>3055</v>
      </c>
      <c r="C1347">
        <v>1</v>
      </c>
    </row>
    <row r="1348" spans="1:3" x14ac:dyDescent="0.2">
      <c r="A1348" t="s">
        <v>3056</v>
      </c>
      <c r="B1348" t="s">
        <v>6485</v>
      </c>
      <c r="C1348">
        <v>1</v>
      </c>
    </row>
    <row r="1349" spans="1:3" x14ac:dyDescent="0.2">
      <c r="A1349" t="s">
        <v>3057</v>
      </c>
      <c r="B1349" t="s">
        <v>3058</v>
      </c>
      <c r="C1349">
        <v>1</v>
      </c>
    </row>
    <row r="1350" spans="1:3" x14ac:dyDescent="0.2">
      <c r="A1350" t="s">
        <v>3059</v>
      </c>
      <c r="B1350" t="s">
        <v>6486</v>
      </c>
      <c r="C1350">
        <v>1</v>
      </c>
    </row>
    <row r="1351" spans="1:3" x14ac:dyDescent="0.2">
      <c r="A1351" t="s">
        <v>3060</v>
      </c>
      <c r="B1351" t="s">
        <v>3061</v>
      </c>
      <c r="C1351">
        <v>1</v>
      </c>
    </row>
    <row r="1352" spans="1:3" x14ac:dyDescent="0.2">
      <c r="A1352" t="s">
        <v>3062</v>
      </c>
      <c r="B1352" t="s">
        <v>6487</v>
      </c>
      <c r="C1352">
        <v>1</v>
      </c>
    </row>
    <row r="1353" spans="1:3" x14ac:dyDescent="0.2">
      <c r="A1353" t="s">
        <v>3063</v>
      </c>
      <c r="B1353" t="s">
        <v>3064</v>
      </c>
      <c r="C1353">
        <v>1</v>
      </c>
    </row>
    <row r="1354" spans="1:3" x14ac:dyDescent="0.2">
      <c r="A1354" t="s">
        <v>3065</v>
      </c>
      <c r="B1354" t="s">
        <v>3066</v>
      </c>
      <c r="C1354">
        <v>1</v>
      </c>
    </row>
    <row r="1355" spans="1:3" x14ac:dyDescent="0.2">
      <c r="A1355" t="s">
        <v>3067</v>
      </c>
      <c r="B1355" t="s">
        <v>3068</v>
      </c>
      <c r="C1355">
        <v>1</v>
      </c>
    </row>
    <row r="1356" spans="1:3" x14ac:dyDescent="0.2">
      <c r="A1356" t="s">
        <v>3069</v>
      </c>
      <c r="B1356" t="s">
        <v>3070</v>
      </c>
      <c r="C1356">
        <v>1</v>
      </c>
    </row>
    <row r="1357" spans="1:3" x14ac:dyDescent="0.2">
      <c r="A1357" t="s">
        <v>3071</v>
      </c>
      <c r="B1357" t="s">
        <v>6488</v>
      </c>
      <c r="C1357">
        <v>1</v>
      </c>
    </row>
    <row r="1358" spans="1:3" x14ac:dyDescent="0.2">
      <c r="A1358" t="s">
        <v>3072</v>
      </c>
      <c r="B1358" t="s">
        <v>3073</v>
      </c>
      <c r="C1358">
        <v>1</v>
      </c>
    </row>
    <row r="1359" spans="1:3" x14ac:dyDescent="0.2">
      <c r="A1359" t="s">
        <v>3074</v>
      </c>
      <c r="B1359" t="s">
        <v>3075</v>
      </c>
      <c r="C1359">
        <v>1</v>
      </c>
    </row>
    <row r="1360" spans="1:3" x14ac:dyDescent="0.2">
      <c r="A1360" t="s">
        <v>3076</v>
      </c>
      <c r="B1360" t="s">
        <v>3077</v>
      </c>
      <c r="C1360">
        <v>1</v>
      </c>
    </row>
    <row r="1361" spans="1:3" x14ac:dyDescent="0.2">
      <c r="A1361" t="s">
        <v>3078</v>
      </c>
      <c r="B1361" t="s">
        <v>3079</v>
      </c>
      <c r="C1361">
        <v>1</v>
      </c>
    </row>
    <row r="1362" spans="1:3" x14ac:dyDescent="0.2">
      <c r="A1362" t="s">
        <v>3080</v>
      </c>
      <c r="B1362" t="s">
        <v>3081</v>
      </c>
      <c r="C1362">
        <v>1</v>
      </c>
    </row>
    <row r="1363" spans="1:3" x14ac:dyDescent="0.2">
      <c r="A1363" t="s">
        <v>3082</v>
      </c>
      <c r="B1363" t="s">
        <v>3083</v>
      </c>
      <c r="C1363">
        <v>1</v>
      </c>
    </row>
    <row r="1364" spans="1:3" x14ac:dyDescent="0.2">
      <c r="A1364" t="s">
        <v>3084</v>
      </c>
      <c r="B1364" t="s">
        <v>3085</v>
      </c>
      <c r="C1364">
        <v>1</v>
      </c>
    </row>
    <row r="1365" spans="1:3" x14ac:dyDescent="0.2">
      <c r="A1365" t="s">
        <v>3086</v>
      </c>
      <c r="B1365" t="s">
        <v>6489</v>
      </c>
      <c r="C1365">
        <v>1</v>
      </c>
    </row>
    <row r="1366" spans="1:3" x14ac:dyDescent="0.2">
      <c r="A1366" t="s">
        <v>3087</v>
      </c>
      <c r="B1366" t="s">
        <v>3088</v>
      </c>
      <c r="C1366">
        <v>1</v>
      </c>
    </row>
    <row r="1367" spans="1:3" x14ac:dyDescent="0.2">
      <c r="A1367" t="s">
        <v>3089</v>
      </c>
      <c r="B1367" t="s">
        <v>3090</v>
      </c>
      <c r="C1367">
        <v>1</v>
      </c>
    </row>
    <row r="1368" spans="1:3" x14ac:dyDescent="0.2">
      <c r="A1368" t="s">
        <v>3091</v>
      </c>
      <c r="B1368" t="s">
        <v>3092</v>
      </c>
      <c r="C1368">
        <v>1</v>
      </c>
    </row>
    <row r="1369" spans="1:3" x14ac:dyDescent="0.2">
      <c r="A1369" t="s">
        <v>3093</v>
      </c>
      <c r="B1369" t="s">
        <v>6490</v>
      </c>
      <c r="C1369">
        <v>1</v>
      </c>
    </row>
    <row r="1370" spans="1:3" x14ac:dyDescent="0.2">
      <c r="A1370" t="s">
        <v>3094</v>
      </c>
      <c r="B1370" t="s">
        <v>2272</v>
      </c>
      <c r="C1370">
        <v>1</v>
      </c>
    </row>
    <row r="1371" spans="1:3" x14ac:dyDescent="0.2">
      <c r="A1371" t="s">
        <v>3095</v>
      </c>
      <c r="B1371" t="s">
        <v>3096</v>
      </c>
      <c r="C1371">
        <v>1</v>
      </c>
    </row>
    <row r="1372" spans="1:3" x14ac:dyDescent="0.2">
      <c r="A1372" t="s">
        <v>3097</v>
      </c>
      <c r="B1372" t="s">
        <v>3098</v>
      </c>
      <c r="C1372">
        <v>1</v>
      </c>
    </row>
    <row r="1373" spans="1:3" x14ac:dyDescent="0.2">
      <c r="A1373" t="s">
        <v>3099</v>
      </c>
      <c r="B1373" t="s">
        <v>3100</v>
      </c>
      <c r="C1373">
        <v>1</v>
      </c>
    </row>
    <row r="1374" spans="1:3" x14ac:dyDescent="0.2">
      <c r="A1374" t="s">
        <v>3101</v>
      </c>
      <c r="B1374" t="s">
        <v>3102</v>
      </c>
      <c r="C1374">
        <v>1</v>
      </c>
    </row>
    <row r="1375" spans="1:3" x14ac:dyDescent="0.2">
      <c r="A1375" t="s">
        <v>3103</v>
      </c>
      <c r="B1375" t="s">
        <v>3104</v>
      </c>
      <c r="C1375">
        <v>1</v>
      </c>
    </row>
    <row r="1376" spans="1:3" x14ac:dyDescent="0.2">
      <c r="A1376" t="s">
        <v>3105</v>
      </c>
      <c r="B1376" t="s">
        <v>3106</v>
      </c>
      <c r="C1376">
        <v>1</v>
      </c>
    </row>
    <row r="1377" spans="1:3" x14ac:dyDescent="0.2">
      <c r="A1377" t="s">
        <v>3107</v>
      </c>
      <c r="B1377" t="s">
        <v>3108</v>
      </c>
      <c r="C1377">
        <v>1</v>
      </c>
    </row>
    <row r="1378" spans="1:3" x14ac:dyDescent="0.2">
      <c r="A1378" t="s">
        <v>3109</v>
      </c>
      <c r="B1378" t="s">
        <v>3110</v>
      </c>
      <c r="C1378">
        <v>1</v>
      </c>
    </row>
    <row r="1379" spans="1:3" x14ac:dyDescent="0.2">
      <c r="A1379" t="s">
        <v>3111</v>
      </c>
      <c r="B1379" t="s">
        <v>3112</v>
      </c>
      <c r="C1379">
        <v>1</v>
      </c>
    </row>
    <row r="1380" spans="1:3" x14ac:dyDescent="0.2">
      <c r="A1380" t="s">
        <v>3113</v>
      </c>
      <c r="B1380" t="s">
        <v>3114</v>
      </c>
      <c r="C1380">
        <v>1</v>
      </c>
    </row>
    <row r="1381" spans="1:3" x14ac:dyDescent="0.2">
      <c r="A1381" t="s">
        <v>3115</v>
      </c>
      <c r="B1381" t="s">
        <v>3116</v>
      </c>
      <c r="C1381">
        <v>1</v>
      </c>
    </row>
    <row r="1382" spans="1:3" x14ac:dyDescent="0.2">
      <c r="A1382" t="s">
        <v>3117</v>
      </c>
      <c r="B1382" t="s">
        <v>3118</v>
      </c>
      <c r="C1382">
        <v>1</v>
      </c>
    </row>
    <row r="1383" spans="1:3" x14ac:dyDescent="0.2">
      <c r="A1383" t="s">
        <v>3119</v>
      </c>
      <c r="B1383" t="s">
        <v>3120</v>
      </c>
      <c r="C1383">
        <v>1</v>
      </c>
    </row>
    <row r="1384" spans="1:3" x14ac:dyDescent="0.2">
      <c r="A1384" t="s">
        <v>3121</v>
      </c>
      <c r="B1384" t="s">
        <v>6491</v>
      </c>
      <c r="C1384">
        <v>1</v>
      </c>
    </row>
    <row r="1385" spans="1:3" x14ac:dyDescent="0.2">
      <c r="A1385" t="s">
        <v>3122</v>
      </c>
      <c r="B1385" t="s">
        <v>3123</v>
      </c>
      <c r="C1385">
        <v>1</v>
      </c>
    </row>
    <row r="1386" spans="1:3" x14ac:dyDescent="0.2">
      <c r="A1386" t="s">
        <v>3124</v>
      </c>
      <c r="B1386" t="s">
        <v>3125</v>
      </c>
      <c r="C1386">
        <v>1</v>
      </c>
    </row>
    <row r="1387" spans="1:3" x14ac:dyDescent="0.2">
      <c r="A1387" t="s">
        <v>3126</v>
      </c>
      <c r="B1387" t="s">
        <v>3127</v>
      </c>
      <c r="C1387">
        <v>1</v>
      </c>
    </row>
    <row r="1388" spans="1:3" x14ac:dyDescent="0.2">
      <c r="A1388" t="s">
        <v>3128</v>
      </c>
      <c r="B1388" t="s">
        <v>3129</v>
      </c>
      <c r="C1388">
        <v>1</v>
      </c>
    </row>
    <row r="1389" spans="1:3" x14ac:dyDescent="0.2">
      <c r="A1389" t="s">
        <v>3130</v>
      </c>
      <c r="B1389" t="s">
        <v>3131</v>
      </c>
      <c r="C1389">
        <v>1</v>
      </c>
    </row>
    <row r="1390" spans="1:3" x14ac:dyDescent="0.2">
      <c r="A1390" t="s">
        <v>3132</v>
      </c>
      <c r="B1390" t="s">
        <v>3133</v>
      </c>
      <c r="C1390">
        <v>1</v>
      </c>
    </row>
    <row r="1391" spans="1:3" x14ac:dyDescent="0.2">
      <c r="A1391" t="s">
        <v>3134</v>
      </c>
      <c r="B1391" t="s">
        <v>3135</v>
      </c>
      <c r="C1391">
        <v>1</v>
      </c>
    </row>
    <row r="1392" spans="1:3" x14ac:dyDescent="0.2">
      <c r="A1392" t="s">
        <v>3136</v>
      </c>
      <c r="B1392" t="s">
        <v>3137</v>
      </c>
      <c r="C1392">
        <v>1</v>
      </c>
    </row>
    <row r="1393" spans="1:3" x14ac:dyDescent="0.2">
      <c r="A1393" t="s">
        <v>3138</v>
      </c>
      <c r="B1393" t="s">
        <v>3139</v>
      </c>
      <c r="C1393">
        <v>1</v>
      </c>
    </row>
    <row r="1394" spans="1:3" x14ac:dyDescent="0.2">
      <c r="A1394" t="s">
        <v>3140</v>
      </c>
      <c r="B1394" t="s">
        <v>3141</v>
      </c>
      <c r="C1394">
        <v>1</v>
      </c>
    </row>
    <row r="1395" spans="1:3" x14ac:dyDescent="0.2">
      <c r="A1395" t="s">
        <v>3142</v>
      </c>
      <c r="B1395" t="s">
        <v>3143</v>
      </c>
      <c r="C1395">
        <v>1</v>
      </c>
    </row>
    <row r="1396" spans="1:3" x14ac:dyDescent="0.2">
      <c r="A1396" t="s">
        <v>3144</v>
      </c>
      <c r="B1396" t="s">
        <v>3145</v>
      </c>
      <c r="C1396">
        <v>1</v>
      </c>
    </row>
    <row r="1397" spans="1:3" x14ac:dyDescent="0.2">
      <c r="A1397" t="s">
        <v>3146</v>
      </c>
      <c r="B1397" t="s">
        <v>6492</v>
      </c>
      <c r="C1397">
        <v>1</v>
      </c>
    </row>
    <row r="1398" spans="1:3" x14ac:dyDescent="0.2">
      <c r="A1398" t="s">
        <v>3147</v>
      </c>
      <c r="B1398" t="s">
        <v>3148</v>
      </c>
      <c r="C1398">
        <v>1</v>
      </c>
    </row>
    <row r="1399" spans="1:3" x14ac:dyDescent="0.2">
      <c r="A1399" t="s">
        <v>3149</v>
      </c>
      <c r="B1399" t="s">
        <v>3150</v>
      </c>
      <c r="C1399">
        <v>1</v>
      </c>
    </row>
    <row r="1400" spans="1:3" x14ac:dyDescent="0.2">
      <c r="A1400" t="s">
        <v>3151</v>
      </c>
      <c r="B1400" t="s">
        <v>3152</v>
      </c>
      <c r="C1400">
        <v>1</v>
      </c>
    </row>
    <row r="1401" spans="1:3" x14ac:dyDescent="0.2">
      <c r="A1401" t="s">
        <v>3153</v>
      </c>
      <c r="B1401" t="s">
        <v>3154</v>
      </c>
      <c r="C1401">
        <v>1</v>
      </c>
    </row>
    <row r="1402" spans="1:3" x14ac:dyDescent="0.2">
      <c r="A1402" t="s">
        <v>3155</v>
      </c>
      <c r="B1402" t="s">
        <v>3156</v>
      </c>
      <c r="C1402">
        <v>1</v>
      </c>
    </row>
    <row r="1403" spans="1:3" x14ac:dyDescent="0.2">
      <c r="A1403" t="s">
        <v>3157</v>
      </c>
      <c r="B1403" t="s">
        <v>3158</v>
      </c>
      <c r="C1403">
        <v>1</v>
      </c>
    </row>
    <row r="1404" spans="1:3" x14ac:dyDescent="0.2">
      <c r="A1404" t="s">
        <v>3159</v>
      </c>
      <c r="B1404" t="s">
        <v>3160</v>
      </c>
      <c r="C1404">
        <v>1</v>
      </c>
    </row>
    <row r="1405" spans="1:3" x14ac:dyDescent="0.2">
      <c r="A1405" t="s">
        <v>3161</v>
      </c>
      <c r="B1405" t="s">
        <v>3162</v>
      </c>
      <c r="C1405">
        <v>1</v>
      </c>
    </row>
    <row r="1406" spans="1:3" x14ac:dyDescent="0.2">
      <c r="A1406" t="s">
        <v>3163</v>
      </c>
      <c r="B1406" t="s">
        <v>3164</v>
      </c>
      <c r="C1406">
        <v>1</v>
      </c>
    </row>
    <row r="1407" spans="1:3" x14ac:dyDescent="0.2">
      <c r="A1407" t="s">
        <v>3165</v>
      </c>
      <c r="B1407" t="s">
        <v>3166</v>
      </c>
      <c r="C1407">
        <v>1</v>
      </c>
    </row>
    <row r="1408" spans="1:3" x14ac:dyDescent="0.2">
      <c r="A1408" t="s">
        <v>3167</v>
      </c>
      <c r="B1408" t="s">
        <v>3168</v>
      </c>
      <c r="C1408">
        <v>1</v>
      </c>
    </row>
    <row r="1409" spans="1:3" x14ac:dyDescent="0.2">
      <c r="A1409" t="s">
        <v>3169</v>
      </c>
      <c r="B1409" t="s">
        <v>3170</v>
      </c>
      <c r="C1409">
        <v>1</v>
      </c>
    </row>
    <row r="1410" spans="1:3" x14ac:dyDescent="0.2">
      <c r="A1410" t="s">
        <v>3171</v>
      </c>
      <c r="B1410" t="s">
        <v>3172</v>
      </c>
      <c r="C1410">
        <v>1</v>
      </c>
    </row>
    <row r="1411" spans="1:3" x14ac:dyDescent="0.2">
      <c r="A1411" t="s">
        <v>3173</v>
      </c>
      <c r="B1411" t="s">
        <v>3174</v>
      </c>
      <c r="C1411">
        <v>1</v>
      </c>
    </row>
    <row r="1412" spans="1:3" x14ac:dyDescent="0.2">
      <c r="A1412" t="s">
        <v>3175</v>
      </c>
      <c r="B1412" t="s">
        <v>3176</v>
      </c>
      <c r="C1412">
        <v>1</v>
      </c>
    </row>
    <row r="1413" spans="1:3" x14ac:dyDescent="0.2">
      <c r="A1413" t="s">
        <v>3177</v>
      </c>
      <c r="B1413" t="s">
        <v>3178</v>
      </c>
      <c r="C1413">
        <v>1</v>
      </c>
    </row>
    <row r="1414" spans="1:3" x14ac:dyDescent="0.2">
      <c r="A1414" t="s">
        <v>3179</v>
      </c>
      <c r="B1414" t="s">
        <v>3180</v>
      </c>
      <c r="C1414">
        <v>1</v>
      </c>
    </row>
    <row r="1415" spans="1:3" x14ac:dyDescent="0.2">
      <c r="A1415" t="s">
        <v>3181</v>
      </c>
      <c r="B1415" t="s">
        <v>3182</v>
      </c>
      <c r="C1415">
        <v>1</v>
      </c>
    </row>
    <row r="1416" spans="1:3" x14ac:dyDescent="0.2">
      <c r="A1416" t="s">
        <v>3183</v>
      </c>
      <c r="B1416" t="s">
        <v>6493</v>
      </c>
      <c r="C1416">
        <v>1</v>
      </c>
    </row>
    <row r="1417" spans="1:3" x14ac:dyDescent="0.2">
      <c r="A1417" t="s">
        <v>3184</v>
      </c>
      <c r="B1417" t="s">
        <v>3185</v>
      </c>
      <c r="C1417">
        <v>1</v>
      </c>
    </row>
    <row r="1418" spans="1:3" x14ac:dyDescent="0.2">
      <c r="A1418" t="s">
        <v>3186</v>
      </c>
      <c r="B1418" t="s">
        <v>6494</v>
      </c>
      <c r="C1418">
        <v>1</v>
      </c>
    </row>
    <row r="1419" spans="1:3" x14ac:dyDescent="0.2">
      <c r="A1419" t="s">
        <v>3187</v>
      </c>
      <c r="B1419" t="s">
        <v>3188</v>
      </c>
      <c r="C1419">
        <v>1</v>
      </c>
    </row>
    <row r="1420" spans="1:3" x14ac:dyDescent="0.2">
      <c r="A1420" t="s">
        <v>3189</v>
      </c>
      <c r="B1420" t="s">
        <v>3190</v>
      </c>
      <c r="C1420">
        <v>1</v>
      </c>
    </row>
    <row r="1421" spans="1:3" x14ac:dyDescent="0.2">
      <c r="A1421" t="s">
        <v>3191</v>
      </c>
      <c r="B1421" t="s">
        <v>3192</v>
      </c>
      <c r="C1421">
        <v>1</v>
      </c>
    </row>
    <row r="1422" spans="1:3" x14ac:dyDescent="0.2">
      <c r="A1422" t="s">
        <v>3193</v>
      </c>
      <c r="B1422" t="s">
        <v>3194</v>
      </c>
      <c r="C1422">
        <v>1</v>
      </c>
    </row>
    <row r="1423" spans="1:3" x14ac:dyDescent="0.2">
      <c r="A1423" t="s">
        <v>3195</v>
      </c>
      <c r="B1423" t="s">
        <v>3196</v>
      </c>
      <c r="C1423">
        <v>1</v>
      </c>
    </row>
    <row r="1424" spans="1:3" x14ac:dyDescent="0.2">
      <c r="A1424" t="s">
        <v>3197</v>
      </c>
      <c r="B1424" t="s">
        <v>6495</v>
      </c>
      <c r="C1424">
        <v>1</v>
      </c>
    </row>
    <row r="1425" spans="1:3" x14ac:dyDescent="0.2">
      <c r="A1425" t="s">
        <v>3198</v>
      </c>
      <c r="B1425" t="s">
        <v>6496</v>
      </c>
      <c r="C1425">
        <v>1</v>
      </c>
    </row>
    <row r="1426" spans="1:3" x14ac:dyDescent="0.2">
      <c r="A1426" t="s">
        <v>3199</v>
      </c>
      <c r="B1426" t="s">
        <v>3200</v>
      </c>
      <c r="C1426">
        <v>1</v>
      </c>
    </row>
    <row r="1427" spans="1:3" x14ac:dyDescent="0.2">
      <c r="A1427" t="s">
        <v>3201</v>
      </c>
      <c r="B1427" t="s">
        <v>3202</v>
      </c>
      <c r="C1427">
        <v>1</v>
      </c>
    </row>
    <row r="1428" spans="1:3" x14ac:dyDescent="0.2">
      <c r="A1428" t="s">
        <v>3203</v>
      </c>
      <c r="B1428" t="s">
        <v>3204</v>
      </c>
      <c r="C1428">
        <v>1</v>
      </c>
    </row>
    <row r="1429" spans="1:3" x14ac:dyDescent="0.2">
      <c r="A1429" t="s">
        <v>3205</v>
      </c>
      <c r="B1429" t="s">
        <v>3206</v>
      </c>
      <c r="C1429">
        <v>1</v>
      </c>
    </row>
    <row r="1430" spans="1:3" x14ac:dyDescent="0.2">
      <c r="A1430" t="s">
        <v>3207</v>
      </c>
      <c r="B1430" t="s">
        <v>3208</v>
      </c>
      <c r="C1430">
        <v>1</v>
      </c>
    </row>
    <row r="1431" spans="1:3" x14ac:dyDescent="0.2">
      <c r="A1431" t="s">
        <v>3209</v>
      </c>
      <c r="B1431" t="s">
        <v>3210</v>
      </c>
      <c r="C1431">
        <v>1</v>
      </c>
    </row>
    <row r="1432" spans="1:3" x14ac:dyDescent="0.2">
      <c r="A1432" t="s">
        <v>3211</v>
      </c>
      <c r="B1432" t="s">
        <v>3212</v>
      </c>
      <c r="C1432">
        <v>1</v>
      </c>
    </row>
    <row r="1433" spans="1:3" x14ac:dyDescent="0.2">
      <c r="A1433" t="s">
        <v>3213</v>
      </c>
      <c r="B1433" t="s">
        <v>6497</v>
      </c>
      <c r="C1433">
        <v>1</v>
      </c>
    </row>
    <row r="1434" spans="1:3" x14ac:dyDescent="0.2">
      <c r="A1434" t="s">
        <v>3214</v>
      </c>
      <c r="B1434" t="s">
        <v>3215</v>
      </c>
      <c r="C1434">
        <v>1</v>
      </c>
    </row>
    <row r="1435" spans="1:3" x14ac:dyDescent="0.2">
      <c r="A1435" t="s">
        <v>3216</v>
      </c>
      <c r="B1435" t="s">
        <v>3217</v>
      </c>
      <c r="C1435">
        <v>1</v>
      </c>
    </row>
    <row r="1436" spans="1:3" x14ac:dyDescent="0.2">
      <c r="A1436" t="s">
        <v>3218</v>
      </c>
      <c r="B1436" t="s">
        <v>6498</v>
      </c>
      <c r="C1436">
        <v>1</v>
      </c>
    </row>
    <row r="1437" spans="1:3" x14ac:dyDescent="0.2">
      <c r="A1437" t="s">
        <v>3219</v>
      </c>
      <c r="B1437" t="s">
        <v>3220</v>
      </c>
      <c r="C1437">
        <v>1</v>
      </c>
    </row>
    <row r="1438" spans="1:3" x14ac:dyDescent="0.2">
      <c r="A1438" t="s">
        <v>3221</v>
      </c>
      <c r="B1438" t="s">
        <v>3222</v>
      </c>
      <c r="C1438">
        <v>1</v>
      </c>
    </row>
    <row r="1439" spans="1:3" x14ac:dyDescent="0.2">
      <c r="A1439" t="s">
        <v>3223</v>
      </c>
      <c r="B1439" t="s">
        <v>3224</v>
      </c>
      <c r="C1439">
        <v>1</v>
      </c>
    </row>
    <row r="1440" spans="1:3" x14ac:dyDescent="0.2">
      <c r="A1440" t="s">
        <v>3225</v>
      </c>
      <c r="B1440" t="s">
        <v>3226</v>
      </c>
      <c r="C1440">
        <v>1</v>
      </c>
    </row>
    <row r="1441" spans="1:3" x14ac:dyDescent="0.2">
      <c r="A1441" t="s">
        <v>3227</v>
      </c>
      <c r="B1441" t="s">
        <v>3228</v>
      </c>
      <c r="C1441">
        <v>1</v>
      </c>
    </row>
    <row r="1442" spans="1:3" x14ac:dyDescent="0.2">
      <c r="A1442" t="s">
        <v>3229</v>
      </c>
      <c r="B1442" t="s">
        <v>3230</v>
      </c>
      <c r="C1442">
        <v>1</v>
      </c>
    </row>
    <row r="1443" spans="1:3" x14ac:dyDescent="0.2">
      <c r="A1443" t="s">
        <v>3231</v>
      </c>
      <c r="B1443" t="s">
        <v>3232</v>
      </c>
      <c r="C1443">
        <v>1</v>
      </c>
    </row>
    <row r="1444" spans="1:3" x14ac:dyDescent="0.2">
      <c r="A1444" t="s">
        <v>3233</v>
      </c>
      <c r="B1444" t="s">
        <v>3234</v>
      </c>
      <c r="C1444">
        <v>1</v>
      </c>
    </row>
    <row r="1445" spans="1:3" x14ac:dyDescent="0.2">
      <c r="A1445" t="s">
        <v>3235</v>
      </c>
      <c r="B1445" t="s">
        <v>3236</v>
      </c>
      <c r="C1445">
        <v>1</v>
      </c>
    </row>
    <row r="1446" spans="1:3" x14ac:dyDescent="0.2">
      <c r="A1446" t="s">
        <v>3237</v>
      </c>
      <c r="B1446" t="s">
        <v>6499</v>
      </c>
      <c r="C1446">
        <v>1</v>
      </c>
    </row>
    <row r="1447" spans="1:3" x14ac:dyDescent="0.2">
      <c r="A1447" t="s">
        <v>3238</v>
      </c>
      <c r="B1447" t="s">
        <v>3239</v>
      </c>
      <c r="C1447">
        <v>1</v>
      </c>
    </row>
    <row r="1448" spans="1:3" x14ac:dyDescent="0.2">
      <c r="A1448" t="s">
        <v>3240</v>
      </c>
      <c r="B1448" t="s">
        <v>3241</v>
      </c>
      <c r="C1448">
        <v>1</v>
      </c>
    </row>
    <row r="1449" spans="1:3" x14ac:dyDescent="0.2">
      <c r="A1449" t="s">
        <v>3242</v>
      </c>
      <c r="B1449" t="s">
        <v>3243</v>
      </c>
      <c r="C1449">
        <v>1</v>
      </c>
    </row>
    <row r="1450" spans="1:3" x14ac:dyDescent="0.2">
      <c r="A1450" t="s">
        <v>3244</v>
      </c>
      <c r="B1450" t="s">
        <v>3245</v>
      </c>
      <c r="C1450">
        <v>1</v>
      </c>
    </row>
    <row r="1451" spans="1:3" x14ac:dyDescent="0.2">
      <c r="A1451" t="s">
        <v>3246</v>
      </c>
      <c r="B1451" t="s">
        <v>3247</v>
      </c>
      <c r="C1451">
        <v>1</v>
      </c>
    </row>
    <row r="1452" spans="1:3" x14ac:dyDescent="0.2">
      <c r="A1452" t="s">
        <v>3248</v>
      </c>
      <c r="B1452" t="s">
        <v>3249</v>
      </c>
      <c r="C1452">
        <v>1</v>
      </c>
    </row>
    <row r="1453" spans="1:3" x14ac:dyDescent="0.2">
      <c r="A1453" t="s">
        <v>3250</v>
      </c>
      <c r="B1453" t="s">
        <v>3251</v>
      </c>
      <c r="C1453">
        <v>1</v>
      </c>
    </row>
    <row r="1454" spans="1:3" x14ac:dyDescent="0.2">
      <c r="A1454" t="s">
        <v>3252</v>
      </c>
      <c r="B1454" t="s">
        <v>3253</v>
      </c>
      <c r="C1454">
        <v>1</v>
      </c>
    </row>
    <row r="1455" spans="1:3" x14ac:dyDescent="0.2">
      <c r="A1455" t="s">
        <v>3254</v>
      </c>
      <c r="B1455" t="s">
        <v>3255</v>
      </c>
      <c r="C1455">
        <v>1</v>
      </c>
    </row>
    <row r="1456" spans="1:3" x14ac:dyDescent="0.2">
      <c r="A1456" t="s">
        <v>3256</v>
      </c>
      <c r="B1456" t="s">
        <v>3257</v>
      </c>
      <c r="C1456">
        <v>1</v>
      </c>
    </row>
    <row r="1457" spans="1:3" x14ac:dyDescent="0.2">
      <c r="A1457" t="s">
        <v>3258</v>
      </c>
      <c r="B1457" t="s">
        <v>3259</v>
      </c>
      <c r="C1457">
        <v>1</v>
      </c>
    </row>
    <row r="1458" spans="1:3" x14ac:dyDescent="0.2">
      <c r="A1458" t="s">
        <v>3260</v>
      </c>
      <c r="B1458" t="s">
        <v>3261</v>
      </c>
      <c r="C1458">
        <v>1</v>
      </c>
    </row>
    <row r="1459" spans="1:3" x14ac:dyDescent="0.2">
      <c r="A1459" t="s">
        <v>3262</v>
      </c>
      <c r="B1459" t="s">
        <v>3263</v>
      </c>
      <c r="C1459">
        <v>1</v>
      </c>
    </row>
    <row r="1460" spans="1:3" x14ac:dyDescent="0.2">
      <c r="A1460" t="s">
        <v>3264</v>
      </c>
      <c r="B1460" t="s">
        <v>3265</v>
      </c>
      <c r="C1460">
        <v>1</v>
      </c>
    </row>
    <row r="1461" spans="1:3" x14ac:dyDescent="0.2">
      <c r="A1461" t="s">
        <v>3266</v>
      </c>
      <c r="B1461" t="s">
        <v>3267</v>
      </c>
      <c r="C1461">
        <v>1</v>
      </c>
    </row>
    <row r="1462" spans="1:3" x14ac:dyDescent="0.2">
      <c r="A1462" t="s">
        <v>3268</v>
      </c>
      <c r="B1462" t="s">
        <v>3269</v>
      </c>
      <c r="C1462">
        <v>1</v>
      </c>
    </row>
    <row r="1463" spans="1:3" x14ac:dyDescent="0.2">
      <c r="A1463" t="s">
        <v>3270</v>
      </c>
      <c r="B1463" t="s">
        <v>3271</v>
      </c>
      <c r="C1463">
        <v>1</v>
      </c>
    </row>
    <row r="1464" spans="1:3" x14ac:dyDescent="0.2">
      <c r="A1464" t="s">
        <v>3272</v>
      </c>
      <c r="B1464" t="s">
        <v>3273</v>
      </c>
      <c r="C1464">
        <v>1</v>
      </c>
    </row>
    <row r="1465" spans="1:3" x14ac:dyDescent="0.2">
      <c r="A1465" t="s">
        <v>3274</v>
      </c>
      <c r="B1465" t="s">
        <v>3275</v>
      </c>
      <c r="C1465">
        <v>1</v>
      </c>
    </row>
    <row r="1466" spans="1:3" x14ac:dyDescent="0.2">
      <c r="A1466" t="s">
        <v>3276</v>
      </c>
      <c r="B1466" t="s">
        <v>6500</v>
      </c>
      <c r="C1466">
        <v>1</v>
      </c>
    </row>
    <row r="1467" spans="1:3" x14ac:dyDescent="0.2">
      <c r="A1467" t="s">
        <v>3277</v>
      </c>
      <c r="B1467" t="s">
        <v>3278</v>
      </c>
      <c r="C1467">
        <v>1</v>
      </c>
    </row>
    <row r="1468" spans="1:3" x14ac:dyDescent="0.2">
      <c r="A1468" t="s">
        <v>3279</v>
      </c>
      <c r="B1468" t="s">
        <v>6501</v>
      </c>
      <c r="C1468">
        <v>1</v>
      </c>
    </row>
    <row r="1469" spans="1:3" x14ac:dyDescent="0.2">
      <c r="A1469" t="s">
        <v>3280</v>
      </c>
      <c r="B1469" t="s">
        <v>6502</v>
      </c>
      <c r="C1469">
        <v>1</v>
      </c>
    </row>
    <row r="1470" spans="1:3" x14ac:dyDescent="0.2">
      <c r="A1470" t="s">
        <v>3281</v>
      </c>
      <c r="B1470" t="s">
        <v>3282</v>
      </c>
      <c r="C1470">
        <v>1</v>
      </c>
    </row>
    <row r="1471" spans="1:3" x14ac:dyDescent="0.2">
      <c r="A1471" t="s">
        <v>3283</v>
      </c>
      <c r="B1471" t="s">
        <v>3284</v>
      </c>
      <c r="C1471">
        <v>1</v>
      </c>
    </row>
    <row r="1472" spans="1:3" x14ac:dyDescent="0.2">
      <c r="A1472" t="s">
        <v>3285</v>
      </c>
      <c r="B1472" t="s">
        <v>3286</v>
      </c>
      <c r="C1472">
        <v>1</v>
      </c>
    </row>
    <row r="1473" spans="1:3" x14ac:dyDescent="0.2">
      <c r="A1473" t="s">
        <v>3287</v>
      </c>
      <c r="B1473" t="s">
        <v>3288</v>
      </c>
      <c r="C1473">
        <v>1</v>
      </c>
    </row>
    <row r="1474" spans="1:3" x14ac:dyDescent="0.2">
      <c r="A1474" t="s">
        <v>3289</v>
      </c>
      <c r="B1474" t="s">
        <v>6503</v>
      </c>
      <c r="C1474">
        <v>1</v>
      </c>
    </row>
    <row r="1475" spans="1:3" x14ac:dyDescent="0.2">
      <c r="A1475" t="s">
        <v>3290</v>
      </c>
      <c r="B1475" t="s">
        <v>3291</v>
      </c>
      <c r="C1475">
        <v>1</v>
      </c>
    </row>
    <row r="1476" spans="1:3" x14ac:dyDescent="0.2">
      <c r="A1476" t="s">
        <v>3292</v>
      </c>
      <c r="B1476" t="s">
        <v>3293</v>
      </c>
      <c r="C1476">
        <v>1</v>
      </c>
    </row>
    <row r="1477" spans="1:3" x14ac:dyDescent="0.2">
      <c r="A1477" t="s">
        <v>3294</v>
      </c>
      <c r="B1477" t="s">
        <v>3295</v>
      </c>
      <c r="C1477">
        <v>1</v>
      </c>
    </row>
    <row r="1478" spans="1:3" x14ac:dyDescent="0.2">
      <c r="A1478" t="s">
        <v>3296</v>
      </c>
      <c r="B1478" t="s">
        <v>3297</v>
      </c>
      <c r="C1478">
        <v>1</v>
      </c>
    </row>
    <row r="1479" spans="1:3" x14ac:dyDescent="0.2">
      <c r="A1479" t="s">
        <v>3298</v>
      </c>
      <c r="B1479" t="s">
        <v>3299</v>
      </c>
      <c r="C1479">
        <v>1</v>
      </c>
    </row>
    <row r="1480" spans="1:3" x14ac:dyDescent="0.2">
      <c r="A1480" t="s">
        <v>3300</v>
      </c>
      <c r="B1480" t="s">
        <v>3301</v>
      </c>
      <c r="C1480">
        <v>1</v>
      </c>
    </row>
    <row r="1481" spans="1:3" x14ac:dyDescent="0.2">
      <c r="A1481" t="s">
        <v>3302</v>
      </c>
      <c r="B1481" t="s">
        <v>3303</v>
      </c>
      <c r="C1481">
        <v>1</v>
      </c>
    </row>
    <row r="1482" spans="1:3" x14ac:dyDescent="0.2">
      <c r="A1482" t="s">
        <v>3304</v>
      </c>
      <c r="B1482" t="s">
        <v>3305</v>
      </c>
      <c r="C1482">
        <v>1</v>
      </c>
    </row>
    <row r="1483" spans="1:3" x14ac:dyDescent="0.2">
      <c r="A1483" t="s">
        <v>3306</v>
      </c>
      <c r="B1483" t="s">
        <v>3307</v>
      </c>
      <c r="C1483">
        <v>1</v>
      </c>
    </row>
    <row r="1484" spans="1:3" x14ac:dyDescent="0.2">
      <c r="A1484" t="s">
        <v>3308</v>
      </c>
      <c r="B1484" t="s">
        <v>3309</v>
      </c>
      <c r="C1484">
        <v>1</v>
      </c>
    </row>
    <row r="1485" spans="1:3" x14ac:dyDescent="0.2">
      <c r="A1485" t="s">
        <v>3310</v>
      </c>
      <c r="B1485" t="s">
        <v>6504</v>
      </c>
      <c r="C1485">
        <v>1</v>
      </c>
    </row>
    <row r="1486" spans="1:3" x14ac:dyDescent="0.2">
      <c r="A1486" t="s">
        <v>3311</v>
      </c>
      <c r="B1486" t="s">
        <v>3312</v>
      </c>
      <c r="C1486">
        <v>1</v>
      </c>
    </row>
    <row r="1487" spans="1:3" x14ac:dyDescent="0.2">
      <c r="A1487" t="s">
        <v>3313</v>
      </c>
      <c r="B1487" t="s">
        <v>3314</v>
      </c>
      <c r="C1487">
        <v>1</v>
      </c>
    </row>
    <row r="1488" spans="1:3" x14ac:dyDescent="0.2">
      <c r="A1488" t="s">
        <v>3315</v>
      </c>
      <c r="B1488" t="s">
        <v>6505</v>
      </c>
      <c r="C1488">
        <v>1</v>
      </c>
    </row>
    <row r="1489" spans="1:3" x14ac:dyDescent="0.2">
      <c r="A1489" t="s">
        <v>3316</v>
      </c>
      <c r="B1489" t="s">
        <v>3317</v>
      </c>
      <c r="C1489">
        <v>1</v>
      </c>
    </row>
    <row r="1490" spans="1:3" x14ac:dyDescent="0.2">
      <c r="A1490" t="s">
        <v>3318</v>
      </c>
      <c r="B1490" t="s">
        <v>6506</v>
      </c>
      <c r="C1490">
        <v>1</v>
      </c>
    </row>
    <row r="1491" spans="1:3" x14ac:dyDescent="0.2">
      <c r="A1491" t="s">
        <v>3319</v>
      </c>
      <c r="B1491" t="s">
        <v>3320</v>
      </c>
      <c r="C1491">
        <v>1</v>
      </c>
    </row>
    <row r="1492" spans="1:3" x14ac:dyDescent="0.2">
      <c r="A1492" t="s">
        <v>3321</v>
      </c>
      <c r="B1492" t="s">
        <v>3322</v>
      </c>
      <c r="C1492">
        <v>1</v>
      </c>
    </row>
    <row r="1493" spans="1:3" x14ac:dyDescent="0.2">
      <c r="A1493" t="s">
        <v>3323</v>
      </c>
      <c r="B1493" t="s">
        <v>3324</v>
      </c>
      <c r="C1493">
        <v>1</v>
      </c>
    </row>
    <row r="1494" spans="1:3" x14ac:dyDescent="0.2">
      <c r="A1494" t="s">
        <v>3325</v>
      </c>
      <c r="B1494" t="s">
        <v>3326</v>
      </c>
      <c r="C1494">
        <v>1</v>
      </c>
    </row>
    <row r="1495" spans="1:3" x14ac:dyDescent="0.2">
      <c r="A1495" t="s">
        <v>3327</v>
      </c>
      <c r="B1495" t="s">
        <v>3328</v>
      </c>
      <c r="C1495">
        <v>1</v>
      </c>
    </row>
    <row r="1496" spans="1:3" x14ac:dyDescent="0.2">
      <c r="A1496" t="s">
        <v>3329</v>
      </c>
      <c r="B1496" t="s">
        <v>3330</v>
      </c>
      <c r="C1496">
        <v>1</v>
      </c>
    </row>
    <row r="1497" spans="1:3" x14ac:dyDescent="0.2">
      <c r="A1497" t="s">
        <v>3331</v>
      </c>
      <c r="B1497" t="s">
        <v>3332</v>
      </c>
      <c r="C1497">
        <v>1</v>
      </c>
    </row>
    <row r="1498" spans="1:3" x14ac:dyDescent="0.2">
      <c r="A1498" t="s">
        <v>3333</v>
      </c>
      <c r="B1498" t="s">
        <v>6507</v>
      </c>
      <c r="C1498">
        <v>1</v>
      </c>
    </row>
    <row r="1499" spans="1:3" x14ac:dyDescent="0.2">
      <c r="A1499" t="s">
        <v>3334</v>
      </c>
      <c r="B1499" t="s">
        <v>6508</v>
      </c>
      <c r="C1499">
        <v>1</v>
      </c>
    </row>
    <row r="1500" spans="1:3" x14ac:dyDescent="0.2">
      <c r="A1500" t="s">
        <v>3335</v>
      </c>
      <c r="B1500" t="s">
        <v>3336</v>
      </c>
      <c r="C1500">
        <v>1</v>
      </c>
    </row>
    <row r="1501" spans="1:3" x14ac:dyDescent="0.2">
      <c r="A1501" t="s">
        <v>3337</v>
      </c>
      <c r="B1501" t="s">
        <v>3338</v>
      </c>
      <c r="C1501">
        <v>1</v>
      </c>
    </row>
    <row r="1502" spans="1:3" x14ac:dyDescent="0.2">
      <c r="A1502" t="s">
        <v>3339</v>
      </c>
      <c r="B1502" t="s">
        <v>3340</v>
      </c>
      <c r="C1502">
        <v>1</v>
      </c>
    </row>
    <row r="1503" spans="1:3" x14ac:dyDescent="0.2">
      <c r="A1503" t="s">
        <v>3341</v>
      </c>
      <c r="B1503" t="s">
        <v>3342</v>
      </c>
      <c r="C1503">
        <v>1</v>
      </c>
    </row>
    <row r="1504" spans="1:3" x14ac:dyDescent="0.2">
      <c r="A1504" t="s">
        <v>3343</v>
      </c>
      <c r="B1504" t="s">
        <v>3344</v>
      </c>
      <c r="C1504">
        <v>1</v>
      </c>
    </row>
    <row r="1505" spans="1:3" x14ac:dyDescent="0.2">
      <c r="A1505" t="s">
        <v>3345</v>
      </c>
      <c r="B1505" t="s">
        <v>3346</v>
      </c>
      <c r="C1505">
        <v>1</v>
      </c>
    </row>
    <row r="1506" spans="1:3" x14ac:dyDescent="0.2">
      <c r="A1506" t="s">
        <v>3347</v>
      </c>
      <c r="B1506" t="s">
        <v>3348</v>
      </c>
      <c r="C1506">
        <v>1</v>
      </c>
    </row>
    <row r="1507" spans="1:3" x14ac:dyDescent="0.2">
      <c r="A1507" t="s">
        <v>3349</v>
      </c>
      <c r="B1507" t="s">
        <v>3350</v>
      </c>
      <c r="C1507">
        <v>1</v>
      </c>
    </row>
    <row r="1508" spans="1:3" x14ac:dyDescent="0.2">
      <c r="A1508" t="s">
        <v>3351</v>
      </c>
      <c r="B1508" t="s">
        <v>3352</v>
      </c>
      <c r="C1508">
        <v>1</v>
      </c>
    </row>
    <row r="1509" spans="1:3" x14ac:dyDescent="0.2">
      <c r="A1509" t="s">
        <v>3353</v>
      </c>
      <c r="B1509" t="s">
        <v>3354</v>
      </c>
      <c r="C1509">
        <v>1</v>
      </c>
    </row>
    <row r="1510" spans="1:3" x14ac:dyDescent="0.2">
      <c r="A1510" t="s">
        <v>3355</v>
      </c>
      <c r="B1510" t="s">
        <v>3356</v>
      </c>
      <c r="C1510">
        <v>1</v>
      </c>
    </row>
    <row r="1511" spans="1:3" x14ac:dyDescent="0.2">
      <c r="A1511" t="s">
        <v>3357</v>
      </c>
      <c r="B1511" t="s">
        <v>3358</v>
      </c>
      <c r="C1511">
        <v>1</v>
      </c>
    </row>
    <row r="1512" spans="1:3" x14ac:dyDescent="0.2">
      <c r="A1512" t="s">
        <v>3359</v>
      </c>
      <c r="B1512" t="s">
        <v>3360</v>
      </c>
      <c r="C1512">
        <v>1</v>
      </c>
    </row>
    <row r="1513" spans="1:3" x14ac:dyDescent="0.2">
      <c r="A1513" t="s">
        <v>3361</v>
      </c>
      <c r="B1513" t="s">
        <v>3362</v>
      </c>
      <c r="C1513">
        <v>1</v>
      </c>
    </row>
    <row r="1514" spans="1:3" x14ac:dyDescent="0.2">
      <c r="A1514" t="s">
        <v>3363</v>
      </c>
      <c r="B1514" t="s">
        <v>3364</v>
      </c>
      <c r="C1514">
        <v>1</v>
      </c>
    </row>
    <row r="1515" spans="1:3" x14ac:dyDescent="0.2">
      <c r="A1515" t="s">
        <v>3365</v>
      </c>
      <c r="B1515" t="s">
        <v>3366</v>
      </c>
      <c r="C1515">
        <v>1</v>
      </c>
    </row>
    <row r="1516" spans="1:3" x14ac:dyDescent="0.2">
      <c r="A1516" t="s">
        <v>3367</v>
      </c>
      <c r="B1516" t="s">
        <v>3368</v>
      </c>
      <c r="C1516">
        <v>1</v>
      </c>
    </row>
    <row r="1517" spans="1:3" x14ac:dyDescent="0.2">
      <c r="A1517" t="s">
        <v>3369</v>
      </c>
      <c r="B1517" t="s">
        <v>3370</v>
      </c>
      <c r="C1517">
        <v>1</v>
      </c>
    </row>
    <row r="1518" spans="1:3" x14ac:dyDescent="0.2">
      <c r="A1518" t="s">
        <v>3371</v>
      </c>
      <c r="B1518" t="s">
        <v>3372</v>
      </c>
      <c r="C1518">
        <v>1</v>
      </c>
    </row>
    <row r="1519" spans="1:3" x14ac:dyDescent="0.2">
      <c r="A1519" t="s">
        <v>3373</v>
      </c>
      <c r="B1519" t="s">
        <v>6509</v>
      </c>
      <c r="C1519">
        <v>1</v>
      </c>
    </row>
    <row r="1520" spans="1:3" x14ac:dyDescent="0.2">
      <c r="A1520" t="s">
        <v>3374</v>
      </c>
      <c r="B1520" t="s">
        <v>3375</v>
      </c>
      <c r="C1520">
        <v>1</v>
      </c>
    </row>
    <row r="1521" spans="1:3" x14ac:dyDescent="0.2">
      <c r="A1521" t="s">
        <v>3376</v>
      </c>
      <c r="B1521" t="s">
        <v>3377</v>
      </c>
      <c r="C1521">
        <v>1</v>
      </c>
    </row>
    <row r="1522" spans="1:3" x14ac:dyDescent="0.2">
      <c r="A1522" t="s">
        <v>3378</v>
      </c>
      <c r="B1522" t="s">
        <v>3379</v>
      </c>
      <c r="C1522">
        <v>1</v>
      </c>
    </row>
    <row r="1523" spans="1:3" x14ac:dyDescent="0.2">
      <c r="A1523" t="s">
        <v>3380</v>
      </c>
      <c r="B1523" t="s">
        <v>6510</v>
      </c>
      <c r="C1523">
        <v>1</v>
      </c>
    </row>
    <row r="1524" spans="1:3" x14ac:dyDescent="0.2">
      <c r="A1524" t="s">
        <v>3381</v>
      </c>
      <c r="B1524" t="s">
        <v>3382</v>
      </c>
      <c r="C1524">
        <v>1</v>
      </c>
    </row>
    <row r="1525" spans="1:3" x14ac:dyDescent="0.2">
      <c r="A1525" t="s">
        <v>3383</v>
      </c>
      <c r="B1525" t="s">
        <v>3384</v>
      </c>
      <c r="C1525">
        <v>1</v>
      </c>
    </row>
    <row r="1526" spans="1:3" x14ac:dyDescent="0.2">
      <c r="A1526" t="s">
        <v>3385</v>
      </c>
      <c r="B1526" t="s">
        <v>3386</v>
      </c>
      <c r="C1526">
        <v>1</v>
      </c>
    </row>
    <row r="1527" spans="1:3" x14ac:dyDescent="0.2">
      <c r="A1527" t="s">
        <v>3387</v>
      </c>
      <c r="B1527" t="s">
        <v>3388</v>
      </c>
      <c r="C1527">
        <v>1</v>
      </c>
    </row>
    <row r="1528" spans="1:3" x14ac:dyDescent="0.2">
      <c r="A1528" t="s">
        <v>3389</v>
      </c>
      <c r="B1528" t="s">
        <v>6511</v>
      </c>
      <c r="C1528">
        <v>1</v>
      </c>
    </row>
    <row r="1529" spans="1:3" x14ac:dyDescent="0.2">
      <c r="A1529" t="s">
        <v>3390</v>
      </c>
      <c r="B1529" t="s">
        <v>3391</v>
      </c>
      <c r="C1529">
        <v>1</v>
      </c>
    </row>
    <row r="1530" spans="1:3" x14ac:dyDescent="0.2">
      <c r="A1530" t="s">
        <v>3392</v>
      </c>
      <c r="B1530" t="s">
        <v>3393</v>
      </c>
      <c r="C1530">
        <v>1</v>
      </c>
    </row>
    <row r="1531" spans="1:3" x14ac:dyDescent="0.2">
      <c r="A1531" t="s">
        <v>3394</v>
      </c>
      <c r="B1531" t="s">
        <v>6512</v>
      </c>
      <c r="C1531">
        <v>1</v>
      </c>
    </row>
    <row r="1532" spans="1:3" x14ac:dyDescent="0.2">
      <c r="A1532" t="s">
        <v>3395</v>
      </c>
      <c r="B1532" t="s">
        <v>6513</v>
      </c>
      <c r="C1532">
        <v>1</v>
      </c>
    </row>
    <row r="1533" spans="1:3" x14ac:dyDescent="0.2">
      <c r="A1533" t="s">
        <v>3396</v>
      </c>
      <c r="B1533" t="s">
        <v>3397</v>
      </c>
      <c r="C1533">
        <v>1</v>
      </c>
    </row>
    <row r="1534" spans="1:3" x14ac:dyDescent="0.2">
      <c r="A1534" t="s">
        <v>3398</v>
      </c>
      <c r="B1534" t="s">
        <v>3399</v>
      </c>
      <c r="C1534">
        <v>1</v>
      </c>
    </row>
    <row r="1535" spans="1:3" x14ac:dyDescent="0.2">
      <c r="A1535" t="s">
        <v>3400</v>
      </c>
      <c r="B1535" t="s">
        <v>6514</v>
      </c>
      <c r="C1535">
        <v>1</v>
      </c>
    </row>
    <row r="1536" spans="1:3" x14ac:dyDescent="0.2">
      <c r="A1536" t="s">
        <v>3401</v>
      </c>
      <c r="B1536" t="s">
        <v>3402</v>
      </c>
      <c r="C1536">
        <v>1</v>
      </c>
    </row>
    <row r="1537" spans="1:3" x14ac:dyDescent="0.2">
      <c r="A1537" t="s">
        <v>3403</v>
      </c>
      <c r="B1537" t="s">
        <v>3404</v>
      </c>
      <c r="C1537">
        <v>1</v>
      </c>
    </row>
    <row r="1538" spans="1:3" x14ac:dyDescent="0.2">
      <c r="A1538" t="s">
        <v>3405</v>
      </c>
      <c r="B1538" t="s">
        <v>3406</v>
      </c>
      <c r="C1538">
        <v>1</v>
      </c>
    </row>
    <row r="1539" spans="1:3" x14ac:dyDescent="0.2">
      <c r="A1539" t="s">
        <v>3407</v>
      </c>
      <c r="B1539" t="s">
        <v>3408</v>
      </c>
      <c r="C1539">
        <v>1</v>
      </c>
    </row>
    <row r="1540" spans="1:3" x14ac:dyDescent="0.2">
      <c r="A1540" t="s">
        <v>3409</v>
      </c>
      <c r="B1540" t="s">
        <v>3410</v>
      </c>
      <c r="C1540">
        <v>1</v>
      </c>
    </row>
    <row r="1541" spans="1:3" x14ac:dyDescent="0.2">
      <c r="A1541" t="s">
        <v>3411</v>
      </c>
      <c r="B1541" t="s">
        <v>3412</v>
      </c>
      <c r="C1541">
        <v>1</v>
      </c>
    </row>
    <row r="1542" spans="1:3" x14ac:dyDescent="0.2">
      <c r="A1542" t="s">
        <v>3413</v>
      </c>
      <c r="B1542" t="s">
        <v>6515</v>
      </c>
      <c r="C1542">
        <v>1</v>
      </c>
    </row>
    <row r="1543" spans="1:3" x14ac:dyDescent="0.2">
      <c r="A1543" t="s">
        <v>3414</v>
      </c>
      <c r="B1543" t="s">
        <v>3415</v>
      </c>
      <c r="C1543">
        <v>1</v>
      </c>
    </row>
    <row r="1544" spans="1:3" x14ac:dyDescent="0.2">
      <c r="A1544" t="s">
        <v>3416</v>
      </c>
      <c r="B1544" t="s">
        <v>3417</v>
      </c>
      <c r="C1544">
        <v>1</v>
      </c>
    </row>
    <row r="1545" spans="1:3" x14ac:dyDescent="0.2">
      <c r="A1545" t="s">
        <v>3418</v>
      </c>
      <c r="B1545" t="s">
        <v>3419</v>
      </c>
      <c r="C1545">
        <v>1</v>
      </c>
    </row>
    <row r="1546" spans="1:3" x14ac:dyDescent="0.2">
      <c r="A1546" t="s">
        <v>3420</v>
      </c>
      <c r="B1546" t="s">
        <v>3421</v>
      </c>
      <c r="C1546">
        <v>1</v>
      </c>
    </row>
    <row r="1547" spans="1:3" x14ac:dyDescent="0.2">
      <c r="A1547" t="s">
        <v>3422</v>
      </c>
      <c r="B1547" t="s">
        <v>6516</v>
      </c>
      <c r="C1547">
        <v>1</v>
      </c>
    </row>
    <row r="1548" spans="1:3" x14ac:dyDescent="0.2">
      <c r="A1548" t="s">
        <v>3423</v>
      </c>
      <c r="B1548" t="s">
        <v>3424</v>
      </c>
      <c r="C1548">
        <v>1</v>
      </c>
    </row>
    <row r="1549" spans="1:3" x14ac:dyDescent="0.2">
      <c r="A1549" t="s">
        <v>3425</v>
      </c>
      <c r="B1549" t="s">
        <v>3426</v>
      </c>
      <c r="C1549">
        <v>1</v>
      </c>
    </row>
    <row r="1550" spans="1:3" x14ac:dyDescent="0.2">
      <c r="A1550" t="s">
        <v>3427</v>
      </c>
      <c r="B1550" t="s">
        <v>3428</v>
      </c>
      <c r="C1550">
        <v>1</v>
      </c>
    </row>
    <row r="1551" spans="1:3" x14ac:dyDescent="0.2">
      <c r="A1551" t="s">
        <v>3429</v>
      </c>
      <c r="B1551" t="s">
        <v>3430</v>
      </c>
      <c r="C1551">
        <v>1</v>
      </c>
    </row>
    <row r="1552" spans="1:3" x14ac:dyDescent="0.2">
      <c r="A1552" t="s">
        <v>3431</v>
      </c>
      <c r="B1552" t="s">
        <v>3432</v>
      </c>
      <c r="C1552">
        <v>1</v>
      </c>
    </row>
    <row r="1553" spans="1:3" x14ac:dyDescent="0.2">
      <c r="A1553" t="s">
        <v>3433</v>
      </c>
      <c r="B1553" t="s">
        <v>3434</v>
      </c>
      <c r="C1553">
        <v>1</v>
      </c>
    </row>
    <row r="1554" spans="1:3" x14ac:dyDescent="0.2">
      <c r="A1554" t="s">
        <v>3435</v>
      </c>
      <c r="B1554" t="s">
        <v>3436</v>
      </c>
      <c r="C1554">
        <v>1</v>
      </c>
    </row>
    <row r="1555" spans="1:3" x14ac:dyDescent="0.2">
      <c r="A1555" t="s">
        <v>3437</v>
      </c>
      <c r="B1555" t="s">
        <v>6517</v>
      </c>
      <c r="C1555">
        <v>1</v>
      </c>
    </row>
    <row r="1556" spans="1:3" x14ac:dyDescent="0.2">
      <c r="A1556" t="s">
        <v>3438</v>
      </c>
      <c r="B1556" t="s">
        <v>3439</v>
      </c>
      <c r="C1556">
        <v>1</v>
      </c>
    </row>
    <row r="1557" spans="1:3" x14ac:dyDescent="0.2">
      <c r="A1557" t="s">
        <v>3440</v>
      </c>
      <c r="B1557" t="s">
        <v>3441</v>
      </c>
      <c r="C1557">
        <v>1</v>
      </c>
    </row>
    <row r="1558" spans="1:3" x14ac:dyDescent="0.2">
      <c r="A1558" t="s">
        <v>3442</v>
      </c>
      <c r="B1558" t="s">
        <v>3443</v>
      </c>
      <c r="C1558">
        <v>1</v>
      </c>
    </row>
    <row r="1559" spans="1:3" x14ac:dyDescent="0.2">
      <c r="A1559" t="s">
        <v>3444</v>
      </c>
      <c r="B1559" t="s">
        <v>3445</v>
      </c>
      <c r="C1559">
        <v>1</v>
      </c>
    </row>
    <row r="1560" spans="1:3" x14ac:dyDescent="0.2">
      <c r="A1560" t="s">
        <v>3446</v>
      </c>
      <c r="B1560" t="s">
        <v>3447</v>
      </c>
      <c r="C1560">
        <v>1</v>
      </c>
    </row>
    <row r="1561" spans="1:3" x14ac:dyDescent="0.2">
      <c r="A1561" t="s">
        <v>3448</v>
      </c>
      <c r="B1561" t="s">
        <v>3449</v>
      </c>
      <c r="C1561">
        <v>1</v>
      </c>
    </row>
    <row r="1562" spans="1:3" x14ac:dyDescent="0.2">
      <c r="A1562" t="s">
        <v>3450</v>
      </c>
      <c r="B1562" t="s">
        <v>3451</v>
      </c>
      <c r="C1562">
        <v>1</v>
      </c>
    </row>
    <row r="1563" spans="1:3" x14ac:dyDescent="0.2">
      <c r="A1563" t="s">
        <v>3452</v>
      </c>
      <c r="B1563" t="s">
        <v>3453</v>
      </c>
      <c r="C1563">
        <v>1</v>
      </c>
    </row>
    <row r="1564" spans="1:3" x14ac:dyDescent="0.2">
      <c r="A1564" t="s">
        <v>3454</v>
      </c>
      <c r="B1564" t="s">
        <v>3455</v>
      </c>
      <c r="C1564">
        <v>1</v>
      </c>
    </row>
    <row r="1565" spans="1:3" x14ac:dyDescent="0.2">
      <c r="A1565" t="s">
        <v>3456</v>
      </c>
      <c r="B1565" t="s">
        <v>3457</v>
      </c>
      <c r="C1565">
        <v>1</v>
      </c>
    </row>
    <row r="1566" spans="1:3" x14ac:dyDescent="0.2">
      <c r="A1566" t="s">
        <v>3458</v>
      </c>
      <c r="B1566" t="s">
        <v>3459</v>
      </c>
      <c r="C1566">
        <v>1</v>
      </c>
    </row>
    <row r="1567" spans="1:3" x14ac:dyDescent="0.2">
      <c r="A1567" t="s">
        <v>3460</v>
      </c>
      <c r="B1567" t="s">
        <v>3461</v>
      </c>
      <c r="C1567">
        <v>1</v>
      </c>
    </row>
    <row r="1568" spans="1:3" x14ac:dyDescent="0.2">
      <c r="A1568" t="s">
        <v>3462</v>
      </c>
      <c r="B1568" t="s">
        <v>3463</v>
      </c>
      <c r="C1568">
        <v>1</v>
      </c>
    </row>
    <row r="1569" spans="1:3" x14ac:dyDescent="0.2">
      <c r="A1569" t="s">
        <v>3464</v>
      </c>
      <c r="B1569" t="s">
        <v>3465</v>
      </c>
      <c r="C1569">
        <v>1</v>
      </c>
    </row>
    <row r="1570" spans="1:3" x14ac:dyDescent="0.2">
      <c r="A1570" t="s">
        <v>3466</v>
      </c>
      <c r="B1570" t="s">
        <v>3467</v>
      </c>
      <c r="C1570">
        <v>1</v>
      </c>
    </row>
    <row r="1571" spans="1:3" x14ac:dyDescent="0.2">
      <c r="A1571" t="s">
        <v>3468</v>
      </c>
      <c r="B1571" t="s">
        <v>3469</v>
      </c>
      <c r="C1571">
        <v>1</v>
      </c>
    </row>
    <row r="1572" spans="1:3" x14ac:dyDescent="0.2">
      <c r="A1572" t="s">
        <v>3470</v>
      </c>
      <c r="B1572" t="s">
        <v>3471</v>
      </c>
      <c r="C1572">
        <v>1</v>
      </c>
    </row>
    <row r="1573" spans="1:3" x14ac:dyDescent="0.2">
      <c r="A1573" t="s">
        <v>3472</v>
      </c>
      <c r="B1573" t="s">
        <v>6518</v>
      </c>
      <c r="C1573">
        <v>1</v>
      </c>
    </row>
    <row r="1574" spans="1:3" x14ac:dyDescent="0.2">
      <c r="A1574" t="s">
        <v>3473</v>
      </c>
      <c r="B1574" t="s">
        <v>3474</v>
      </c>
      <c r="C1574">
        <v>1</v>
      </c>
    </row>
    <row r="1575" spans="1:3" x14ac:dyDescent="0.2">
      <c r="A1575" t="s">
        <v>3475</v>
      </c>
      <c r="B1575" t="s">
        <v>3476</v>
      </c>
      <c r="C1575">
        <v>1</v>
      </c>
    </row>
    <row r="1576" spans="1:3" x14ac:dyDescent="0.2">
      <c r="A1576" t="s">
        <v>3477</v>
      </c>
      <c r="B1576" t="s">
        <v>3478</v>
      </c>
      <c r="C1576">
        <v>1</v>
      </c>
    </row>
    <row r="1577" spans="1:3" x14ac:dyDescent="0.2">
      <c r="A1577" t="s">
        <v>3479</v>
      </c>
      <c r="B1577" t="s">
        <v>6519</v>
      </c>
      <c r="C1577">
        <v>1</v>
      </c>
    </row>
    <row r="1578" spans="1:3" x14ac:dyDescent="0.2">
      <c r="A1578" t="s">
        <v>3480</v>
      </c>
      <c r="B1578" t="s">
        <v>3481</v>
      </c>
      <c r="C1578">
        <v>1</v>
      </c>
    </row>
    <row r="1579" spans="1:3" x14ac:dyDescent="0.2">
      <c r="A1579" t="s">
        <v>3482</v>
      </c>
      <c r="B1579" t="s">
        <v>3483</v>
      </c>
      <c r="C1579">
        <v>1</v>
      </c>
    </row>
    <row r="1580" spans="1:3" x14ac:dyDescent="0.2">
      <c r="A1580" t="s">
        <v>3484</v>
      </c>
      <c r="B1580" t="s">
        <v>3485</v>
      </c>
      <c r="C1580">
        <v>1</v>
      </c>
    </row>
    <row r="1581" spans="1:3" x14ac:dyDescent="0.2">
      <c r="A1581" t="s">
        <v>3486</v>
      </c>
      <c r="B1581" t="s">
        <v>3487</v>
      </c>
      <c r="C1581">
        <v>1</v>
      </c>
    </row>
    <row r="1582" spans="1:3" x14ac:dyDescent="0.2">
      <c r="A1582" t="s">
        <v>3488</v>
      </c>
      <c r="B1582" t="s">
        <v>3489</v>
      </c>
      <c r="C1582">
        <v>1</v>
      </c>
    </row>
    <row r="1583" spans="1:3" x14ac:dyDescent="0.2">
      <c r="A1583" t="s">
        <v>3490</v>
      </c>
      <c r="B1583" t="s">
        <v>3491</v>
      </c>
      <c r="C1583">
        <v>1</v>
      </c>
    </row>
    <row r="1584" spans="1:3" x14ac:dyDescent="0.2">
      <c r="A1584" t="s">
        <v>3492</v>
      </c>
      <c r="B1584" t="s">
        <v>3493</v>
      </c>
      <c r="C1584">
        <v>1</v>
      </c>
    </row>
    <row r="1585" spans="1:3" x14ac:dyDescent="0.2">
      <c r="A1585" t="s">
        <v>3494</v>
      </c>
      <c r="B1585" t="s">
        <v>3495</v>
      </c>
      <c r="C1585">
        <v>1</v>
      </c>
    </row>
    <row r="1586" spans="1:3" x14ac:dyDescent="0.2">
      <c r="A1586" t="s">
        <v>3496</v>
      </c>
      <c r="B1586" t="s">
        <v>3497</v>
      </c>
      <c r="C1586">
        <v>1</v>
      </c>
    </row>
    <row r="1587" spans="1:3" x14ac:dyDescent="0.2">
      <c r="A1587" t="s">
        <v>3498</v>
      </c>
      <c r="B1587" t="s">
        <v>6520</v>
      </c>
      <c r="C1587">
        <v>1</v>
      </c>
    </row>
    <row r="1588" spans="1:3" x14ac:dyDescent="0.2">
      <c r="A1588" t="s">
        <v>3499</v>
      </c>
      <c r="B1588" t="s">
        <v>3500</v>
      </c>
      <c r="C1588">
        <v>1</v>
      </c>
    </row>
    <row r="1589" spans="1:3" x14ac:dyDescent="0.2">
      <c r="A1589" t="s">
        <v>3501</v>
      </c>
      <c r="B1589" t="s">
        <v>6521</v>
      </c>
      <c r="C1589">
        <v>1</v>
      </c>
    </row>
    <row r="1590" spans="1:3" x14ac:dyDescent="0.2">
      <c r="A1590" t="s">
        <v>3502</v>
      </c>
      <c r="B1590" t="s">
        <v>3503</v>
      </c>
      <c r="C1590">
        <v>1</v>
      </c>
    </row>
    <row r="1591" spans="1:3" x14ac:dyDescent="0.2">
      <c r="A1591" t="s">
        <v>3504</v>
      </c>
      <c r="B1591" t="s">
        <v>3505</v>
      </c>
      <c r="C1591">
        <v>1</v>
      </c>
    </row>
    <row r="1592" spans="1:3" x14ac:dyDescent="0.2">
      <c r="A1592" t="s">
        <v>3506</v>
      </c>
      <c r="B1592" t="s">
        <v>3507</v>
      </c>
      <c r="C1592">
        <v>1</v>
      </c>
    </row>
    <row r="1593" spans="1:3" x14ac:dyDescent="0.2">
      <c r="A1593" t="s">
        <v>3508</v>
      </c>
      <c r="B1593" t="s">
        <v>6522</v>
      </c>
      <c r="C1593">
        <v>1</v>
      </c>
    </row>
    <row r="1594" spans="1:3" x14ac:dyDescent="0.2">
      <c r="A1594" t="s">
        <v>3509</v>
      </c>
      <c r="B1594" t="s">
        <v>3510</v>
      </c>
      <c r="C1594">
        <v>1</v>
      </c>
    </row>
    <row r="1595" spans="1:3" x14ac:dyDescent="0.2">
      <c r="A1595" t="s">
        <v>3511</v>
      </c>
      <c r="B1595" t="s">
        <v>6523</v>
      </c>
      <c r="C1595">
        <v>1</v>
      </c>
    </row>
    <row r="1596" spans="1:3" x14ac:dyDescent="0.2">
      <c r="A1596" t="s">
        <v>3512</v>
      </c>
      <c r="B1596" t="s">
        <v>3513</v>
      </c>
      <c r="C1596">
        <v>1</v>
      </c>
    </row>
    <row r="1597" spans="1:3" x14ac:dyDescent="0.2">
      <c r="A1597" t="s">
        <v>3514</v>
      </c>
      <c r="B1597" t="s">
        <v>3515</v>
      </c>
      <c r="C1597">
        <v>1</v>
      </c>
    </row>
    <row r="1598" spans="1:3" x14ac:dyDescent="0.2">
      <c r="A1598" t="s">
        <v>3516</v>
      </c>
      <c r="B1598" t="s">
        <v>3517</v>
      </c>
      <c r="C1598">
        <v>1</v>
      </c>
    </row>
    <row r="1599" spans="1:3" x14ac:dyDescent="0.2">
      <c r="A1599" t="s">
        <v>3518</v>
      </c>
      <c r="B1599" t="s">
        <v>3519</v>
      </c>
      <c r="C1599">
        <v>1</v>
      </c>
    </row>
    <row r="1600" spans="1:3" x14ac:dyDescent="0.2">
      <c r="A1600" t="s">
        <v>3520</v>
      </c>
      <c r="B1600" t="s">
        <v>3521</v>
      </c>
      <c r="C1600">
        <v>1</v>
      </c>
    </row>
    <row r="1601" spans="1:3" x14ac:dyDescent="0.2">
      <c r="A1601" t="s">
        <v>3522</v>
      </c>
      <c r="B1601" t="s">
        <v>6524</v>
      </c>
      <c r="C1601">
        <v>1</v>
      </c>
    </row>
    <row r="1602" spans="1:3" x14ac:dyDescent="0.2">
      <c r="A1602" t="s">
        <v>3523</v>
      </c>
      <c r="B1602" t="s">
        <v>3524</v>
      </c>
      <c r="C1602">
        <v>1</v>
      </c>
    </row>
    <row r="1603" spans="1:3" x14ac:dyDescent="0.2">
      <c r="A1603" t="s">
        <v>3525</v>
      </c>
      <c r="B1603" t="s">
        <v>3526</v>
      </c>
      <c r="C1603">
        <v>1</v>
      </c>
    </row>
    <row r="1604" spans="1:3" x14ac:dyDescent="0.2">
      <c r="A1604" t="s">
        <v>3527</v>
      </c>
      <c r="B1604" t="s">
        <v>3528</v>
      </c>
      <c r="C1604">
        <v>1</v>
      </c>
    </row>
    <row r="1605" spans="1:3" x14ac:dyDescent="0.2">
      <c r="A1605" t="s">
        <v>3529</v>
      </c>
      <c r="B1605" t="s">
        <v>3530</v>
      </c>
      <c r="C1605">
        <v>1</v>
      </c>
    </row>
    <row r="1606" spans="1:3" x14ac:dyDescent="0.2">
      <c r="A1606" t="s">
        <v>3531</v>
      </c>
      <c r="B1606" t="s">
        <v>3532</v>
      </c>
      <c r="C1606">
        <v>1</v>
      </c>
    </row>
    <row r="1607" spans="1:3" x14ac:dyDescent="0.2">
      <c r="A1607" t="s">
        <v>3533</v>
      </c>
      <c r="B1607" t="s">
        <v>6525</v>
      </c>
      <c r="C1607">
        <v>1</v>
      </c>
    </row>
    <row r="1608" spans="1:3" x14ac:dyDescent="0.2">
      <c r="A1608" t="s">
        <v>3534</v>
      </c>
      <c r="B1608" t="s">
        <v>3535</v>
      </c>
      <c r="C1608">
        <v>1</v>
      </c>
    </row>
    <row r="1609" spans="1:3" x14ac:dyDescent="0.2">
      <c r="A1609" t="s">
        <v>3536</v>
      </c>
      <c r="B1609" t="s">
        <v>3537</v>
      </c>
      <c r="C1609">
        <v>1</v>
      </c>
    </row>
    <row r="1610" spans="1:3" x14ac:dyDescent="0.2">
      <c r="A1610" t="s">
        <v>3538</v>
      </c>
      <c r="B1610" t="s">
        <v>3539</v>
      </c>
      <c r="C1610">
        <v>1</v>
      </c>
    </row>
    <row r="1611" spans="1:3" x14ac:dyDescent="0.2">
      <c r="A1611" t="s">
        <v>3540</v>
      </c>
      <c r="B1611" t="s">
        <v>3541</v>
      </c>
      <c r="C1611">
        <v>1</v>
      </c>
    </row>
    <row r="1612" spans="1:3" x14ac:dyDescent="0.2">
      <c r="A1612" t="s">
        <v>3542</v>
      </c>
      <c r="B1612" t="s">
        <v>3543</v>
      </c>
      <c r="C1612">
        <v>1</v>
      </c>
    </row>
    <row r="1613" spans="1:3" x14ac:dyDescent="0.2">
      <c r="A1613" t="s">
        <v>3544</v>
      </c>
      <c r="B1613" t="s">
        <v>3545</v>
      </c>
      <c r="C1613">
        <v>1</v>
      </c>
    </row>
    <row r="1614" spans="1:3" x14ac:dyDescent="0.2">
      <c r="A1614" t="s">
        <v>3546</v>
      </c>
      <c r="B1614" t="s">
        <v>3547</v>
      </c>
      <c r="C1614">
        <v>1</v>
      </c>
    </row>
    <row r="1615" spans="1:3" x14ac:dyDescent="0.2">
      <c r="A1615" t="s">
        <v>3548</v>
      </c>
      <c r="B1615" t="s">
        <v>3549</v>
      </c>
      <c r="C1615">
        <v>1</v>
      </c>
    </row>
    <row r="1616" spans="1:3" x14ac:dyDescent="0.2">
      <c r="A1616" t="s">
        <v>3550</v>
      </c>
      <c r="B1616" t="s">
        <v>3551</v>
      </c>
      <c r="C1616">
        <v>1</v>
      </c>
    </row>
    <row r="1617" spans="1:3" x14ac:dyDescent="0.2">
      <c r="A1617" t="s">
        <v>3552</v>
      </c>
      <c r="B1617" t="s">
        <v>3553</v>
      </c>
      <c r="C1617">
        <v>1</v>
      </c>
    </row>
    <row r="1618" spans="1:3" x14ac:dyDescent="0.2">
      <c r="A1618" t="s">
        <v>3554</v>
      </c>
      <c r="B1618" t="s">
        <v>3555</v>
      </c>
      <c r="C1618">
        <v>1</v>
      </c>
    </row>
    <row r="1619" spans="1:3" x14ac:dyDescent="0.2">
      <c r="A1619" t="s">
        <v>3556</v>
      </c>
      <c r="B1619" t="s">
        <v>3557</v>
      </c>
      <c r="C1619">
        <v>1</v>
      </c>
    </row>
    <row r="1620" spans="1:3" x14ac:dyDescent="0.2">
      <c r="A1620" t="s">
        <v>3558</v>
      </c>
      <c r="B1620" t="s">
        <v>3559</v>
      </c>
      <c r="C1620">
        <v>1</v>
      </c>
    </row>
    <row r="1621" spans="1:3" x14ac:dyDescent="0.2">
      <c r="A1621" t="s">
        <v>3560</v>
      </c>
      <c r="B1621" t="s">
        <v>6526</v>
      </c>
      <c r="C1621">
        <v>1</v>
      </c>
    </row>
    <row r="1622" spans="1:3" x14ac:dyDescent="0.2">
      <c r="A1622" t="s">
        <v>3561</v>
      </c>
      <c r="B1622" t="s">
        <v>3562</v>
      </c>
      <c r="C1622">
        <v>1</v>
      </c>
    </row>
    <row r="1623" spans="1:3" x14ac:dyDescent="0.2">
      <c r="A1623" t="s">
        <v>3563</v>
      </c>
      <c r="B1623" t="s">
        <v>6527</v>
      </c>
      <c r="C1623">
        <v>1</v>
      </c>
    </row>
    <row r="1624" spans="1:3" x14ac:dyDescent="0.2">
      <c r="A1624" t="s">
        <v>3564</v>
      </c>
      <c r="B1624" t="s">
        <v>3565</v>
      </c>
      <c r="C1624">
        <v>1</v>
      </c>
    </row>
    <row r="1625" spans="1:3" x14ac:dyDescent="0.2">
      <c r="A1625" t="s">
        <v>3566</v>
      </c>
      <c r="B1625" t="s">
        <v>3567</v>
      </c>
      <c r="C1625">
        <v>1</v>
      </c>
    </row>
    <row r="1626" spans="1:3" x14ac:dyDescent="0.2">
      <c r="A1626" t="s">
        <v>3568</v>
      </c>
      <c r="B1626" t="s">
        <v>3569</v>
      </c>
      <c r="C1626">
        <v>1</v>
      </c>
    </row>
    <row r="1627" spans="1:3" x14ac:dyDescent="0.2">
      <c r="A1627" t="s">
        <v>3570</v>
      </c>
      <c r="B1627" t="s">
        <v>3571</v>
      </c>
      <c r="C1627">
        <v>1</v>
      </c>
    </row>
    <row r="1628" spans="1:3" x14ac:dyDescent="0.2">
      <c r="A1628" t="s">
        <v>3572</v>
      </c>
      <c r="B1628" t="s">
        <v>3573</v>
      </c>
      <c r="C1628">
        <v>1</v>
      </c>
    </row>
    <row r="1629" spans="1:3" x14ac:dyDescent="0.2">
      <c r="A1629" t="s">
        <v>3574</v>
      </c>
      <c r="B1629" t="s">
        <v>3575</v>
      </c>
      <c r="C1629">
        <v>1</v>
      </c>
    </row>
    <row r="1630" spans="1:3" x14ac:dyDescent="0.2">
      <c r="A1630" t="s">
        <v>3576</v>
      </c>
      <c r="B1630" t="s">
        <v>3577</v>
      </c>
      <c r="C1630">
        <v>1</v>
      </c>
    </row>
    <row r="1631" spans="1:3" x14ac:dyDescent="0.2">
      <c r="A1631" t="s">
        <v>3578</v>
      </c>
      <c r="B1631" t="s">
        <v>3579</v>
      </c>
      <c r="C1631">
        <v>1</v>
      </c>
    </row>
    <row r="1632" spans="1:3" x14ac:dyDescent="0.2">
      <c r="A1632" t="s">
        <v>3580</v>
      </c>
      <c r="B1632" t="s">
        <v>6528</v>
      </c>
      <c r="C1632">
        <v>1</v>
      </c>
    </row>
    <row r="1633" spans="1:3" x14ac:dyDescent="0.2">
      <c r="A1633" t="s">
        <v>3582</v>
      </c>
      <c r="B1633" t="s">
        <v>3583</v>
      </c>
      <c r="C1633">
        <v>1</v>
      </c>
    </row>
    <row r="1634" spans="1:3" x14ac:dyDescent="0.2">
      <c r="A1634" t="s">
        <v>3584</v>
      </c>
      <c r="B1634" t="s">
        <v>3585</v>
      </c>
      <c r="C1634">
        <v>1</v>
      </c>
    </row>
    <row r="1635" spans="1:3" x14ac:dyDescent="0.2">
      <c r="A1635" t="s">
        <v>3586</v>
      </c>
      <c r="B1635" t="s">
        <v>3587</v>
      </c>
      <c r="C1635">
        <v>1</v>
      </c>
    </row>
    <row r="1636" spans="1:3" x14ac:dyDescent="0.2">
      <c r="A1636" t="s">
        <v>3588</v>
      </c>
      <c r="B1636" t="s">
        <v>3589</v>
      </c>
      <c r="C1636">
        <v>1</v>
      </c>
    </row>
    <row r="1637" spans="1:3" x14ac:dyDescent="0.2">
      <c r="A1637" t="s">
        <v>3590</v>
      </c>
      <c r="B1637" t="s">
        <v>3591</v>
      </c>
      <c r="C1637">
        <v>1</v>
      </c>
    </row>
    <row r="1638" spans="1:3" x14ac:dyDescent="0.2">
      <c r="A1638" t="s">
        <v>3592</v>
      </c>
      <c r="B1638" t="s">
        <v>3593</v>
      </c>
      <c r="C1638">
        <v>1</v>
      </c>
    </row>
    <row r="1639" spans="1:3" x14ac:dyDescent="0.2">
      <c r="A1639" t="s">
        <v>3594</v>
      </c>
      <c r="B1639" t="s">
        <v>3595</v>
      </c>
      <c r="C1639">
        <v>1</v>
      </c>
    </row>
    <row r="1640" spans="1:3" x14ac:dyDescent="0.2">
      <c r="A1640" t="s">
        <v>3596</v>
      </c>
      <c r="B1640" t="s">
        <v>6529</v>
      </c>
      <c r="C1640">
        <v>1</v>
      </c>
    </row>
    <row r="1641" spans="1:3" x14ac:dyDescent="0.2">
      <c r="A1641" t="s">
        <v>3597</v>
      </c>
      <c r="B1641" t="s">
        <v>3598</v>
      </c>
      <c r="C1641">
        <v>1</v>
      </c>
    </row>
    <row r="1642" spans="1:3" x14ac:dyDescent="0.2">
      <c r="A1642" t="s">
        <v>3599</v>
      </c>
      <c r="B1642" t="s">
        <v>3600</v>
      </c>
      <c r="C1642">
        <v>1</v>
      </c>
    </row>
    <row r="1643" spans="1:3" x14ac:dyDescent="0.2">
      <c r="A1643" t="s">
        <v>3601</v>
      </c>
      <c r="B1643" t="s">
        <v>3602</v>
      </c>
      <c r="C1643">
        <v>1</v>
      </c>
    </row>
    <row r="1644" spans="1:3" x14ac:dyDescent="0.2">
      <c r="A1644" t="s">
        <v>3603</v>
      </c>
      <c r="B1644" t="s">
        <v>6530</v>
      </c>
      <c r="C1644">
        <v>1</v>
      </c>
    </row>
    <row r="1645" spans="1:3" x14ac:dyDescent="0.2">
      <c r="A1645" t="s">
        <v>3604</v>
      </c>
      <c r="B1645" t="s">
        <v>3605</v>
      </c>
      <c r="C1645">
        <v>1</v>
      </c>
    </row>
    <row r="1646" spans="1:3" x14ac:dyDescent="0.2">
      <c r="A1646" t="s">
        <v>3606</v>
      </c>
      <c r="B1646" t="s">
        <v>3607</v>
      </c>
      <c r="C1646">
        <v>1</v>
      </c>
    </row>
    <row r="1647" spans="1:3" x14ac:dyDescent="0.2">
      <c r="A1647" t="s">
        <v>3608</v>
      </c>
      <c r="B1647" t="s">
        <v>6531</v>
      </c>
      <c r="C1647">
        <v>1</v>
      </c>
    </row>
    <row r="1648" spans="1:3" x14ac:dyDescent="0.2">
      <c r="A1648" t="s">
        <v>3609</v>
      </c>
      <c r="B1648" t="s">
        <v>3610</v>
      </c>
      <c r="C1648">
        <v>1</v>
      </c>
    </row>
    <row r="1649" spans="1:3" x14ac:dyDescent="0.2">
      <c r="A1649" t="s">
        <v>3611</v>
      </c>
      <c r="B1649" t="s">
        <v>6532</v>
      </c>
      <c r="C1649">
        <v>1</v>
      </c>
    </row>
    <row r="1650" spans="1:3" x14ac:dyDescent="0.2">
      <c r="A1650" t="s">
        <v>3612</v>
      </c>
      <c r="B1650" t="s">
        <v>3613</v>
      </c>
      <c r="C1650">
        <v>1</v>
      </c>
    </row>
    <row r="1651" spans="1:3" x14ac:dyDescent="0.2">
      <c r="A1651" t="s">
        <v>3614</v>
      </c>
      <c r="B1651" t="s">
        <v>3615</v>
      </c>
      <c r="C1651">
        <v>1</v>
      </c>
    </row>
    <row r="1652" spans="1:3" x14ac:dyDescent="0.2">
      <c r="A1652" t="s">
        <v>3616</v>
      </c>
      <c r="B1652" t="s">
        <v>3617</v>
      </c>
      <c r="C1652">
        <v>1</v>
      </c>
    </row>
    <row r="1653" spans="1:3" x14ac:dyDescent="0.2">
      <c r="A1653" t="s">
        <v>3618</v>
      </c>
      <c r="B1653" t="s">
        <v>3619</v>
      </c>
      <c r="C1653">
        <v>1</v>
      </c>
    </row>
    <row r="1654" spans="1:3" x14ac:dyDescent="0.2">
      <c r="A1654" t="s">
        <v>3620</v>
      </c>
      <c r="B1654" t="s">
        <v>3621</v>
      </c>
      <c r="C1654">
        <v>1</v>
      </c>
    </row>
    <row r="1655" spans="1:3" x14ac:dyDescent="0.2">
      <c r="A1655" t="s">
        <v>3622</v>
      </c>
      <c r="B1655" t="s">
        <v>3623</v>
      </c>
      <c r="C1655">
        <v>1</v>
      </c>
    </row>
    <row r="1656" spans="1:3" x14ac:dyDescent="0.2">
      <c r="A1656" t="s">
        <v>3624</v>
      </c>
      <c r="B1656" t="s">
        <v>3625</v>
      </c>
      <c r="C1656">
        <v>1</v>
      </c>
    </row>
    <row r="1657" spans="1:3" x14ac:dyDescent="0.2">
      <c r="A1657" t="s">
        <v>3626</v>
      </c>
      <c r="B1657" t="s">
        <v>3627</v>
      </c>
      <c r="C1657">
        <v>1</v>
      </c>
    </row>
    <row r="1658" spans="1:3" x14ac:dyDescent="0.2">
      <c r="A1658" t="s">
        <v>3628</v>
      </c>
      <c r="B1658" t="s">
        <v>6533</v>
      </c>
      <c r="C1658">
        <v>1</v>
      </c>
    </row>
    <row r="1659" spans="1:3" x14ac:dyDescent="0.2">
      <c r="A1659" t="s">
        <v>3629</v>
      </c>
      <c r="B1659" t="s">
        <v>3630</v>
      </c>
      <c r="C1659">
        <v>1</v>
      </c>
    </row>
    <row r="1660" spans="1:3" x14ac:dyDescent="0.2">
      <c r="A1660" t="s">
        <v>3631</v>
      </c>
      <c r="B1660" t="s">
        <v>3632</v>
      </c>
      <c r="C1660">
        <v>1</v>
      </c>
    </row>
    <row r="1661" spans="1:3" x14ac:dyDescent="0.2">
      <c r="A1661" t="s">
        <v>3633</v>
      </c>
      <c r="B1661" t="s">
        <v>3634</v>
      </c>
      <c r="C1661">
        <v>1</v>
      </c>
    </row>
    <row r="1662" spans="1:3" x14ac:dyDescent="0.2">
      <c r="A1662" t="s">
        <v>3635</v>
      </c>
      <c r="B1662" t="s">
        <v>3636</v>
      </c>
      <c r="C1662">
        <v>1</v>
      </c>
    </row>
    <row r="1663" spans="1:3" x14ac:dyDescent="0.2">
      <c r="A1663" t="s">
        <v>3637</v>
      </c>
      <c r="B1663" t="s">
        <v>3638</v>
      </c>
      <c r="C1663">
        <v>1</v>
      </c>
    </row>
    <row r="1664" spans="1:3" x14ac:dyDescent="0.2">
      <c r="A1664" t="s">
        <v>3639</v>
      </c>
      <c r="B1664" t="s">
        <v>3640</v>
      </c>
      <c r="C1664">
        <v>1</v>
      </c>
    </row>
    <row r="1665" spans="1:3" x14ac:dyDescent="0.2">
      <c r="A1665" t="s">
        <v>3641</v>
      </c>
      <c r="B1665" t="s">
        <v>3642</v>
      </c>
      <c r="C1665">
        <v>1</v>
      </c>
    </row>
    <row r="1666" spans="1:3" x14ac:dyDescent="0.2">
      <c r="A1666" t="s">
        <v>3643</v>
      </c>
      <c r="B1666" t="s">
        <v>6534</v>
      </c>
      <c r="C1666">
        <v>1</v>
      </c>
    </row>
    <row r="1667" spans="1:3" x14ac:dyDescent="0.2">
      <c r="A1667" t="s">
        <v>3644</v>
      </c>
      <c r="B1667" t="s">
        <v>3645</v>
      </c>
      <c r="C1667">
        <v>1</v>
      </c>
    </row>
    <row r="1668" spans="1:3" x14ac:dyDescent="0.2">
      <c r="A1668" t="s">
        <v>3646</v>
      </c>
      <c r="B1668" t="s">
        <v>3647</v>
      </c>
      <c r="C1668">
        <v>1</v>
      </c>
    </row>
    <row r="1669" spans="1:3" x14ac:dyDescent="0.2">
      <c r="A1669" t="s">
        <v>3648</v>
      </c>
      <c r="B1669" t="s">
        <v>3649</v>
      </c>
      <c r="C1669">
        <v>1</v>
      </c>
    </row>
    <row r="1670" spans="1:3" x14ac:dyDescent="0.2">
      <c r="A1670" t="s">
        <v>3650</v>
      </c>
      <c r="B1670" t="s">
        <v>3651</v>
      </c>
      <c r="C1670">
        <v>1</v>
      </c>
    </row>
    <row r="1671" spans="1:3" x14ac:dyDescent="0.2">
      <c r="A1671" t="s">
        <v>3652</v>
      </c>
      <c r="B1671" t="s">
        <v>3653</v>
      </c>
      <c r="C1671">
        <v>1</v>
      </c>
    </row>
    <row r="1672" spans="1:3" x14ac:dyDescent="0.2">
      <c r="A1672" t="s">
        <v>3654</v>
      </c>
      <c r="B1672" t="s">
        <v>3655</v>
      </c>
      <c r="C1672">
        <v>1</v>
      </c>
    </row>
    <row r="1673" spans="1:3" x14ac:dyDescent="0.2">
      <c r="A1673" t="s">
        <v>3656</v>
      </c>
      <c r="B1673" t="s">
        <v>3657</v>
      </c>
      <c r="C1673">
        <v>1</v>
      </c>
    </row>
    <row r="1674" spans="1:3" x14ac:dyDescent="0.2">
      <c r="A1674" t="s">
        <v>3658</v>
      </c>
      <c r="B1674" t="s">
        <v>3659</v>
      </c>
      <c r="C1674">
        <v>1</v>
      </c>
    </row>
    <row r="1675" spans="1:3" x14ac:dyDescent="0.2">
      <c r="A1675" t="s">
        <v>3660</v>
      </c>
      <c r="B1675" t="s">
        <v>3661</v>
      </c>
      <c r="C1675">
        <v>1</v>
      </c>
    </row>
    <row r="1676" spans="1:3" x14ac:dyDescent="0.2">
      <c r="A1676" t="s">
        <v>3662</v>
      </c>
      <c r="B1676" t="s">
        <v>3663</v>
      </c>
      <c r="C1676">
        <v>1</v>
      </c>
    </row>
    <row r="1677" spans="1:3" x14ac:dyDescent="0.2">
      <c r="A1677" t="s">
        <v>3664</v>
      </c>
      <c r="B1677" t="s">
        <v>3665</v>
      </c>
      <c r="C1677">
        <v>1</v>
      </c>
    </row>
    <row r="1678" spans="1:3" x14ac:dyDescent="0.2">
      <c r="A1678" t="s">
        <v>3666</v>
      </c>
      <c r="B1678" t="s">
        <v>6535</v>
      </c>
      <c r="C1678">
        <v>1</v>
      </c>
    </row>
    <row r="1679" spans="1:3" x14ac:dyDescent="0.2">
      <c r="A1679" t="s">
        <v>3667</v>
      </c>
      <c r="B1679" t="s">
        <v>3668</v>
      </c>
      <c r="C1679">
        <v>1</v>
      </c>
    </row>
    <row r="1680" spans="1:3" x14ac:dyDescent="0.2">
      <c r="A1680" t="s">
        <v>3669</v>
      </c>
      <c r="B1680" t="s">
        <v>6536</v>
      </c>
      <c r="C1680">
        <v>1</v>
      </c>
    </row>
    <row r="1681" spans="1:3" x14ac:dyDescent="0.2">
      <c r="A1681" t="s">
        <v>3670</v>
      </c>
      <c r="B1681" t="s">
        <v>6537</v>
      </c>
      <c r="C1681">
        <v>1</v>
      </c>
    </row>
    <row r="1682" spans="1:3" x14ac:dyDescent="0.2">
      <c r="A1682" t="s">
        <v>3671</v>
      </c>
      <c r="B1682" t="s">
        <v>6538</v>
      </c>
      <c r="C1682">
        <v>1</v>
      </c>
    </row>
    <row r="1683" spans="1:3" x14ac:dyDescent="0.2">
      <c r="A1683" t="s">
        <v>3672</v>
      </c>
      <c r="B1683" t="s">
        <v>3673</v>
      </c>
      <c r="C1683">
        <v>1</v>
      </c>
    </row>
    <row r="1684" spans="1:3" x14ac:dyDescent="0.2">
      <c r="A1684" t="s">
        <v>3674</v>
      </c>
      <c r="B1684" t="s">
        <v>3675</v>
      </c>
      <c r="C1684">
        <v>1</v>
      </c>
    </row>
    <row r="1685" spans="1:3" x14ac:dyDescent="0.2">
      <c r="A1685" t="s">
        <v>3676</v>
      </c>
      <c r="B1685" t="s">
        <v>6539</v>
      </c>
      <c r="C1685">
        <v>1</v>
      </c>
    </row>
    <row r="1686" spans="1:3" x14ac:dyDescent="0.2">
      <c r="A1686" t="s">
        <v>3677</v>
      </c>
      <c r="B1686" t="s">
        <v>3678</v>
      </c>
      <c r="C1686">
        <v>1</v>
      </c>
    </row>
    <row r="1687" spans="1:3" x14ac:dyDescent="0.2">
      <c r="A1687" t="s">
        <v>3679</v>
      </c>
      <c r="B1687" t="s">
        <v>3680</v>
      </c>
      <c r="C1687">
        <v>1</v>
      </c>
    </row>
    <row r="1688" spans="1:3" x14ac:dyDescent="0.2">
      <c r="A1688" t="s">
        <v>3681</v>
      </c>
      <c r="B1688" t="s">
        <v>3682</v>
      </c>
      <c r="C1688">
        <v>1</v>
      </c>
    </row>
    <row r="1689" spans="1:3" x14ac:dyDescent="0.2">
      <c r="A1689" t="s">
        <v>3683</v>
      </c>
      <c r="B1689" t="s">
        <v>3684</v>
      </c>
      <c r="C1689">
        <v>1</v>
      </c>
    </row>
    <row r="1690" spans="1:3" x14ac:dyDescent="0.2">
      <c r="A1690" t="s">
        <v>3685</v>
      </c>
      <c r="B1690" t="s">
        <v>3686</v>
      </c>
      <c r="C1690">
        <v>1</v>
      </c>
    </row>
    <row r="1691" spans="1:3" x14ac:dyDescent="0.2">
      <c r="A1691" t="s">
        <v>3687</v>
      </c>
      <c r="B1691" t="s">
        <v>3688</v>
      </c>
      <c r="C1691">
        <v>1</v>
      </c>
    </row>
    <row r="1692" spans="1:3" x14ac:dyDescent="0.2">
      <c r="A1692" t="s">
        <v>3689</v>
      </c>
      <c r="B1692" t="s">
        <v>6540</v>
      </c>
      <c r="C1692">
        <v>1</v>
      </c>
    </row>
    <row r="1693" spans="1:3" x14ac:dyDescent="0.2">
      <c r="A1693" t="s">
        <v>3690</v>
      </c>
      <c r="B1693" t="s">
        <v>6541</v>
      </c>
      <c r="C1693">
        <v>1</v>
      </c>
    </row>
    <row r="1694" spans="1:3" x14ac:dyDescent="0.2">
      <c r="A1694" t="s">
        <v>3691</v>
      </c>
      <c r="B1694" t="s">
        <v>3692</v>
      </c>
      <c r="C1694">
        <v>1</v>
      </c>
    </row>
    <row r="1695" spans="1:3" x14ac:dyDescent="0.2">
      <c r="A1695" t="s">
        <v>3693</v>
      </c>
      <c r="B1695" t="s">
        <v>3694</v>
      </c>
      <c r="C1695">
        <v>1</v>
      </c>
    </row>
    <row r="1696" spans="1:3" x14ac:dyDescent="0.2">
      <c r="A1696" t="s">
        <v>3695</v>
      </c>
      <c r="B1696" t="s">
        <v>3696</v>
      </c>
      <c r="C1696">
        <v>1</v>
      </c>
    </row>
    <row r="1697" spans="1:3" x14ac:dyDescent="0.2">
      <c r="A1697" t="s">
        <v>3697</v>
      </c>
      <c r="B1697" t="s">
        <v>3698</v>
      </c>
      <c r="C1697">
        <v>1</v>
      </c>
    </row>
    <row r="1698" spans="1:3" x14ac:dyDescent="0.2">
      <c r="A1698" t="s">
        <v>3699</v>
      </c>
      <c r="B1698" t="s">
        <v>3700</v>
      </c>
      <c r="C1698">
        <v>1</v>
      </c>
    </row>
    <row r="1699" spans="1:3" x14ac:dyDescent="0.2">
      <c r="A1699" t="s">
        <v>3701</v>
      </c>
      <c r="B1699" t="s">
        <v>3702</v>
      </c>
      <c r="C1699">
        <v>1</v>
      </c>
    </row>
    <row r="1700" spans="1:3" x14ac:dyDescent="0.2">
      <c r="A1700" t="s">
        <v>3703</v>
      </c>
      <c r="B1700" t="s">
        <v>3704</v>
      </c>
      <c r="C1700">
        <v>1</v>
      </c>
    </row>
    <row r="1701" spans="1:3" x14ac:dyDescent="0.2">
      <c r="A1701" t="s">
        <v>3705</v>
      </c>
      <c r="B1701" t="s">
        <v>3706</v>
      </c>
      <c r="C1701">
        <v>1</v>
      </c>
    </row>
    <row r="1702" spans="1:3" x14ac:dyDescent="0.2">
      <c r="A1702" t="s">
        <v>3707</v>
      </c>
      <c r="B1702" t="s">
        <v>3708</v>
      </c>
      <c r="C1702">
        <v>1</v>
      </c>
    </row>
    <row r="1703" spans="1:3" x14ac:dyDescent="0.2">
      <c r="A1703" t="s">
        <v>3709</v>
      </c>
      <c r="B1703" t="s">
        <v>3710</v>
      </c>
      <c r="C1703">
        <v>1</v>
      </c>
    </row>
    <row r="1704" spans="1:3" x14ac:dyDescent="0.2">
      <c r="A1704" t="s">
        <v>3711</v>
      </c>
      <c r="B1704" t="s">
        <v>3712</v>
      </c>
      <c r="C1704">
        <v>1</v>
      </c>
    </row>
    <row r="1705" spans="1:3" x14ac:dyDescent="0.2">
      <c r="A1705" t="s">
        <v>3713</v>
      </c>
      <c r="B1705" t="s">
        <v>6542</v>
      </c>
      <c r="C1705">
        <v>1</v>
      </c>
    </row>
    <row r="1706" spans="1:3" x14ac:dyDescent="0.2">
      <c r="A1706" t="s">
        <v>3714</v>
      </c>
      <c r="B1706" t="s">
        <v>3715</v>
      </c>
      <c r="C1706">
        <v>1</v>
      </c>
    </row>
    <row r="1707" spans="1:3" x14ac:dyDescent="0.2">
      <c r="A1707" t="s">
        <v>3716</v>
      </c>
      <c r="B1707" t="s">
        <v>3717</v>
      </c>
      <c r="C1707">
        <v>1</v>
      </c>
    </row>
    <row r="1708" spans="1:3" x14ac:dyDescent="0.2">
      <c r="A1708" t="s">
        <v>3718</v>
      </c>
      <c r="B1708" t="s">
        <v>3719</v>
      </c>
      <c r="C1708">
        <v>1</v>
      </c>
    </row>
    <row r="1709" spans="1:3" x14ac:dyDescent="0.2">
      <c r="A1709" t="s">
        <v>3720</v>
      </c>
      <c r="B1709" t="s">
        <v>3721</v>
      </c>
      <c r="C1709">
        <v>1</v>
      </c>
    </row>
    <row r="1710" spans="1:3" x14ac:dyDescent="0.2">
      <c r="A1710" t="s">
        <v>3722</v>
      </c>
      <c r="B1710" t="s">
        <v>3723</v>
      </c>
      <c r="C1710">
        <v>1</v>
      </c>
    </row>
    <row r="1711" spans="1:3" x14ac:dyDescent="0.2">
      <c r="A1711" t="s">
        <v>3724</v>
      </c>
      <c r="B1711" t="s">
        <v>3725</v>
      </c>
      <c r="C1711">
        <v>1</v>
      </c>
    </row>
    <row r="1712" spans="1:3" x14ac:dyDescent="0.2">
      <c r="A1712" t="s">
        <v>3726</v>
      </c>
      <c r="B1712" t="s">
        <v>6543</v>
      </c>
      <c r="C1712">
        <v>1</v>
      </c>
    </row>
    <row r="1713" spans="1:3" x14ac:dyDescent="0.2">
      <c r="A1713" t="s">
        <v>3727</v>
      </c>
      <c r="B1713" t="s">
        <v>3728</v>
      </c>
      <c r="C1713">
        <v>1</v>
      </c>
    </row>
    <row r="1714" spans="1:3" x14ac:dyDescent="0.2">
      <c r="A1714" t="s">
        <v>3729</v>
      </c>
      <c r="B1714" t="s">
        <v>6544</v>
      </c>
      <c r="C1714">
        <v>1</v>
      </c>
    </row>
    <row r="1715" spans="1:3" x14ac:dyDescent="0.2">
      <c r="A1715" t="s">
        <v>3730</v>
      </c>
      <c r="B1715" t="s">
        <v>3731</v>
      </c>
      <c r="C1715">
        <v>1</v>
      </c>
    </row>
    <row r="1716" spans="1:3" x14ac:dyDescent="0.2">
      <c r="A1716" t="s">
        <v>3732</v>
      </c>
      <c r="B1716" t="s">
        <v>3733</v>
      </c>
      <c r="C1716">
        <v>1</v>
      </c>
    </row>
    <row r="1717" spans="1:3" x14ac:dyDescent="0.2">
      <c r="A1717" t="s">
        <v>3734</v>
      </c>
      <c r="B1717" t="s">
        <v>3735</v>
      </c>
      <c r="C1717">
        <v>1</v>
      </c>
    </row>
    <row r="1718" spans="1:3" x14ac:dyDescent="0.2">
      <c r="A1718" t="s">
        <v>3736</v>
      </c>
      <c r="B1718" t="s">
        <v>3737</v>
      </c>
      <c r="C1718">
        <v>1</v>
      </c>
    </row>
    <row r="1719" spans="1:3" x14ac:dyDescent="0.2">
      <c r="A1719" t="s">
        <v>3738</v>
      </c>
      <c r="B1719" t="s">
        <v>3739</v>
      </c>
      <c r="C1719">
        <v>1</v>
      </c>
    </row>
    <row r="1720" spans="1:3" x14ac:dyDescent="0.2">
      <c r="A1720" t="s">
        <v>3740</v>
      </c>
      <c r="B1720" t="s">
        <v>3741</v>
      </c>
      <c r="C1720">
        <v>1</v>
      </c>
    </row>
    <row r="1721" spans="1:3" x14ac:dyDescent="0.2">
      <c r="A1721" t="s">
        <v>3742</v>
      </c>
      <c r="B1721" t="s">
        <v>3743</v>
      </c>
      <c r="C1721">
        <v>1</v>
      </c>
    </row>
    <row r="1722" spans="1:3" x14ac:dyDescent="0.2">
      <c r="A1722" t="s">
        <v>3744</v>
      </c>
      <c r="B1722" t="s">
        <v>3745</v>
      </c>
      <c r="C1722">
        <v>1</v>
      </c>
    </row>
    <row r="1723" spans="1:3" x14ac:dyDescent="0.2">
      <c r="A1723" t="s">
        <v>3746</v>
      </c>
      <c r="B1723" t="s">
        <v>3747</v>
      </c>
      <c r="C1723">
        <v>1</v>
      </c>
    </row>
    <row r="1724" spans="1:3" x14ac:dyDescent="0.2">
      <c r="A1724" t="s">
        <v>3748</v>
      </c>
      <c r="B1724" t="s">
        <v>3749</v>
      </c>
      <c r="C1724">
        <v>1</v>
      </c>
    </row>
    <row r="1725" spans="1:3" x14ac:dyDescent="0.2">
      <c r="A1725" t="s">
        <v>3750</v>
      </c>
      <c r="B1725" t="s">
        <v>3751</v>
      </c>
      <c r="C1725">
        <v>1</v>
      </c>
    </row>
    <row r="1726" spans="1:3" x14ac:dyDescent="0.2">
      <c r="A1726" t="s">
        <v>3752</v>
      </c>
      <c r="B1726" t="s">
        <v>3753</v>
      </c>
      <c r="C1726">
        <v>1</v>
      </c>
    </row>
    <row r="1727" spans="1:3" x14ac:dyDescent="0.2">
      <c r="A1727" t="s">
        <v>3754</v>
      </c>
      <c r="B1727" t="s">
        <v>6545</v>
      </c>
      <c r="C1727">
        <v>1</v>
      </c>
    </row>
    <row r="1728" spans="1:3" x14ac:dyDescent="0.2">
      <c r="A1728" t="s">
        <v>3755</v>
      </c>
      <c r="B1728" t="s">
        <v>3756</v>
      </c>
      <c r="C1728">
        <v>1</v>
      </c>
    </row>
    <row r="1729" spans="1:3" x14ac:dyDescent="0.2">
      <c r="A1729" t="s">
        <v>3757</v>
      </c>
      <c r="B1729" t="s">
        <v>3758</v>
      </c>
      <c r="C1729">
        <v>1</v>
      </c>
    </row>
    <row r="1730" spans="1:3" x14ac:dyDescent="0.2">
      <c r="A1730" t="s">
        <v>3759</v>
      </c>
      <c r="B1730" t="s">
        <v>3760</v>
      </c>
      <c r="C1730">
        <v>1</v>
      </c>
    </row>
    <row r="1731" spans="1:3" x14ac:dyDescent="0.2">
      <c r="A1731" t="s">
        <v>3761</v>
      </c>
      <c r="B1731" t="s">
        <v>3762</v>
      </c>
      <c r="C1731">
        <v>1</v>
      </c>
    </row>
    <row r="1732" spans="1:3" x14ac:dyDescent="0.2">
      <c r="A1732" t="s">
        <v>3763</v>
      </c>
      <c r="B1732" t="s">
        <v>3764</v>
      </c>
      <c r="C1732">
        <v>1</v>
      </c>
    </row>
    <row r="1733" spans="1:3" x14ac:dyDescent="0.2">
      <c r="A1733" t="s">
        <v>3765</v>
      </c>
      <c r="B1733" t="s">
        <v>6546</v>
      </c>
      <c r="C1733">
        <v>1</v>
      </c>
    </row>
    <row r="1734" spans="1:3" x14ac:dyDescent="0.2">
      <c r="A1734" t="s">
        <v>3766</v>
      </c>
      <c r="B1734" t="s">
        <v>3767</v>
      </c>
      <c r="C1734">
        <v>1</v>
      </c>
    </row>
    <row r="1735" spans="1:3" x14ac:dyDescent="0.2">
      <c r="A1735" t="s">
        <v>3768</v>
      </c>
      <c r="B1735" t="s">
        <v>3769</v>
      </c>
      <c r="C1735">
        <v>1</v>
      </c>
    </row>
    <row r="1736" spans="1:3" x14ac:dyDescent="0.2">
      <c r="A1736" t="s">
        <v>3770</v>
      </c>
      <c r="B1736" t="s">
        <v>3771</v>
      </c>
      <c r="C1736">
        <v>1</v>
      </c>
    </row>
    <row r="1737" spans="1:3" x14ac:dyDescent="0.2">
      <c r="A1737" t="s">
        <v>3772</v>
      </c>
      <c r="B1737" t="s">
        <v>3773</v>
      </c>
      <c r="C1737">
        <v>1</v>
      </c>
    </row>
    <row r="1738" spans="1:3" x14ac:dyDescent="0.2">
      <c r="A1738" t="s">
        <v>3774</v>
      </c>
      <c r="B1738" t="s">
        <v>3775</v>
      </c>
      <c r="C1738">
        <v>1</v>
      </c>
    </row>
    <row r="1739" spans="1:3" x14ac:dyDescent="0.2">
      <c r="A1739" t="s">
        <v>3776</v>
      </c>
      <c r="B1739" t="s">
        <v>3777</v>
      </c>
      <c r="C1739">
        <v>1</v>
      </c>
    </row>
    <row r="1740" spans="1:3" x14ac:dyDescent="0.2">
      <c r="A1740" t="s">
        <v>3778</v>
      </c>
      <c r="B1740" t="s">
        <v>6547</v>
      </c>
      <c r="C1740">
        <v>1</v>
      </c>
    </row>
    <row r="1741" spans="1:3" x14ac:dyDescent="0.2">
      <c r="A1741" t="s">
        <v>3779</v>
      </c>
      <c r="B1741" t="s">
        <v>3780</v>
      </c>
      <c r="C1741">
        <v>1</v>
      </c>
    </row>
    <row r="1742" spans="1:3" x14ac:dyDescent="0.2">
      <c r="A1742" t="s">
        <v>3781</v>
      </c>
      <c r="B1742" t="s">
        <v>3782</v>
      </c>
      <c r="C1742">
        <v>1</v>
      </c>
    </row>
    <row r="1743" spans="1:3" x14ac:dyDescent="0.2">
      <c r="A1743" t="s">
        <v>3783</v>
      </c>
      <c r="B1743" t="s">
        <v>3784</v>
      </c>
      <c r="C1743">
        <v>1</v>
      </c>
    </row>
    <row r="1744" spans="1:3" x14ac:dyDescent="0.2">
      <c r="A1744" t="s">
        <v>3785</v>
      </c>
      <c r="B1744" t="s">
        <v>3786</v>
      </c>
      <c r="C1744">
        <v>1</v>
      </c>
    </row>
    <row r="1745" spans="1:3" x14ac:dyDescent="0.2">
      <c r="A1745" t="s">
        <v>3787</v>
      </c>
      <c r="B1745" t="s">
        <v>3788</v>
      </c>
      <c r="C1745">
        <v>1</v>
      </c>
    </row>
    <row r="1746" spans="1:3" x14ac:dyDescent="0.2">
      <c r="A1746" t="s">
        <v>3789</v>
      </c>
      <c r="B1746" t="s">
        <v>6548</v>
      </c>
      <c r="C1746">
        <v>1</v>
      </c>
    </row>
    <row r="1747" spans="1:3" x14ac:dyDescent="0.2">
      <c r="A1747" t="s">
        <v>3790</v>
      </c>
      <c r="B1747" t="s">
        <v>3791</v>
      </c>
      <c r="C1747">
        <v>1</v>
      </c>
    </row>
    <row r="1748" spans="1:3" x14ac:dyDescent="0.2">
      <c r="A1748" t="s">
        <v>3792</v>
      </c>
      <c r="B1748" t="s">
        <v>3793</v>
      </c>
      <c r="C1748">
        <v>1</v>
      </c>
    </row>
    <row r="1749" spans="1:3" x14ac:dyDescent="0.2">
      <c r="A1749" t="s">
        <v>3794</v>
      </c>
      <c r="B1749" t="s">
        <v>3795</v>
      </c>
      <c r="C1749">
        <v>1</v>
      </c>
    </row>
    <row r="1750" spans="1:3" x14ac:dyDescent="0.2">
      <c r="A1750" t="s">
        <v>3796</v>
      </c>
      <c r="B1750" t="s">
        <v>3797</v>
      </c>
      <c r="C1750">
        <v>1</v>
      </c>
    </row>
    <row r="1751" spans="1:3" x14ac:dyDescent="0.2">
      <c r="A1751" t="s">
        <v>3798</v>
      </c>
      <c r="B1751" t="s">
        <v>3799</v>
      </c>
      <c r="C1751">
        <v>1</v>
      </c>
    </row>
    <row r="1752" spans="1:3" x14ac:dyDescent="0.2">
      <c r="A1752" t="s">
        <v>3800</v>
      </c>
      <c r="B1752" t="s">
        <v>3801</v>
      </c>
      <c r="C1752">
        <v>1</v>
      </c>
    </row>
    <row r="1753" spans="1:3" x14ac:dyDescent="0.2">
      <c r="A1753" t="s">
        <v>3802</v>
      </c>
      <c r="B1753" t="s">
        <v>3803</v>
      </c>
      <c r="C1753">
        <v>1</v>
      </c>
    </row>
    <row r="1754" spans="1:3" x14ac:dyDescent="0.2">
      <c r="A1754" t="s">
        <v>3804</v>
      </c>
      <c r="B1754" t="s">
        <v>3805</v>
      </c>
      <c r="C1754">
        <v>1</v>
      </c>
    </row>
    <row r="1755" spans="1:3" x14ac:dyDescent="0.2">
      <c r="A1755" t="s">
        <v>3806</v>
      </c>
      <c r="B1755" t="s">
        <v>3807</v>
      </c>
      <c r="C1755">
        <v>1</v>
      </c>
    </row>
    <row r="1756" spans="1:3" x14ac:dyDescent="0.2">
      <c r="A1756" t="s">
        <v>3808</v>
      </c>
      <c r="B1756" t="s">
        <v>6549</v>
      </c>
      <c r="C1756">
        <v>1</v>
      </c>
    </row>
    <row r="1757" spans="1:3" x14ac:dyDescent="0.2">
      <c r="A1757" t="s">
        <v>3809</v>
      </c>
      <c r="B1757" t="s">
        <v>3810</v>
      </c>
      <c r="C1757">
        <v>1</v>
      </c>
    </row>
    <row r="1758" spans="1:3" x14ac:dyDescent="0.2">
      <c r="A1758" t="s">
        <v>3811</v>
      </c>
      <c r="B1758" t="s">
        <v>3812</v>
      </c>
      <c r="C1758">
        <v>1</v>
      </c>
    </row>
    <row r="1759" spans="1:3" x14ac:dyDescent="0.2">
      <c r="A1759" t="s">
        <v>3813</v>
      </c>
      <c r="B1759" t="s">
        <v>6550</v>
      </c>
      <c r="C1759">
        <v>1</v>
      </c>
    </row>
    <row r="1760" spans="1:3" x14ac:dyDescent="0.2">
      <c r="A1760" t="s">
        <v>3814</v>
      </c>
      <c r="B1760" t="s">
        <v>3815</v>
      </c>
      <c r="C1760">
        <v>1</v>
      </c>
    </row>
    <row r="1761" spans="1:3" x14ac:dyDescent="0.2">
      <c r="A1761" t="s">
        <v>3816</v>
      </c>
      <c r="B1761" t="s">
        <v>3817</v>
      </c>
      <c r="C1761">
        <v>1</v>
      </c>
    </row>
    <row r="1762" spans="1:3" x14ac:dyDescent="0.2">
      <c r="A1762" t="s">
        <v>3818</v>
      </c>
      <c r="B1762" t="s">
        <v>3819</v>
      </c>
      <c r="C1762">
        <v>1</v>
      </c>
    </row>
    <row r="1763" spans="1:3" x14ac:dyDescent="0.2">
      <c r="A1763" t="s">
        <v>3820</v>
      </c>
      <c r="B1763" t="s">
        <v>3821</v>
      </c>
      <c r="C1763">
        <v>1</v>
      </c>
    </row>
    <row r="1764" spans="1:3" x14ac:dyDescent="0.2">
      <c r="A1764" t="s">
        <v>3822</v>
      </c>
      <c r="B1764" t="s">
        <v>3823</v>
      </c>
      <c r="C1764">
        <v>1</v>
      </c>
    </row>
    <row r="1765" spans="1:3" x14ac:dyDescent="0.2">
      <c r="A1765" t="s">
        <v>3824</v>
      </c>
      <c r="B1765" t="s">
        <v>3825</v>
      </c>
      <c r="C1765">
        <v>1</v>
      </c>
    </row>
    <row r="1766" spans="1:3" x14ac:dyDescent="0.2">
      <c r="A1766" t="s">
        <v>3826</v>
      </c>
      <c r="B1766" t="s">
        <v>3827</v>
      </c>
      <c r="C1766">
        <v>1</v>
      </c>
    </row>
    <row r="1767" spans="1:3" x14ac:dyDescent="0.2">
      <c r="A1767" t="s">
        <v>3828</v>
      </c>
      <c r="B1767" t="s">
        <v>3829</v>
      </c>
      <c r="C1767">
        <v>1</v>
      </c>
    </row>
    <row r="1768" spans="1:3" x14ac:dyDescent="0.2">
      <c r="A1768" t="s">
        <v>3830</v>
      </c>
      <c r="B1768" t="s">
        <v>3831</v>
      </c>
      <c r="C1768">
        <v>1</v>
      </c>
    </row>
    <row r="1769" spans="1:3" x14ac:dyDescent="0.2">
      <c r="A1769" t="s">
        <v>3832</v>
      </c>
      <c r="B1769" t="s">
        <v>3833</v>
      </c>
      <c r="C1769">
        <v>1</v>
      </c>
    </row>
    <row r="1770" spans="1:3" x14ac:dyDescent="0.2">
      <c r="A1770" t="s">
        <v>3834</v>
      </c>
      <c r="B1770" t="s">
        <v>3835</v>
      </c>
      <c r="C1770">
        <v>1</v>
      </c>
    </row>
    <row r="1771" spans="1:3" x14ac:dyDescent="0.2">
      <c r="A1771" t="s">
        <v>3836</v>
      </c>
      <c r="B1771" t="s">
        <v>3837</v>
      </c>
      <c r="C1771">
        <v>1</v>
      </c>
    </row>
    <row r="1772" spans="1:3" x14ac:dyDescent="0.2">
      <c r="A1772" t="s">
        <v>3838</v>
      </c>
      <c r="B1772" t="s">
        <v>3839</v>
      </c>
      <c r="C1772">
        <v>1</v>
      </c>
    </row>
    <row r="1773" spans="1:3" x14ac:dyDescent="0.2">
      <c r="A1773" t="s">
        <v>3840</v>
      </c>
      <c r="B1773" t="s">
        <v>3841</v>
      </c>
      <c r="C1773">
        <v>1</v>
      </c>
    </row>
    <row r="1774" spans="1:3" x14ac:dyDescent="0.2">
      <c r="A1774" t="s">
        <v>3842</v>
      </c>
      <c r="B1774" t="s">
        <v>3843</v>
      </c>
      <c r="C1774">
        <v>1</v>
      </c>
    </row>
    <row r="1775" spans="1:3" x14ac:dyDescent="0.2">
      <c r="A1775" t="s">
        <v>3844</v>
      </c>
      <c r="B1775" t="s">
        <v>3845</v>
      </c>
      <c r="C1775">
        <v>1</v>
      </c>
    </row>
    <row r="1776" spans="1:3" x14ac:dyDescent="0.2">
      <c r="A1776" t="s">
        <v>3846</v>
      </c>
      <c r="B1776" t="s">
        <v>6551</v>
      </c>
      <c r="C1776">
        <v>1</v>
      </c>
    </row>
    <row r="1777" spans="1:3" x14ac:dyDescent="0.2">
      <c r="A1777" t="s">
        <v>3847</v>
      </c>
      <c r="B1777" t="s">
        <v>3848</v>
      </c>
      <c r="C1777">
        <v>1</v>
      </c>
    </row>
    <row r="1778" spans="1:3" x14ac:dyDescent="0.2">
      <c r="A1778" t="s">
        <v>3849</v>
      </c>
      <c r="B1778" t="s">
        <v>3850</v>
      </c>
      <c r="C1778">
        <v>1</v>
      </c>
    </row>
    <row r="1779" spans="1:3" x14ac:dyDescent="0.2">
      <c r="A1779" t="s">
        <v>3851</v>
      </c>
      <c r="B1779" t="s">
        <v>3852</v>
      </c>
      <c r="C1779">
        <v>1</v>
      </c>
    </row>
    <row r="1780" spans="1:3" x14ac:dyDescent="0.2">
      <c r="A1780" t="s">
        <v>3853</v>
      </c>
      <c r="B1780" t="s">
        <v>3854</v>
      </c>
      <c r="C1780">
        <v>1</v>
      </c>
    </row>
    <row r="1781" spans="1:3" x14ac:dyDescent="0.2">
      <c r="A1781" t="s">
        <v>3855</v>
      </c>
      <c r="B1781" t="s">
        <v>3856</v>
      </c>
      <c r="C1781">
        <v>1</v>
      </c>
    </row>
    <row r="1782" spans="1:3" x14ac:dyDescent="0.2">
      <c r="A1782" t="s">
        <v>3857</v>
      </c>
      <c r="B1782" t="s">
        <v>3858</v>
      </c>
      <c r="C1782">
        <v>1</v>
      </c>
    </row>
    <row r="1783" spans="1:3" x14ac:dyDescent="0.2">
      <c r="A1783" t="s">
        <v>3859</v>
      </c>
      <c r="B1783" t="s">
        <v>6552</v>
      </c>
      <c r="C1783">
        <v>1</v>
      </c>
    </row>
    <row r="1784" spans="1:3" x14ac:dyDescent="0.2">
      <c r="A1784" t="s">
        <v>3860</v>
      </c>
      <c r="B1784" t="s">
        <v>3861</v>
      </c>
      <c r="C1784">
        <v>1</v>
      </c>
    </row>
    <row r="1785" spans="1:3" x14ac:dyDescent="0.2">
      <c r="A1785" t="s">
        <v>3862</v>
      </c>
      <c r="B1785" t="s">
        <v>3863</v>
      </c>
      <c r="C1785">
        <v>1</v>
      </c>
    </row>
    <row r="1786" spans="1:3" x14ac:dyDescent="0.2">
      <c r="A1786" t="s">
        <v>3864</v>
      </c>
      <c r="B1786" t="s">
        <v>3865</v>
      </c>
      <c r="C1786">
        <v>1</v>
      </c>
    </row>
    <row r="1787" spans="1:3" x14ac:dyDescent="0.2">
      <c r="A1787" t="s">
        <v>3866</v>
      </c>
      <c r="B1787" t="s">
        <v>3867</v>
      </c>
      <c r="C1787">
        <v>1</v>
      </c>
    </row>
    <row r="1788" spans="1:3" x14ac:dyDescent="0.2">
      <c r="A1788" t="s">
        <v>3868</v>
      </c>
      <c r="B1788" t="s">
        <v>3869</v>
      </c>
      <c r="C1788">
        <v>1</v>
      </c>
    </row>
    <row r="1789" spans="1:3" x14ac:dyDescent="0.2">
      <c r="A1789" t="s">
        <v>3870</v>
      </c>
      <c r="B1789" t="s">
        <v>6553</v>
      </c>
      <c r="C1789">
        <v>1</v>
      </c>
    </row>
    <row r="1790" spans="1:3" x14ac:dyDescent="0.2">
      <c r="A1790" t="s">
        <v>3871</v>
      </c>
      <c r="B1790" t="s">
        <v>3872</v>
      </c>
      <c r="C1790">
        <v>1</v>
      </c>
    </row>
    <row r="1791" spans="1:3" x14ac:dyDescent="0.2">
      <c r="A1791" t="s">
        <v>3873</v>
      </c>
      <c r="B1791" t="s">
        <v>3874</v>
      </c>
      <c r="C1791">
        <v>1</v>
      </c>
    </row>
    <row r="1792" spans="1:3" x14ac:dyDescent="0.2">
      <c r="A1792" t="s">
        <v>3875</v>
      </c>
      <c r="B1792" t="s">
        <v>3876</v>
      </c>
      <c r="C1792">
        <v>1</v>
      </c>
    </row>
    <row r="1793" spans="1:3" x14ac:dyDescent="0.2">
      <c r="A1793" t="s">
        <v>3877</v>
      </c>
      <c r="B1793" t="s">
        <v>3878</v>
      </c>
      <c r="C1793">
        <v>1</v>
      </c>
    </row>
    <row r="1794" spans="1:3" x14ac:dyDescent="0.2">
      <c r="A1794" t="s">
        <v>3879</v>
      </c>
      <c r="B1794" t="s">
        <v>6554</v>
      </c>
      <c r="C1794">
        <v>1</v>
      </c>
    </row>
    <row r="1795" spans="1:3" x14ac:dyDescent="0.2">
      <c r="A1795" t="s">
        <v>3880</v>
      </c>
      <c r="B1795" t="s">
        <v>3881</v>
      </c>
      <c r="C1795">
        <v>1</v>
      </c>
    </row>
    <row r="1796" spans="1:3" x14ac:dyDescent="0.2">
      <c r="A1796" t="s">
        <v>3882</v>
      </c>
      <c r="B1796" t="s">
        <v>6555</v>
      </c>
      <c r="C1796">
        <v>1</v>
      </c>
    </row>
    <row r="1797" spans="1:3" x14ac:dyDescent="0.2">
      <c r="A1797" t="s">
        <v>3883</v>
      </c>
      <c r="B1797" t="s">
        <v>6556</v>
      </c>
      <c r="C1797">
        <v>1</v>
      </c>
    </row>
    <row r="1798" spans="1:3" x14ac:dyDescent="0.2">
      <c r="A1798" t="s">
        <v>3884</v>
      </c>
      <c r="B1798" t="s">
        <v>3885</v>
      </c>
      <c r="C1798">
        <v>1</v>
      </c>
    </row>
    <row r="1799" spans="1:3" x14ac:dyDescent="0.2">
      <c r="A1799" t="s">
        <v>3886</v>
      </c>
      <c r="B1799" t="s">
        <v>6557</v>
      </c>
      <c r="C1799">
        <v>1</v>
      </c>
    </row>
    <row r="1800" spans="1:3" x14ac:dyDescent="0.2">
      <c r="A1800" t="s">
        <v>3887</v>
      </c>
      <c r="B1800" t="s">
        <v>6558</v>
      </c>
      <c r="C1800">
        <v>1</v>
      </c>
    </row>
    <row r="1801" spans="1:3" x14ac:dyDescent="0.2">
      <c r="A1801" t="s">
        <v>3888</v>
      </c>
      <c r="B1801" t="s">
        <v>3889</v>
      </c>
      <c r="C1801">
        <v>1</v>
      </c>
    </row>
    <row r="1802" spans="1:3" x14ac:dyDescent="0.2">
      <c r="A1802" t="s">
        <v>3890</v>
      </c>
      <c r="B1802" t="s">
        <v>3891</v>
      </c>
      <c r="C1802">
        <v>1</v>
      </c>
    </row>
    <row r="1803" spans="1:3" x14ac:dyDescent="0.2">
      <c r="A1803" t="s">
        <v>3892</v>
      </c>
      <c r="B1803" t="s">
        <v>3893</v>
      </c>
      <c r="C1803">
        <v>1</v>
      </c>
    </row>
    <row r="1804" spans="1:3" x14ac:dyDescent="0.2">
      <c r="A1804" t="s">
        <v>3894</v>
      </c>
      <c r="B1804" t="s">
        <v>6559</v>
      </c>
      <c r="C1804">
        <v>1</v>
      </c>
    </row>
    <row r="1805" spans="1:3" x14ac:dyDescent="0.2">
      <c r="A1805" t="s">
        <v>3895</v>
      </c>
      <c r="B1805" t="s">
        <v>3896</v>
      </c>
      <c r="C1805">
        <v>1</v>
      </c>
    </row>
    <row r="1806" spans="1:3" x14ac:dyDescent="0.2">
      <c r="A1806" t="s">
        <v>3897</v>
      </c>
      <c r="B1806" t="s">
        <v>6560</v>
      </c>
      <c r="C1806">
        <v>1</v>
      </c>
    </row>
    <row r="1807" spans="1:3" x14ac:dyDescent="0.2">
      <c r="A1807" t="s">
        <v>3898</v>
      </c>
      <c r="B1807" t="s">
        <v>3899</v>
      </c>
      <c r="C1807">
        <v>1</v>
      </c>
    </row>
    <row r="1808" spans="1:3" x14ac:dyDescent="0.2">
      <c r="A1808" t="s">
        <v>3900</v>
      </c>
      <c r="B1808" t="s">
        <v>6561</v>
      </c>
      <c r="C1808">
        <v>1</v>
      </c>
    </row>
    <row r="1809" spans="1:3" x14ac:dyDescent="0.2">
      <c r="A1809" t="s">
        <v>3901</v>
      </c>
      <c r="B1809" t="s">
        <v>3902</v>
      </c>
      <c r="C1809">
        <v>1</v>
      </c>
    </row>
    <row r="1810" spans="1:3" x14ac:dyDescent="0.2">
      <c r="A1810" t="s">
        <v>3903</v>
      </c>
      <c r="B1810" t="s">
        <v>3904</v>
      </c>
      <c r="C1810">
        <v>1</v>
      </c>
    </row>
    <row r="1811" spans="1:3" x14ac:dyDescent="0.2">
      <c r="A1811" t="s">
        <v>3905</v>
      </c>
      <c r="B1811" t="s">
        <v>3906</v>
      </c>
      <c r="C1811">
        <v>1</v>
      </c>
    </row>
    <row r="1812" spans="1:3" x14ac:dyDescent="0.2">
      <c r="A1812" t="s">
        <v>3907</v>
      </c>
      <c r="B1812" t="s">
        <v>3908</v>
      </c>
      <c r="C1812">
        <v>1</v>
      </c>
    </row>
    <row r="1813" spans="1:3" x14ac:dyDescent="0.2">
      <c r="A1813" t="s">
        <v>3909</v>
      </c>
      <c r="B1813" t="s">
        <v>6562</v>
      </c>
      <c r="C1813">
        <v>1</v>
      </c>
    </row>
    <row r="1814" spans="1:3" x14ac:dyDescent="0.2">
      <c r="A1814" t="s">
        <v>3910</v>
      </c>
      <c r="B1814" t="s">
        <v>3911</v>
      </c>
      <c r="C1814">
        <v>1</v>
      </c>
    </row>
    <row r="1815" spans="1:3" x14ac:dyDescent="0.2">
      <c r="A1815" t="s">
        <v>3912</v>
      </c>
      <c r="B1815" t="s">
        <v>3913</v>
      </c>
      <c r="C1815">
        <v>1</v>
      </c>
    </row>
    <row r="1816" spans="1:3" x14ac:dyDescent="0.2">
      <c r="A1816" t="s">
        <v>3914</v>
      </c>
      <c r="B1816" t="s">
        <v>3915</v>
      </c>
      <c r="C1816">
        <v>1</v>
      </c>
    </row>
    <row r="1817" spans="1:3" x14ac:dyDescent="0.2">
      <c r="A1817" t="s">
        <v>3916</v>
      </c>
      <c r="B1817" t="s">
        <v>3917</v>
      </c>
      <c r="C1817">
        <v>1</v>
      </c>
    </row>
    <row r="1818" spans="1:3" x14ac:dyDescent="0.2">
      <c r="A1818" t="s">
        <v>3918</v>
      </c>
      <c r="B1818" t="s">
        <v>3919</v>
      </c>
      <c r="C1818">
        <v>1</v>
      </c>
    </row>
    <row r="1819" spans="1:3" x14ac:dyDescent="0.2">
      <c r="A1819" t="s">
        <v>3920</v>
      </c>
      <c r="B1819" t="s">
        <v>3921</v>
      </c>
      <c r="C1819">
        <v>1</v>
      </c>
    </row>
    <row r="1820" spans="1:3" x14ac:dyDescent="0.2">
      <c r="A1820" t="s">
        <v>3922</v>
      </c>
      <c r="B1820" t="s">
        <v>3923</v>
      </c>
      <c r="C1820">
        <v>1</v>
      </c>
    </row>
    <row r="1821" spans="1:3" x14ac:dyDescent="0.2">
      <c r="A1821" t="s">
        <v>3924</v>
      </c>
      <c r="B1821" t="s">
        <v>3925</v>
      </c>
      <c r="C1821">
        <v>1</v>
      </c>
    </row>
    <row r="1822" spans="1:3" x14ac:dyDescent="0.2">
      <c r="A1822" t="s">
        <v>3926</v>
      </c>
      <c r="B1822" t="s">
        <v>6563</v>
      </c>
      <c r="C1822">
        <v>1</v>
      </c>
    </row>
    <row r="1823" spans="1:3" x14ac:dyDescent="0.2">
      <c r="A1823" t="s">
        <v>3927</v>
      </c>
      <c r="B1823" t="s">
        <v>3928</v>
      </c>
      <c r="C1823">
        <v>1</v>
      </c>
    </row>
    <row r="1824" spans="1:3" x14ac:dyDescent="0.2">
      <c r="A1824" t="s">
        <v>3929</v>
      </c>
      <c r="B1824" t="s">
        <v>3930</v>
      </c>
      <c r="C1824">
        <v>1</v>
      </c>
    </row>
    <row r="1825" spans="1:3" x14ac:dyDescent="0.2">
      <c r="A1825" t="s">
        <v>3931</v>
      </c>
      <c r="B1825" t="s">
        <v>3932</v>
      </c>
      <c r="C1825">
        <v>1</v>
      </c>
    </row>
    <row r="1826" spans="1:3" x14ac:dyDescent="0.2">
      <c r="A1826" t="s">
        <v>3933</v>
      </c>
      <c r="B1826" t="s">
        <v>3934</v>
      </c>
      <c r="C1826">
        <v>1</v>
      </c>
    </row>
    <row r="1827" spans="1:3" x14ac:dyDescent="0.2">
      <c r="A1827" t="s">
        <v>3935</v>
      </c>
      <c r="B1827" t="s">
        <v>3936</v>
      </c>
      <c r="C1827">
        <v>1</v>
      </c>
    </row>
    <row r="1828" spans="1:3" x14ac:dyDescent="0.2">
      <c r="A1828" t="s">
        <v>3937</v>
      </c>
      <c r="B1828" t="s">
        <v>3938</v>
      </c>
      <c r="C1828">
        <v>1</v>
      </c>
    </row>
    <row r="1829" spans="1:3" x14ac:dyDescent="0.2">
      <c r="A1829" t="s">
        <v>3939</v>
      </c>
      <c r="B1829" t="s">
        <v>3940</v>
      </c>
      <c r="C1829">
        <v>1</v>
      </c>
    </row>
    <row r="1830" spans="1:3" x14ac:dyDescent="0.2">
      <c r="A1830" t="s">
        <v>3941</v>
      </c>
      <c r="B1830" t="s">
        <v>3942</v>
      </c>
      <c r="C1830">
        <v>1</v>
      </c>
    </row>
    <row r="1831" spans="1:3" x14ac:dyDescent="0.2">
      <c r="A1831" t="s">
        <v>3943</v>
      </c>
      <c r="B1831" t="s">
        <v>6564</v>
      </c>
      <c r="C1831">
        <v>1</v>
      </c>
    </row>
    <row r="1832" spans="1:3" x14ac:dyDescent="0.2">
      <c r="A1832" t="s">
        <v>3944</v>
      </c>
      <c r="B1832" t="s">
        <v>3945</v>
      </c>
      <c r="C1832">
        <v>1</v>
      </c>
    </row>
    <row r="1833" spans="1:3" x14ac:dyDescent="0.2">
      <c r="A1833" t="s">
        <v>3946</v>
      </c>
      <c r="B1833" t="s">
        <v>3947</v>
      </c>
      <c r="C1833">
        <v>1</v>
      </c>
    </row>
    <row r="1834" spans="1:3" x14ac:dyDescent="0.2">
      <c r="A1834" t="s">
        <v>3948</v>
      </c>
      <c r="B1834" t="s">
        <v>3949</v>
      </c>
      <c r="C1834">
        <v>1</v>
      </c>
    </row>
    <row r="1835" spans="1:3" x14ac:dyDescent="0.2">
      <c r="A1835" t="s">
        <v>3950</v>
      </c>
      <c r="B1835" t="s">
        <v>3951</v>
      </c>
      <c r="C1835">
        <v>1</v>
      </c>
    </row>
    <row r="1836" spans="1:3" x14ac:dyDescent="0.2">
      <c r="A1836" t="s">
        <v>3952</v>
      </c>
      <c r="B1836" t="s">
        <v>3953</v>
      </c>
      <c r="C1836">
        <v>1</v>
      </c>
    </row>
    <row r="1837" spans="1:3" x14ac:dyDescent="0.2">
      <c r="A1837" t="s">
        <v>3954</v>
      </c>
      <c r="B1837" t="s">
        <v>3955</v>
      </c>
      <c r="C1837">
        <v>1</v>
      </c>
    </row>
    <row r="1838" spans="1:3" x14ac:dyDescent="0.2">
      <c r="A1838" t="s">
        <v>3956</v>
      </c>
      <c r="B1838" t="s">
        <v>6565</v>
      </c>
      <c r="C1838">
        <v>1</v>
      </c>
    </row>
    <row r="1839" spans="1:3" x14ac:dyDescent="0.2">
      <c r="A1839" t="s">
        <v>3957</v>
      </c>
      <c r="B1839" t="s">
        <v>6566</v>
      </c>
      <c r="C1839">
        <v>1</v>
      </c>
    </row>
    <row r="1840" spans="1:3" x14ac:dyDescent="0.2">
      <c r="A1840" t="s">
        <v>3958</v>
      </c>
      <c r="B1840" t="s">
        <v>3959</v>
      </c>
      <c r="C1840">
        <v>1</v>
      </c>
    </row>
    <row r="1841" spans="1:3" x14ac:dyDescent="0.2">
      <c r="A1841" t="s">
        <v>3960</v>
      </c>
      <c r="B1841" t="s">
        <v>3961</v>
      </c>
      <c r="C1841">
        <v>1</v>
      </c>
    </row>
    <row r="1842" spans="1:3" x14ac:dyDescent="0.2">
      <c r="A1842" t="s">
        <v>3962</v>
      </c>
      <c r="B1842" t="s">
        <v>3963</v>
      </c>
      <c r="C1842">
        <v>1</v>
      </c>
    </row>
    <row r="1843" spans="1:3" x14ac:dyDescent="0.2">
      <c r="A1843" t="s">
        <v>3964</v>
      </c>
      <c r="B1843" t="s">
        <v>3965</v>
      </c>
      <c r="C1843">
        <v>1</v>
      </c>
    </row>
    <row r="1844" spans="1:3" x14ac:dyDescent="0.2">
      <c r="A1844" t="s">
        <v>3966</v>
      </c>
      <c r="B1844" t="s">
        <v>3967</v>
      </c>
      <c r="C1844">
        <v>1</v>
      </c>
    </row>
    <row r="1845" spans="1:3" x14ac:dyDescent="0.2">
      <c r="A1845" t="s">
        <v>3968</v>
      </c>
      <c r="B1845" t="s">
        <v>6567</v>
      </c>
      <c r="C1845">
        <v>1</v>
      </c>
    </row>
    <row r="1846" spans="1:3" x14ac:dyDescent="0.2">
      <c r="A1846" t="s">
        <v>3969</v>
      </c>
      <c r="B1846" t="s">
        <v>3970</v>
      </c>
      <c r="C1846">
        <v>1</v>
      </c>
    </row>
    <row r="1847" spans="1:3" x14ac:dyDescent="0.2">
      <c r="A1847" t="s">
        <v>3971</v>
      </c>
      <c r="B1847" t="s">
        <v>3972</v>
      </c>
      <c r="C1847">
        <v>1</v>
      </c>
    </row>
    <row r="1848" spans="1:3" x14ac:dyDescent="0.2">
      <c r="A1848" t="s">
        <v>3973</v>
      </c>
      <c r="B1848" t="s">
        <v>3974</v>
      </c>
      <c r="C1848">
        <v>1</v>
      </c>
    </row>
    <row r="1849" spans="1:3" x14ac:dyDescent="0.2">
      <c r="A1849" t="s">
        <v>3975</v>
      </c>
      <c r="B1849" t="s">
        <v>3976</v>
      </c>
      <c r="C1849">
        <v>1</v>
      </c>
    </row>
    <row r="1850" spans="1:3" x14ac:dyDescent="0.2">
      <c r="A1850" t="s">
        <v>3977</v>
      </c>
      <c r="B1850" t="s">
        <v>3978</v>
      </c>
      <c r="C1850">
        <v>1</v>
      </c>
    </row>
    <row r="1851" spans="1:3" x14ac:dyDescent="0.2">
      <c r="A1851" t="s">
        <v>3979</v>
      </c>
      <c r="B1851" t="s">
        <v>3980</v>
      </c>
      <c r="C1851">
        <v>1</v>
      </c>
    </row>
    <row r="1852" spans="1:3" x14ac:dyDescent="0.2">
      <c r="A1852" t="s">
        <v>3981</v>
      </c>
      <c r="B1852" t="s">
        <v>3982</v>
      </c>
      <c r="C1852">
        <v>1</v>
      </c>
    </row>
    <row r="1853" spans="1:3" x14ac:dyDescent="0.2">
      <c r="A1853" t="s">
        <v>3983</v>
      </c>
      <c r="B1853" t="s">
        <v>3984</v>
      </c>
      <c r="C1853">
        <v>1</v>
      </c>
    </row>
    <row r="1854" spans="1:3" x14ac:dyDescent="0.2">
      <c r="A1854" t="s">
        <v>3985</v>
      </c>
      <c r="B1854" t="s">
        <v>3986</v>
      </c>
      <c r="C1854">
        <v>1</v>
      </c>
    </row>
    <row r="1855" spans="1:3" x14ac:dyDescent="0.2">
      <c r="A1855" t="s">
        <v>3987</v>
      </c>
      <c r="B1855" t="s">
        <v>6568</v>
      </c>
      <c r="C1855">
        <v>1</v>
      </c>
    </row>
    <row r="1856" spans="1:3" x14ac:dyDescent="0.2">
      <c r="A1856" t="s">
        <v>3988</v>
      </c>
      <c r="B1856" t="s">
        <v>3989</v>
      </c>
      <c r="C1856">
        <v>1</v>
      </c>
    </row>
    <row r="1857" spans="1:3" x14ac:dyDescent="0.2">
      <c r="A1857" t="s">
        <v>3990</v>
      </c>
      <c r="B1857" t="s">
        <v>3991</v>
      </c>
      <c r="C1857">
        <v>1</v>
      </c>
    </row>
    <row r="1858" spans="1:3" x14ac:dyDescent="0.2">
      <c r="A1858" t="s">
        <v>3992</v>
      </c>
      <c r="B1858" t="s">
        <v>3993</v>
      </c>
      <c r="C1858">
        <v>1</v>
      </c>
    </row>
    <row r="1859" spans="1:3" x14ac:dyDescent="0.2">
      <c r="A1859" t="s">
        <v>3994</v>
      </c>
      <c r="B1859" t="s">
        <v>3995</v>
      </c>
      <c r="C1859">
        <v>1</v>
      </c>
    </row>
    <row r="1860" spans="1:3" x14ac:dyDescent="0.2">
      <c r="A1860" t="s">
        <v>3996</v>
      </c>
      <c r="B1860" t="s">
        <v>3997</v>
      </c>
      <c r="C1860">
        <v>1</v>
      </c>
    </row>
    <row r="1861" spans="1:3" x14ac:dyDescent="0.2">
      <c r="A1861" t="s">
        <v>3998</v>
      </c>
      <c r="B1861" t="s">
        <v>3999</v>
      </c>
      <c r="C1861">
        <v>1</v>
      </c>
    </row>
    <row r="1862" spans="1:3" x14ac:dyDescent="0.2">
      <c r="A1862" t="s">
        <v>4000</v>
      </c>
      <c r="B1862" t="s">
        <v>4001</v>
      </c>
      <c r="C1862">
        <v>1</v>
      </c>
    </row>
    <row r="1863" spans="1:3" x14ac:dyDescent="0.2">
      <c r="A1863" t="s">
        <v>4002</v>
      </c>
      <c r="B1863" t="s">
        <v>4003</v>
      </c>
      <c r="C1863">
        <v>1</v>
      </c>
    </row>
    <row r="1864" spans="1:3" x14ac:dyDescent="0.2">
      <c r="A1864" t="s">
        <v>4004</v>
      </c>
      <c r="B1864" t="s">
        <v>6569</v>
      </c>
      <c r="C1864">
        <v>1</v>
      </c>
    </row>
    <row r="1865" spans="1:3" x14ac:dyDescent="0.2">
      <c r="A1865" t="s">
        <v>4005</v>
      </c>
      <c r="B1865" t="s">
        <v>4006</v>
      </c>
      <c r="C1865">
        <v>1</v>
      </c>
    </row>
    <row r="1866" spans="1:3" x14ac:dyDescent="0.2">
      <c r="A1866" t="s">
        <v>4007</v>
      </c>
      <c r="B1866" t="s">
        <v>6570</v>
      </c>
      <c r="C1866">
        <v>1</v>
      </c>
    </row>
    <row r="1867" spans="1:3" x14ac:dyDescent="0.2">
      <c r="A1867" t="s">
        <v>4008</v>
      </c>
      <c r="B1867" t="s">
        <v>6571</v>
      </c>
      <c r="C1867">
        <v>1</v>
      </c>
    </row>
    <row r="1868" spans="1:3" x14ac:dyDescent="0.2">
      <c r="A1868" t="s">
        <v>4009</v>
      </c>
      <c r="B1868" t="s">
        <v>4010</v>
      </c>
      <c r="C1868">
        <v>1</v>
      </c>
    </row>
    <row r="1869" spans="1:3" x14ac:dyDescent="0.2">
      <c r="A1869" t="s">
        <v>4011</v>
      </c>
      <c r="B1869" t="s">
        <v>4012</v>
      </c>
      <c r="C1869">
        <v>1</v>
      </c>
    </row>
    <row r="1870" spans="1:3" x14ac:dyDescent="0.2">
      <c r="A1870" t="s">
        <v>4013</v>
      </c>
      <c r="B1870" t="s">
        <v>4014</v>
      </c>
      <c r="C1870">
        <v>1</v>
      </c>
    </row>
    <row r="1871" spans="1:3" x14ac:dyDescent="0.2">
      <c r="A1871" t="s">
        <v>4015</v>
      </c>
      <c r="B1871" t="s">
        <v>4016</v>
      </c>
      <c r="C1871">
        <v>1</v>
      </c>
    </row>
    <row r="1872" spans="1:3" x14ac:dyDescent="0.2">
      <c r="A1872" t="s">
        <v>4017</v>
      </c>
      <c r="B1872" t="s">
        <v>4018</v>
      </c>
      <c r="C1872">
        <v>1</v>
      </c>
    </row>
    <row r="1873" spans="1:3" x14ac:dyDescent="0.2">
      <c r="A1873" t="s">
        <v>4019</v>
      </c>
      <c r="B1873" t="s">
        <v>4020</v>
      </c>
      <c r="C1873">
        <v>1</v>
      </c>
    </row>
    <row r="1874" spans="1:3" x14ac:dyDescent="0.2">
      <c r="A1874" t="s">
        <v>4021</v>
      </c>
      <c r="B1874" t="s">
        <v>4022</v>
      </c>
      <c r="C1874">
        <v>1</v>
      </c>
    </row>
    <row r="1875" spans="1:3" x14ac:dyDescent="0.2">
      <c r="A1875" t="s">
        <v>4023</v>
      </c>
      <c r="B1875" t="s">
        <v>4024</v>
      </c>
      <c r="C1875">
        <v>1</v>
      </c>
    </row>
    <row r="1876" spans="1:3" x14ac:dyDescent="0.2">
      <c r="A1876" t="s">
        <v>4025</v>
      </c>
      <c r="B1876" t="s">
        <v>4026</v>
      </c>
      <c r="C1876">
        <v>1</v>
      </c>
    </row>
    <row r="1877" spans="1:3" x14ac:dyDescent="0.2">
      <c r="A1877" t="s">
        <v>4027</v>
      </c>
      <c r="B1877" t="s">
        <v>4028</v>
      </c>
      <c r="C1877">
        <v>1</v>
      </c>
    </row>
    <row r="1878" spans="1:3" x14ac:dyDescent="0.2">
      <c r="A1878" t="s">
        <v>4029</v>
      </c>
      <c r="B1878" t="s">
        <v>4030</v>
      </c>
      <c r="C1878">
        <v>1</v>
      </c>
    </row>
    <row r="1879" spans="1:3" x14ac:dyDescent="0.2">
      <c r="A1879" t="s">
        <v>4031</v>
      </c>
      <c r="B1879" t="s">
        <v>4032</v>
      </c>
      <c r="C1879">
        <v>1</v>
      </c>
    </row>
    <row r="1880" spans="1:3" x14ac:dyDescent="0.2">
      <c r="A1880" t="s">
        <v>4033</v>
      </c>
      <c r="B1880" t="s">
        <v>4034</v>
      </c>
      <c r="C1880">
        <v>1</v>
      </c>
    </row>
    <row r="1881" spans="1:3" x14ac:dyDescent="0.2">
      <c r="A1881" t="s">
        <v>4035</v>
      </c>
      <c r="B1881" t="s">
        <v>4036</v>
      </c>
      <c r="C1881">
        <v>1</v>
      </c>
    </row>
    <row r="1882" spans="1:3" x14ac:dyDescent="0.2">
      <c r="A1882" t="s">
        <v>4037</v>
      </c>
      <c r="B1882" t="s">
        <v>4038</v>
      </c>
      <c r="C1882">
        <v>1</v>
      </c>
    </row>
    <row r="1883" spans="1:3" x14ac:dyDescent="0.2">
      <c r="A1883" t="s">
        <v>4039</v>
      </c>
      <c r="B1883" t="s">
        <v>4040</v>
      </c>
      <c r="C1883">
        <v>1</v>
      </c>
    </row>
    <row r="1884" spans="1:3" x14ac:dyDescent="0.2">
      <c r="A1884" t="s">
        <v>4041</v>
      </c>
      <c r="B1884" t="s">
        <v>6572</v>
      </c>
      <c r="C1884">
        <v>1</v>
      </c>
    </row>
    <row r="1885" spans="1:3" x14ac:dyDescent="0.2">
      <c r="A1885" t="s">
        <v>4042</v>
      </c>
      <c r="B1885" t="s">
        <v>4043</v>
      </c>
      <c r="C1885">
        <v>1</v>
      </c>
    </row>
    <row r="1886" spans="1:3" x14ac:dyDescent="0.2">
      <c r="A1886" t="s">
        <v>4044</v>
      </c>
      <c r="B1886" t="s">
        <v>4045</v>
      </c>
      <c r="C1886">
        <v>1</v>
      </c>
    </row>
    <row r="1887" spans="1:3" x14ac:dyDescent="0.2">
      <c r="A1887" t="s">
        <v>4046</v>
      </c>
      <c r="B1887" t="s">
        <v>4047</v>
      </c>
      <c r="C1887">
        <v>1</v>
      </c>
    </row>
    <row r="1888" spans="1:3" x14ac:dyDescent="0.2">
      <c r="A1888" t="s">
        <v>4048</v>
      </c>
      <c r="B1888" t="s">
        <v>4049</v>
      </c>
      <c r="C1888">
        <v>1</v>
      </c>
    </row>
    <row r="1889" spans="1:3" x14ac:dyDescent="0.2">
      <c r="A1889" t="s">
        <v>4050</v>
      </c>
      <c r="B1889" t="s">
        <v>4051</v>
      </c>
      <c r="C1889">
        <v>1</v>
      </c>
    </row>
    <row r="1890" spans="1:3" x14ac:dyDescent="0.2">
      <c r="A1890" t="s">
        <v>4052</v>
      </c>
      <c r="B1890" t="s">
        <v>4053</v>
      </c>
      <c r="C1890">
        <v>1</v>
      </c>
    </row>
    <row r="1891" spans="1:3" x14ac:dyDescent="0.2">
      <c r="A1891" t="s">
        <v>4054</v>
      </c>
      <c r="B1891" t="s">
        <v>4055</v>
      </c>
      <c r="C1891">
        <v>1</v>
      </c>
    </row>
    <row r="1892" spans="1:3" x14ac:dyDescent="0.2">
      <c r="A1892" t="s">
        <v>4056</v>
      </c>
      <c r="B1892" t="s">
        <v>4057</v>
      </c>
      <c r="C1892">
        <v>1</v>
      </c>
    </row>
    <row r="1893" spans="1:3" x14ac:dyDescent="0.2">
      <c r="A1893" t="s">
        <v>4058</v>
      </c>
      <c r="B1893" t="s">
        <v>4059</v>
      </c>
      <c r="C1893">
        <v>1</v>
      </c>
    </row>
    <row r="1894" spans="1:3" x14ac:dyDescent="0.2">
      <c r="A1894" t="s">
        <v>4060</v>
      </c>
      <c r="B1894" t="s">
        <v>4061</v>
      </c>
      <c r="C1894">
        <v>1</v>
      </c>
    </row>
    <row r="1895" spans="1:3" x14ac:dyDescent="0.2">
      <c r="A1895" t="s">
        <v>4062</v>
      </c>
      <c r="B1895" t="s">
        <v>4063</v>
      </c>
      <c r="C1895">
        <v>1</v>
      </c>
    </row>
    <row r="1896" spans="1:3" x14ac:dyDescent="0.2">
      <c r="A1896" t="s">
        <v>4064</v>
      </c>
      <c r="B1896" t="s">
        <v>4065</v>
      </c>
      <c r="C1896">
        <v>1</v>
      </c>
    </row>
    <row r="1897" spans="1:3" x14ac:dyDescent="0.2">
      <c r="A1897" t="s">
        <v>4066</v>
      </c>
      <c r="B1897" t="s">
        <v>4067</v>
      </c>
      <c r="C1897">
        <v>1</v>
      </c>
    </row>
    <row r="1898" spans="1:3" x14ac:dyDescent="0.2">
      <c r="A1898" t="s">
        <v>4068</v>
      </c>
      <c r="B1898" t="s">
        <v>4069</v>
      </c>
      <c r="C1898">
        <v>1</v>
      </c>
    </row>
    <row r="1899" spans="1:3" x14ac:dyDescent="0.2">
      <c r="A1899" t="s">
        <v>4070</v>
      </c>
      <c r="B1899" t="s">
        <v>4071</v>
      </c>
      <c r="C1899">
        <v>1</v>
      </c>
    </row>
    <row r="1900" spans="1:3" x14ac:dyDescent="0.2">
      <c r="A1900" t="s">
        <v>4072</v>
      </c>
      <c r="B1900" t="s">
        <v>6573</v>
      </c>
      <c r="C1900">
        <v>1</v>
      </c>
    </row>
    <row r="1901" spans="1:3" x14ac:dyDescent="0.2">
      <c r="A1901" t="s">
        <v>4073</v>
      </c>
      <c r="B1901" t="s">
        <v>4074</v>
      </c>
      <c r="C1901">
        <v>1</v>
      </c>
    </row>
    <row r="1902" spans="1:3" x14ac:dyDescent="0.2">
      <c r="A1902" t="s">
        <v>4075</v>
      </c>
      <c r="B1902" t="s">
        <v>4076</v>
      </c>
      <c r="C1902">
        <v>1</v>
      </c>
    </row>
    <row r="1903" spans="1:3" x14ac:dyDescent="0.2">
      <c r="A1903" t="s">
        <v>4077</v>
      </c>
      <c r="B1903" t="s">
        <v>4078</v>
      </c>
      <c r="C1903">
        <v>1</v>
      </c>
    </row>
    <row r="1904" spans="1:3" x14ac:dyDescent="0.2">
      <c r="A1904" t="s">
        <v>4079</v>
      </c>
      <c r="B1904" t="s">
        <v>4080</v>
      </c>
      <c r="C1904">
        <v>1</v>
      </c>
    </row>
    <row r="1905" spans="1:3" x14ac:dyDescent="0.2">
      <c r="A1905" t="s">
        <v>4081</v>
      </c>
      <c r="B1905" t="s">
        <v>4082</v>
      </c>
      <c r="C1905">
        <v>1</v>
      </c>
    </row>
    <row r="1906" spans="1:3" x14ac:dyDescent="0.2">
      <c r="A1906" t="s">
        <v>4083</v>
      </c>
      <c r="B1906" t="s">
        <v>4084</v>
      </c>
      <c r="C1906">
        <v>1</v>
      </c>
    </row>
    <row r="1907" spans="1:3" x14ac:dyDescent="0.2">
      <c r="A1907" t="s">
        <v>4085</v>
      </c>
      <c r="B1907" t="s">
        <v>4086</v>
      </c>
      <c r="C1907">
        <v>1</v>
      </c>
    </row>
    <row r="1908" spans="1:3" x14ac:dyDescent="0.2">
      <c r="A1908" t="s">
        <v>4087</v>
      </c>
      <c r="B1908" t="s">
        <v>4088</v>
      </c>
      <c r="C1908">
        <v>1</v>
      </c>
    </row>
    <row r="1909" spans="1:3" x14ac:dyDescent="0.2">
      <c r="A1909" t="s">
        <v>4089</v>
      </c>
      <c r="B1909" t="s">
        <v>4090</v>
      </c>
      <c r="C1909">
        <v>1</v>
      </c>
    </row>
    <row r="1910" spans="1:3" x14ac:dyDescent="0.2">
      <c r="A1910" t="s">
        <v>4091</v>
      </c>
      <c r="B1910" t="s">
        <v>4092</v>
      </c>
      <c r="C1910">
        <v>1</v>
      </c>
    </row>
    <row r="1911" spans="1:3" x14ac:dyDescent="0.2">
      <c r="A1911" t="s">
        <v>4093</v>
      </c>
      <c r="B1911" t="s">
        <v>6574</v>
      </c>
      <c r="C1911">
        <v>1</v>
      </c>
    </row>
    <row r="1912" spans="1:3" x14ac:dyDescent="0.2">
      <c r="A1912" t="s">
        <v>4094</v>
      </c>
      <c r="B1912" t="s">
        <v>4095</v>
      </c>
      <c r="C1912">
        <v>1</v>
      </c>
    </row>
    <row r="1913" spans="1:3" x14ac:dyDescent="0.2">
      <c r="A1913" t="s">
        <v>4096</v>
      </c>
      <c r="B1913" t="s">
        <v>4097</v>
      </c>
      <c r="C1913">
        <v>1</v>
      </c>
    </row>
    <row r="1914" spans="1:3" x14ac:dyDescent="0.2">
      <c r="A1914" t="s">
        <v>4098</v>
      </c>
      <c r="B1914" t="s">
        <v>6575</v>
      </c>
      <c r="C1914">
        <v>1</v>
      </c>
    </row>
    <row r="1915" spans="1:3" x14ac:dyDescent="0.2">
      <c r="A1915" t="s">
        <v>4099</v>
      </c>
      <c r="B1915" t="s">
        <v>4100</v>
      </c>
      <c r="C1915">
        <v>1</v>
      </c>
    </row>
    <row r="1916" spans="1:3" x14ac:dyDescent="0.2">
      <c r="A1916" t="s">
        <v>4101</v>
      </c>
      <c r="B1916" t="s">
        <v>4102</v>
      </c>
      <c r="C1916">
        <v>1</v>
      </c>
    </row>
    <row r="1917" spans="1:3" x14ac:dyDescent="0.2">
      <c r="A1917" t="s">
        <v>4103</v>
      </c>
      <c r="B1917" t="s">
        <v>4104</v>
      </c>
      <c r="C1917">
        <v>1</v>
      </c>
    </row>
    <row r="1918" spans="1:3" x14ac:dyDescent="0.2">
      <c r="A1918" t="s">
        <v>4105</v>
      </c>
      <c r="B1918" t="s">
        <v>4106</v>
      </c>
      <c r="C1918">
        <v>1</v>
      </c>
    </row>
    <row r="1919" spans="1:3" x14ac:dyDescent="0.2">
      <c r="A1919" t="s">
        <v>4107</v>
      </c>
      <c r="B1919" t="s">
        <v>4108</v>
      </c>
      <c r="C1919">
        <v>1</v>
      </c>
    </row>
    <row r="1920" spans="1:3" x14ac:dyDescent="0.2">
      <c r="A1920" t="s">
        <v>4109</v>
      </c>
      <c r="B1920" t="s">
        <v>4110</v>
      </c>
      <c r="C1920">
        <v>1</v>
      </c>
    </row>
    <row r="1921" spans="1:3" x14ac:dyDescent="0.2">
      <c r="A1921" t="s">
        <v>4111</v>
      </c>
      <c r="B1921" t="s">
        <v>4112</v>
      </c>
      <c r="C1921">
        <v>1</v>
      </c>
    </row>
    <row r="1922" spans="1:3" x14ac:dyDescent="0.2">
      <c r="A1922" t="s">
        <v>4113</v>
      </c>
      <c r="B1922" t="s">
        <v>4114</v>
      </c>
      <c r="C1922">
        <v>1</v>
      </c>
    </row>
    <row r="1923" spans="1:3" x14ac:dyDescent="0.2">
      <c r="A1923" t="s">
        <v>4115</v>
      </c>
      <c r="B1923" t="s">
        <v>4116</v>
      </c>
      <c r="C1923">
        <v>1</v>
      </c>
    </row>
    <row r="1924" spans="1:3" x14ac:dyDescent="0.2">
      <c r="A1924" t="s">
        <v>4117</v>
      </c>
      <c r="B1924" t="s">
        <v>4118</v>
      </c>
      <c r="C1924">
        <v>1</v>
      </c>
    </row>
    <row r="1925" spans="1:3" x14ac:dyDescent="0.2">
      <c r="A1925" t="s">
        <v>4119</v>
      </c>
      <c r="B1925" t="s">
        <v>4120</v>
      </c>
      <c r="C1925">
        <v>1</v>
      </c>
    </row>
    <row r="1926" spans="1:3" x14ac:dyDescent="0.2">
      <c r="A1926" t="s">
        <v>4121</v>
      </c>
      <c r="B1926" t="s">
        <v>4122</v>
      </c>
      <c r="C1926">
        <v>1</v>
      </c>
    </row>
    <row r="1927" spans="1:3" x14ac:dyDescent="0.2">
      <c r="A1927" t="s">
        <v>4123</v>
      </c>
      <c r="B1927" t="s">
        <v>4124</v>
      </c>
      <c r="C1927">
        <v>1</v>
      </c>
    </row>
    <row r="1928" spans="1:3" x14ac:dyDescent="0.2">
      <c r="A1928" t="s">
        <v>4125</v>
      </c>
      <c r="B1928" t="s">
        <v>4126</v>
      </c>
      <c r="C1928">
        <v>1</v>
      </c>
    </row>
    <row r="1929" spans="1:3" x14ac:dyDescent="0.2">
      <c r="A1929" t="s">
        <v>4127</v>
      </c>
      <c r="B1929" t="s">
        <v>4128</v>
      </c>
      <c r="C1929">
        <v>1</v>
      </c>
    </row>
    <row r="1930" spans="1:3" x14ac:dyDescent="0.2">
      <c r="A1930" t="s">
        <v>4129</v>
      </c>
      <c r="B1930" t="s">
        <v>4130</v>
      </c>
      <c r="C1930">
        <v>1</v>
      </c>
    </row>
    <row r="1931" spans="1:3" x14ac:dyDescent="0.2">
      <c r="A1931" t="s">
        <v>4131</v>
      </c>
      <c r="B1931" t="s">
        <v>4132</v>
      </c>
      <c r="C1931">
        <v>1</v>
      </c>
    </row>
    <row r="1932" spans="1:3" x14ac:dyDescent="0.2">
      <c r="A1932" t="s">
        <v>4133</v>
      </c>
      <c r="B1932" t="s">
        <v>4134</v>
      </c>
      <c r="C1932">
        <v>1</v>
      </c>
    </row>
    <row r="1933" spans="1:3" x14ac:dyDescent="0.2">
      <c r="A1933" t="s">
        <v>4135</v>
      </c>
      <c r="B1933" t="s">
        <v>4136</v>
      </c>
      <c r="C1933">
        <v>1</v>
      </c>
    </row>
    <row r="1934" spans="1:3" x14ac:dyDescent="0.2">
      <c r="A1934" t="s">
        <v>4137</v>
      </c>
      <c r="B1934" t="s">
        <v>4138</v>
      </c>
      <c r="C1934">
        <v>1</v>
      </c>
    </row>
    <row r="1935" spans="1:3" x14ac:dyDescent="0.2">
      <c r="A1935" t="s">
        <v>4139</v>
      </c>
      <c r="B1935" t="s">
        <v>4140</v>
      </c>
      <c r="C1935">
        <v>1</v>
      </c>
    </row>
    <row r="1936" spans="1:3" x14ac:dyDescent="0.2">
      <c r="A1936" t="s">
        <v>4141</v>
      </c>
      <c r="B1936" t="s">
        <v>4142</v>
      </c>
      <c r="C1936">
        <v>1</v>
      </c>
    </row>
    <row r="1937" spans="1:3" x14ac:dyDescent="0.2">
      <c r="A1937" t="s">
        <v>6576</v>
      </c>
      <c r="B1937" t="s">
        <v>6577</v>
      </c>
      <c r="C1937">
        <v>1</v>
      </c>
    </row>
    <row r="1938" spans="1:3" x14ac:dyDescent="0.2">
      <c r="A1938" t="s">
        <v>6578</v>
      </c>
      <c r="B1938" t="s">
        <v>6579</v>
      </c>
      <c r="C1938">
        <v>1</v>
      </c>
    </row>
    <row r="1939" spans="1:3" x14ac:dyDescent="0.2">
      <c r="A1939" t="s">
        <v>6580</v>
      </c>
      <c r="B1939" t="s">
        <v>6581</v>
      </c>
      <c r="C1939">
        <v>1</v>
      </c>
    </row>
    <row r="1940" spans="1:3" x14ac:dyDescent="0.2">
      <c r="A1940" t="s">
        <v>6582</v>
      </c>
      <c r="B1940" t="s">
        <v>6583</v>
      </c>
      <c r="C1940">
        <v>1</v>
      </c>
    </row>
    <row r="1941" spans="1:3" x14ac:dyDescent="0.2">
      <c r="A1941" t="s">
        <v>6584</v>
      </c>
      <c r="B1941" t="s">
        <v>6585</v>
      </c>
      <c r="C1941">
        <v>1</v>
      </c>
    </row>
    <row r="1942" spans="1:3" x14ac:dyDescent="0.2">
      <c r="A1942" t="s">
        <v>6586</v>
      </c>
      <c r="B1942" t="s">
        <v>6587</v>
      </c>
      <c r="C1942">
        <v>1</v>
      </c>
    </row>
    <row r="1943" spans="1:3" x14ac:dyDescent="0.2">
      <c r="A1943" t="s">
        <v>6588</v>
      </c>
      <c r="B1943" t="s">
        <v>6589</v>
      </c>
      <c r="C1943">
        <v>1</v>
      </c>
    </row>
    <row r="1944" spans="1:3" x14ac:dyDescent="0.2">
      <c r="A1944" t="s">
        <v>6590</v>
      </c>
      <c r="B1944" t="s">
        <v>6591</v>
      </c>
      <c r="C1944">
        <v>1</v>
      </c>
    </row>
    <row r="1945" spans="1:3" x14ac:dyDescent="0.2">
      <c r="A1945" t="s">
        <v>6592</v>
      </c>
      <c r="B1945" t="s">
        <v>6593</v>
      </c>
      <c r="C1945">
        <v>1</v>
      </c>
    </row>
    <row r="1946" spans="1:3" x14ac:dyDescent="0.2">
      <c r="A1946" t="s">
        <v>6594</v>
      </c>
      <c r="B1946" t="s">
        <v>6595</v>
      </c>
      <c r="C1946">
        <v>1</v>
      </c>
    </row>
    <row r="1947" spans="1:3" x14ac:dyDescent="0.2">
      <c r="A1947" t="s">
        <v>6596</v>
      </c>
      <c r="B1947" t="s">
        <v>6597</v>
      </c>
      <c r="C1947">
        <v>1</v>
      </c>
    </row>
    <row r="1948" spans="1:3" x14ac:dyDescent="0.2">
      <c r="A1948" t="s">
        <v>6598</v>
      </c>
      <c r="B1948" t="s">
        <v>6599</v>
      </c>
      <c r="C1948">
        <v>1</v>
      </c>
    </row>
    <row r="1949" spans="1:3" x14ac:dyDescent="0.2">
      <c r="A1949" t="s">
        <v>6600</v>
      </c>
      <c r="B1949" t="s">
        <v>6601</v>
      </c>
      <c r="C1949">
        <v>1</v>
      </c>
    </row>
    <row r="1950" spans="1:3" x14ac:dyDescent="0.2">
      <c r="A1950" t="s">
        <v>6602</v>
      </c>
      <c r="B1950" t="s">
        <v>6603</v>
      </c>
      <c r="C1950">
        <v>1</v>
      </c>
    </row>
    <row r="1951" spans="1:3" x14ac:dyDescent="0.2">
      <c r="A1951" t="s">
        <v>6604</v>
      </c>
      <c r="B1951" t="s">
        <v>6605</v>
      </c>
      <c r="C1951">
        <v>1</v>
      </c>
    </row>
    <row r="1952" spans="1:3" x14ac:dyDescent="0.2">
      <c r="A1952" t="s">
        <v>6606</v>
      </c>
      <c r="B1952" t="s">
        <v>6607</v>
      </c>
      <c r="C1952">
        <v>1</v>
      </c>
    </row>
    <row r="1953" spans="1:3" x14ac:dyDescent="0.2">
      <c r="A1953" t="s">
        <v>6608</v>
      </c>
      <c r="B1953" t="s">
        <v>6609</v>
      </c>
      <c r="C1953">
        <v>1</v>
      </c>
    </row>
    <row r="1954" spans="1:3" x14ac:dyDescent="0.2">
      <c r="A1954" t="s">
        <v>6610</v>
      </c>
      <c r="B1954" t="s">
        <v>6611</v>
      </c>
      <c r="C1954">
        <v>1</v>
      </c>
    </row>
    <row r="1955" spans="1:3" x14ac:dyDescent="0.2">
      <c r="A1955" t="s">
        <v>6612</v>
      </c>
      <c r="B1955" t="s">
        <v>6613</v>
      </c>
      <c r="C1955">
        <v>1</v>
      </c>
    </row>
    <row r="1956" spans="1:3" x14ac:dyDescent="0.2">
      <c r="A1956" t="s">
        <v>6614</v>
      </c>
      <c r="B1956" t="s">
        <v>6615</v>
      </c>
      <c r="C1956">
        <v>1</v>
      </c>
    </row>
    <row r="1957" spans="1:3" x14ac:dyDescent="0.2">
      <c r="A1957" t="s">
        <v>6616</v>
      </c>
      <c r="B1957" t="s">
        <v>6617</v>
      </c>
      <c r="C1957">
        <v>1</v>
      </c>
    </row>
    <row r="1958" spans="1:3" x14ac:dyDescent="0.2">
      <c r="A1958" t="s">
        <v>6618</v>
      </c>
      <c r="B1958" t="s">
        <v>6619</v>
      </c>
      <c r="C1958">
        <v>1</v>
      </c>
    </row>
    <row r="1959" spans="1:3" x14ac:dyDescent="0.2">
      <c r="A1959" t="s">
        <v>6620</v>
      </c>
      <c r="B1959" t="s">
        <v>6621</v>
      </c>
      <c r="C1959">
        <v>1</v>
      </c>
    </row>
    <row r="1960" spans="1:3" x14ac:dyDescent="0.2">
      <c r="A1960" t="s">
        <v>6622</v>
      </c>
      <c r="B1960" t="s">
        <v>6623</v>
      </c>
      <c r="C1960">
        <v>1</v>
      </c>
    </row>
    <row r="1961" spans="1:3" x14ac:dyDescent="0.2">
      <c r="A1961" t="s">
        <v>6624</v>
      </c>
      <c r="B1961" t="s">
        <v>6625</v>
      </c>
      <c r="C1961">
        <v>1</v>
      </c>
    </row>
    <row r="1962" spans="1:3" x14ac:dyDescent="0.2">
      <c r="A1962" t="s">
        <v>6626</v>
      </c>
      <c r="B1962" t="s">
        <v>6627</v>
      </c>
      <c r="C1962">
        <v>1</v>
      </c>
    </row>
    <row r="1963" spans="1:3" x14ac:dyDescent="0.2">
      <c r="A1963" t="s">
        <v>6628</v>
      </c>
      <c r="B1963" t="s">
        <v>6629</v>
      </c>
      <c r="C1963">
        <v>1</v>
      </c>
    </row>
    <row r="1964" spans="1:3" x14ac:dyDescent="0.2">
      <c r="A1964" t="s">
        <v>6630</v>
      </c>
      <c r="B1964" t="s">
        <v>6631</v>
      </c>
      <c r="C1964">
        <v>1</v>
      </c>
    </row>
    <row r="1965" spans="1:3" x14ac:dyDescent="0.2">
      <c r="A1965" t="s">
        <v>6632</v>
      </c>
      <c r="B1965" t="s">
        <v>6633</v>
      </c>
      <c r="C1965">
        <v>1</v>
      </c>
    </row>
    <row r="1966" spans="1:3" x14ac:dyDescent="0.2">
      <c r="A1966" t="s">
        <v>6634</v>
      </c>
      <c r="B1966" t="s">
        <v>6635</v>
      </c>
      <c r="C1966">
        <v>1</v>
      </c>
    </row>
    <row r="1967" spans="1:3" x14ac:dyDescent="0.2">
      <c r="A1967" t="s">
        <v>6636</v>
      </c>
      <c r="B1967" t="s">
        <v>6637</v>
      </c>
      <c r="C1967">
        <v>1</v>
      </c>
    </row>
    <row r="1968" spans="1:3" x14ac:dyDescent="0.2">
      <c r="A1968" t="s">
        <v>6638</v>
      </c>
      <c r="B1968" t="s">
        <v>6639</v>
      </c>
      <c r="C1968">
        <v>1</v>
      </c>
    </row>
    <row r="1969" spans="1:3" x14ac:dyDescent="0.2">
      <c r="A1969" t="s">
        <v>6640</v>
      </c>
      <c r="B1969" t="s">
        <v>6641</v>
      </c>
      <c r="C1969">
        <v>1</v>
      </c>
    </row>
    <row r="1970" spans="1:3" x14ac:dyDescent="0.2">
      <c r="A1970" t="s">
        <v>6642</v>
      </c>
      <c r="B1970" t="s">
        <v>6643</v>
      </c>
      <c r="C1970">
        <v>1</v>
      </c>
    </row>
    <row r="1971" spans="1:3" x14ac:dyDescent="0.2">
      <c r="A1971" t="s">
        <v>6644</v>
      </c>
      <c r="B1971" t="s">
        <v>6645</v>
      </c>
      <c r="C1971">
        <v>1</v>
      </c>
    </row>
    <row r="1972" spans="1:3" x14ac:dyDescent="0.2">
      <c r="A1972" t="s">
        <v>6646</v>
      </c>
      <c r="B1972" t="s">
        <v>6647</v>
      </c>
      <c r="C1972">
        <v>1</v>
      </c>
    </row>
    <row r="1973" spans="1:3" x14ac:dyDescent="0.2">
      <c r="A1973" t="s">
        <v>6648</v>
      </c>
      <c r="B1973" t="s">
        <v>6649</v>
      </c>
      <c r="C1973">
        <v>1</v>
      </c>
    </row>
    <row r="1974" spans="1:3" x14ac:dyDescent="0.2">
      <c r="A1974" t="s">
        <v>6650</v>
      </c>
      <c r="B1974" t="s">
        <v>6651</v>
      </c>
      <c r="C1974">
        <v>1</v>
      </c>
    </row>
    <row r="1975" spans="1:3" x14ac:dyDescent="0.2">
      <c r="A1975" t="s">
        <v>6652</v>
      </c>
      <c r="B1975" t="s">
        <v>6653</v>
      </c>
      <c r="C1975">
        <v>1</v>
      </c>
    </row>
    <row r="1976" spans="1:3" x14ac:dyDescent="0.2">
      <c r="A1976" t="s">
        <v>6654</v>
      </c>
      <c r="B1976" t="s">
        <v>6655</v>
      </c>
      <c r="C1976">
        <v>1</v>
      </c>
    </row>
    <row r="1977" spans="1:3" x14ac:dyDescent="0.2">
      <c r="A1977" t="s">
        <v>6656</v>
      </c>
      <c r="B1977" t="s">
        <v>6657</v>
      </c>
      <c r="C1977">
        <v>1</v>
      </c>
    </row>
    <row r="1978" spans="1:3" x14ac:dyDescent="0.2">
      <c r="A1978" t="s">
        <v>6658</v>
      </c>
      <c r="B1978" t="s">
        <v>6659</v>
      </c>
      <c r="C1978">
        <v>1</v>
      </c>
    </row>
    <row r="1979" spans="1:3" x14ac:dyDescent="0.2">
      <c r="A1979" t="s">
        <v>6660</v>
      </c>
      <c r="B1979" t="s">
        <v>6661</v>
      </c>
      <c r="C1979">
        <v>1</v>
      </c>
    </row>
    <row r="1980" spans="1:3" x14ac:dyDescent="0.2">
      <c r="A1980" t="s">
        <v>6662</v>
      </c>
      <c r="B1980" t="s">
        <v>6663</v>
      </c>
      <c r="C1980">
        <v>1</v>
      </c>
    </row>
    <row r="1981" spans="1:3" x14ac:dyDescent="0.2">
      <c r="A1981" t="s">
        <v>6664</v>
      </c>
      <c r="B1981" t="s">
        <v>6665</v>
      </c>
      <c r="C1981">
        <v>1</v>
      </c>
    </row>
    <row r="1982" spans="1:3" x14ac:dyDescent="0.2">
      <c r="A1982" t="s">
        <v>6666</v>
      </c>
      <c r="B1982" t="s">
        <v>6667</v>
      </c>
      <c r="C1982">
        <v>1</v>
      </c>
    </row>
    <row r="1983" spans="1:3" x14ac:dyDescent="0.2">
      <c r="A1983" t="s">
        <v>6668</v>
      </c>
      <c r="B1983" t="s">
        <v>6669</v>
      </c>
      <c r="C1983">
        <v>1</v>
      </c>
    </row>
    <row r="1984" spans="1:3" x14ac:dyDescent="0.2">
      <c r="A1984" t="s">
        <v>6670</v>
      </c>
      <c r="B1984" t="s">
        <v>6671</v>
      </c>
      <c r="C1984">
        <v>1</v>
      </c>
    </row>
    <row r="1985" spans="1:3" x14ac:dyDescent="0.2">
      <c r="A1985" t="s">
        <v>6672</v>
      </c>
      <c r="B1985" t="s">
        <v>6673</v>
      </c>
      <c r="C1985">
        <v>1</v>
      </c>
    </row>
    <row r="1986" spans="1:3" x14ac:dyDescent="0.2">
      <c r="A1986" t="s">
        <v>6674</v>
      </c>
      <c r="B1986" t="s">
        <v>6675</v>
      </c>
      <c r="C1986">
        <v>1</v>
      </c>
    </row>
    <row r="1987" spans="1:3" x14ac:dyDescent="0.2">
      <c r="A1987" t="s">
        <v>6676</v>
      </c>
      <c r="B1987" t="s">
        <v>6677</v>
      </c>
      <c r="C1987">
        <v>1</v>
      </c>
    </row>
    <row r="1988" spans="1:3" x14ac:dyDescent="0.2">
      <c r="A1988" t="s">
        <v>6678</v>
      </c>
      <c r="B1988" t="s">
        <v>6679</v>
      </c>
      <c r="C1988">
        <v>1</v>
      </c>
    </row>
    <row r="1989" spans="1:3" x14ac:dyDescent="0.2">
      <c r="A1989" t="s">
        <v>6680</v>
      </c>
      <c r="B1989" t="s">
        <v>6681</v>
      </c>
      <c r="C1989">
        <v>1</v>
      </c>
    </row>
    <row r="1990" spans="1:3" x14ac:dyDescent="0.2">
      <c r="A1990" t="s">
        <v>6682</v>
      </c>
      <c r="B1990" t="s">
        <v>6683</v>
      </c>
      <c r="C1990">
        <v>1</v>
      </c>
    </row>
    <row r="1991" spans="1:3" x14ac:dyDescent="0.2">
      <c r="A1991" t="s">
        <v>6684</v>
      </c>
      <c r="B1991" t="s">
        <v>6685</v>
      </c>
      <c r="C1991">
        <v>1</v>
      </c>
    </row>
    <row r="1992" spans="1:3" x14ac:dyDescent="0.2">
      <c r="A1992" t="s">
        <v>6686</v>
      </c>
      <c r="B1992" t="s">
        <v>6687</v>
      </c>
      <c r="C1992">
        <v>1</v>
      </c>
    </row>
    <row r="1993" spans="1:3" x14ac:dyDescent="0.2">
      <c r="A1993" t="s">
        <v>6688</v>
      </c>
      <c r="B1993" t="s">
        <v>6689</v>
      </c>
      <c r="C1993">
        <v>1</v>
      </c>
    </row>
    <row r="1994" spans="1:3" x14ac:dyDescent="0.2">
      <c r="A1994" t="s">
        <v>6690</v>
      </c>
      <c r="B1994" t="s">
        <v>6691</v>
      </c>
      <c r="C1994">
        <v>1</v>
      </c>
    </row>
    <row r="1995" spans="1:3" x14ac:dyDescent="0.2">
      <c r="A1995" t="s">
        <v>6692</v>
      </c>
      <c r="B1995" t="s">
        <v>6693</v>
      </c>
      <c r="C1995">
        <v>1</v>
      </c>
    </row>
    <row r="1996" spans="1:3" x14ac:dyDescent="0.2">
      <c r="A1996" t="s">
        <v>6694</v>
      </c>
      <c r="B1996" t="s">
        <v>6695</v>
      </c>
      <c r="C1996">
        <v>1</v>
      </c>
    </row>
    <row r="1997" spans="1:3" x14ac:dyDescent="0.2">
      <c r="A1997" t="s">
        <v>6696</v>
      </c>
      <c r="B1997" t="s">
        <v>6697</v>
      </c>
      <c r="C1997">
        <v>1</v>
      </c>
    </row>
    <row r="1998" spans="1:3" x14ac:dyDescent="0.2">
      <c r="A1998" t="s">
        <v>6698</v>
      </c>
      <c r="B1998" t="s">
        <v>6699</v>
      </c>
      <c r="C1998">
        <v>1</v>
      </c>
    </row>
    <row r="1999" spans="1:3" x14ac:dyDescent="0.2">
      <c r="A1999" t="s">
        <v>6700</v>
      </c>
      <c r="B1999" t="s">
        <v>6701</v>
      </c>
      <c r="C1999">
        <v>1</v>
      </c>
    </row>
    <row r="2000" spans="1:3" x14ac:dyDescent="0.2">
      <c r="A2000" t="s">
        <v>6702</v>
      </c>
      <c r="B2000" t="s">
        <v>6703</v>
      </c>
      <c r="C2000">
        <v>1</v>
      </c>
    </row>
    <row r="2001" spans="1:3" x14ac:dyDescent="0.2">
      <c r="A2001" t="s">
        <v>6704</v>
      </c>
      <c r="B2001" t="s">
        <v>6705</v>
      </c>
      <c r="C2001">
        <v>1</v>
      </c>
    </row>
    <row r="2002" spans="1:3" x14ac:dyDescent="0.2">
      <c r="A2002" t="s">
        <v>6706</v>
      </c>
      <c r="B2002" t="s">
        <v>6707</v>
      </c>
      <c r="C2002">
        <v>1</v>
      </c>
    </row>
    <row r="2003" spans="1:3" x14ac:dyDescent="0.2">
      <c r="A2003" t="s">
        <v>6708</v>
      </c>
      <c r="B2003" t="s">
        <v>6709</v>
      </c>
      <c r="C2003">
        <v>1</v>
      </c>
    </row>
    <row r="2004" spans="1:3" x14ac:dyDescent="0.2">
      <c r="A2004" t="s">
        <v>6710</v>
      </c>
      <c r="B2004" t="s">
        <v>6711</v>
      </c>
      <c r="C2004">
        <v>1</v>
      </c>
    </row>
    <row r="2005" spans="1:3" x14ac:dyDescent="0.2">
      <c r="A2005" t="s">
        <v>6712</v>
      </c>
      <c r="B2005" t="s">
        <v>6713</v>
      </c>
      <c r="C2005">
        <v>1</v>
      </c>
    </row>
    <row r="2006" spans="1:3" x14ac:dyDescent="0.2">
      <c r="A2006" t="s">
        <v>6714</v>
      </c>
      <c r="B2006" t="s">
        <v>6715</v>
      </c>
      <c r="C2006">
        <v>1</v>
      </c>
    </row>
    <row r="2007" spans="1:3" x14ac:dyDescent="0.2">
      <c r="A2007" t="s">
        <v>6716</v>
      </c>
      <c r="B2007" t="s">
        <v>6717</v>
      </c>
      <c r="C2007">
        <v>1</v>
      </c>
    </row>
    <row r="2008" spans="1:3" x14ac:dyDescent="0.2">
      <c r="A2008" t="s">
        <v>6718</v>
      </c>
      <c r="B2008" t="s">
        <v>6719</v>
      </c>
      <c r="C2008">
        <v>1</v>
      </c>
    </row>
    <row r="2009" spans="1:3" x14ac:dyDescent="0.2">
      <c r="A2009" t="s">
        <v>6720</v>
      </c>
      <c r="B2009" t="s">
        <v>6721</v>
      </c>
      <c r="C2009">
        <v>1</v>
      </c>
    </row>
    <row r="2010" spans="1:3" x14ac:dyDescent="0.2">
      <c r="A2010" t="s">
        <v>6722</v>
      </c>
      <c r="B2010" t="s">
        <v>6723</v>
      </c>
      <c r="C2010">
        <v>1</v>
      </c>
    </row>
    <row r="2011" spans="1:3" x14ac:dyDescent="0.2">
      <c r="A2011" t="s">
        <v>6724</v>
      </c>
      <c r="B2011" t="s">
        <v>6725</v>
      </c>
      <c r="C2011">
        <v>1</v>
      </c>
    </row>
    <row r="2012" spans="1:3" x14ac:dyDescent="0.2">
      <c r="A2012" t="s">
        <v>6726</v>
      </c>
      <c r="B2012" t="s">
        <v>6727</v>
      </c>
      <c r="C2012">
        <v>1</v>
      </c>
    </row>
    <row r="2013" spans="1:3" x14ac:dyDescent="0.2">
      <c r="A2013" t="s">
        <v>6728</v>
      </c>
      <c r="B2013" t="s">
        <v>6729</v>
      </c>
      <c r="C2013">
        <v>1</v>
      </c>
    </row>
    <row r="2014" spans="1:3" x14ac:dyDescent="0.2">
      <c r="A2014" t="s">
        <v>6730</v>
      </c>
      <c r="B2014" t="s">
        <v>6731</v>
      </c>
      <c r="C2014">
        <v>1</v>
      </c>
    </row>
    <row r="2015" spans="1:3" x14ac:dyDescent="0.2">
      <c r="A2015" t="s">
        <v>6732</v>
      </c>
      <c r="B2015" t="s">
        <v>6733</v>
      </c>
      <c r="C2015">
        <v>1</v>
      </c>
    </row>
    <row r="2016" spans="1:3" x14ac:dyDescent="0.2">
      <c r="A2016" t="s">
        <v>6734</v>
      </c>
      <c r="B2016" t="s">
        <v>6735</v>
      </c>
      <c r="C2016">
        <v>1</v>
      </c>
    </row>
    <row r="2017" spans="1:3" x14ac:dyDescent="0.2">
      <c r="A2017" t="s">
        <v>6736</v>
      </c>
      <c r="B2017" t="s">
        <v>6737</v>
      </c>
      <c r="C2017">
        <v>1</v>
      </c>
    </row>
    <row r="2018" spans="1:3" x14ac:dyDescent="0.2">
      <c r="A2018" t="s">
        <v>6738</v>
      </c>
      <c r="B2018" t="s">
        <v>6739</v>
      </c>
      <c r="C2018">
        <v>1</v>
      </c>
    </row>
    <row r="2019" spans="1:3" x14ac:dyDescent="0.2">
      <c r="A2019" t="s">
        <v>6740</v>
      </c>
      <c r="B2019" t="s">
        <v>6741</v>
      </c>
      <c r="C2019">
        <v>1</v>
      </c>
    </row>
    <row r="2020" spans="1:3" x14ac:dyDescent="0.2">
      <c r="A2020" t="s">
        <v>6742</v>
      </c>
      <c r="B2020" t="s">
        <v>6743</v>
      </c>
      <c r="C2020">
        <v>1</v>
      </c>
    </row>
    <row r="2021" spans="1:3" x14ac:dyDescent="0.2">
      <c r="A2021" t="s">
        <v>6744</v>
      </c>
      <c r="B2021" t="s">
        <v>6745</v>
      </c>
      <c r="C2021">
        <v>1</v>
      </c>
    </row>
    <row r="2022" spans="1:3" x14ac:dyDescent="0.2">
      <c r="A2022" t="s">
        <v>6746</v>
      </c>
      <c r="B2022" t="s">
        <v>6747</v>
      </c>
      <c r="C2022">
        <v>1</v>
      </c>
    </row>
    <row r="2023" spans="1:3" x14ac:dyDescent="0.2">
      <c r="A2023" t="s">
        <v>6748</v>
      </c>
      <c r="B2023" t="s">
        <v>6749</v>
      </c>
      <c r="C2023">
        <v>1</v>
      </c>
    </row>
    <row r="2024" spans="1:3" x14ac:dyDescent="0.2">
      <c r="A2024" t="s">
        <v>6750</v>
      </c>
      <c r="B2024" t="s">
        <v>6751</v>
      </c>
      <c r="C2024">
        <v>1</v>
      </c>
    </row>
    <row r="2025" spans="1:3" x14ac:dyDescent="0.2">
      <c r="A2025" t="s">
        <v>6752</v>
      </c>
      <c r="B2025" t="s">
        <v>6753</v>
      </c>
      <c r="C2025">
        <v>1</v>
      </c>
    </row>
    <row r="2026" spans="1:3" x14ac:dyDescent="0.2">
      <c r="A2026" t="s">
        <v>6754</v>
      </c>
      <c r="B2026" t="s">
        <v>6755</v>
      </c>
      <c r="C2026">
        <v>1</v>
      </c>
    </row>
    <row r="2027" spans="1:3" x14ac:dyDescent="0.2">
      <c r="A2027" t="s">
        <v>6756</v>
      </c>
      <c r="B2027" t="s">
        <v>6757</v>
      </c>
      <c r="C2027">
        <v>1</v>
      </c>
    </row>
    <row r="2028" spans="1:3" x14ac:dyDescent="0.2">
      <c r="A2028" t="s">
        <v>6758</v>
      </c>
      <c r="B2028" t="s">
        <v>6759</v>
      </c>
      <c r="C2028">
        <v>1</v>
      </c>
    </row>
    <row r="2029" spans="1:3" x14ac:dyDescent="0.2">
      <c r="A2029" t="s">
        <v>6760</v>
      </c>
      <c r="B2029" t="s">
        <v>6761</v>
      </c>
      <c r="C2029">
        <v>1</v>
      </c>
    </row>
    <row r="2030" spans="1:3" x14ac:dyDescent="0.2">
      <c r="A2030" t="s">
        <v>6762</v>
      </c>
      <c r="B2030" t="s">
        <v>6763</v>
      </c>
      <c r="C2030">
        <v>1</v>
      </c>
    </row>
    <row r="2031" spans="1:3" x14ac:dyDescent="0.2">
      <c r="A2031" t="s">
        <v>6764</v>
      </c>
      <c r="B2031" t="s">
        <v>6765</v>
      </c>
      <c r="C2031">
        <v>1</v>
      </c>
    </row>
    <row r="2032" spans="1:3" x14ac:dyDescent="0.2">
      <c r="A2032" t="s">
        <v>6766</v>
      </c>
      <c r="B2032" t="s">
        <v>6767</v>
      </c>
      <c r="C2032">
        <v>1</v>
      </c>
    </row>
    <row r="2033" spans="1:3" x14ac:dyDescent="0.2">
      <c r="A2033" t="s">
        <v>6768</v>
      </c>
      <c r="B2033" t="s">
        <v>6769</v>
      </c>
      <c r="C2033">
        <v>1</v>
      </c>
    </row>
    <row r="2034" spans="1:3" x14ac:dyDescent="0.2">
      <c r="A2034" t="s">
        <v>6770</v>
      </c>
      <c r="B2034" t="s">
        <v>6771</v>
      </c>
      <c r="C2034">
        <v>1</v>
      </c>
    </row>
    <row r="2035" spans="1:3" x14ac:dyDescent="0.2">
      <c r="A2035" t="s">
        <v>6772</v>
      </c>
      <c r="B2035" t="s">
        <v>6773</v>
      </c>
      <c r="C2035">
        <v>1</v>
      </c>
    </row>
    <row r="2036" spans="1:3" x14ac:dyDescent="0.2">
      <c r="A2036" t="s">
        <v>6774</v>
      </c>
      <c r="B2036" t="s">
        <v>6775</v>
      </c>
      <c r="C2036">
        <v>1</v>
      </c>
    </row>
    <row r="2037" spans="1:3" x14ac:dyDescent="0.2">
      <c r="A2037" t="s">
        <v>6776</v>
      </c>
      <c r="B2037" t="s">
        <v>6777</v>
      </c>
      <c r="C2037">
        <v>1</v>
      </c>
    </row>
    <row r="2038" spans="1:3" x14ac:dyDescent="0.2">
      <c r="A2038" t="s">
        <v>6778</v>
      </c>
      <c r="B2038" t="s">
        <v>6779</v>
      </c>
      <c r="C2038">
        <v>1</v>
      </c>
    </row>
    <row r="2039" spans="1:3" x14ac:dyDescent="0.2">
      <c r="A2039" t="s">
        <v>6780</v>
      </c>
      <c r="B2039" t="s">
        <v>6781</v>
      </c>
      <c r="C2039">
        <v>1</v>
      </c>
    </row>
    <row r="2040" spans="1:3" x14ac:dyDescent="0.2">
      <c r="A2040" t="s">
        <v>6782</v>
      </c>
      <c r="B2040" t="s">
        <v>6783</v>
      </c>
      <c r="C2040">
        <v>1</v>
      </c>
    </row>
    <row r="2041" spans="1:3" x14ac:dyDescent="0.2">
      <c r="A2041" t="s">
        <v>6784</v>
      </c>
      <c r="B2041" t="s">
        <v>6785</v>
      </c>
      <c r="C2041">
        <v>1</v>
      </c>
    </row>
    <row r="2042" spans="1:3" x14ac:dyDescent="0.2">
      <c r="A2042" t="s">
        <v>6786</v>
      </c>
      <c r="B2042" t="s">
        <v>6787</v>
      </c>
      <c r="C2042">
        <v>1</v>
      </c>
    </row>
    <row r="2043" spans="1:3" x14ac:dyDescent="0.2">
      <c r="A2043" t="s">
        <v>6788</v>
      </c>
      <c r="B2043" t="s">
        <v>6789</v>
      </c>
      <c r="C2043">
        <v>1</v>
      </c>
    </row>
    <row r="2044" spans="1:3" x14ac:dyDescent="0.2">
      <c r="A2044" t="s">
        <v>6790</v>
      </c>
      <c r="B2044" t="s">
        <v>6791</v>
      </c>
      <c r="C2044">
        <v>1</v>
      </c>
    </row>
    <row r="2045" spans="1:3" x14ac:dyDescent="0.2">
      <c r="A2045" t="s">
        <v>6792</v>
      </c>
      <c r="B2045" t="s">
        <v>6793</v>
      </c>
      <c r="C2045">
        <v>1</v>
      </c>
    </row>
    <row r="2046" spans="1:3" x14ac:dyDescent="0.2">
      <c r="A2046" t="s">
        <v>6794</v>
      </c>
      <c r="B2046" t="s">
        <v>6795</v>
      </c>
      <c r="C2046">
        <v>1</v>
      </c>
    </row>
    <row r="2047" spans="1:3" x14ac:dyDescent="0.2">
      <c r="A2047" t="s">
        <v>6796</v>
      </c>
      <c r="B2047" t="s">
        <v>6797</v>
      </c>
      <c r="C2047">
        <v>1</v>
      </c>
    </row>
    <row r="2048" spans="1:3" x14ac:dyDescent="0.2">
      <c r="A2048" t="s">
        <v>6798</v>
      </c>
      <c r="B2048" t="s">
        <v>6799</v>
      </c>
      <c r="C2048">
        <v>1</v>
      </c>
    </row>
    <row r="2049" spans="1:3" x14ac:dyDescent="0.2">
      <c r="A2049" t="s">
        <v>6800</v>
      </c>
      <c r="B2049" t="s">
        <v>6801</v>
      </c>
      <c r="C2049">
        <v>1</v>
      </c>
    </row>
    <row r="2050" spans="1:3" x14ac:dyDescent="0.2">
      <c r="A2050" t="s">
        <v>6802</v>
      </c>
      <c r="B2050" t="s">
        <v>6803</v>
      </c>
      <c r="C2050">
        <v>1</v>
      </c>
    </row>
    <row r="2051" spans="1:3" x14ac:dyDescent="0.2">
      <c r="A2051" t="s">
        <v>6804</v>
      </c>
      <c r="B2051" t="s">
        <v>6805</v>
      </c>
      <c r="C2051">
        <v>1</v>
      </c>
    </row>
    <row r="2052" spans="1:3" x14ac:dyDescent="0.2">
      <c r="A2052" t="s">
        <v>6806</v>
      </c>
      <c r="B2052" t="s">
        <v>6807</v>
      </c>
      <c r="C2052">
        <v>1</v>
      </c>
    </row>
    <row r="2053" spans="1:3" x14ac:dyDescent="0.2">
      <c r="A2053" t="s">
        <v>6808</v>
      </c>
      <c r="B2053" t="s">
        <v>6809</v>
      </c>
      <c r="C2053">
        <v>1</v>
      </c>
    </row>
    <row r="2054" spans="1:3" x14ac:dyDescent="0.2">
      <c r="A2054" t="s">
        <v>6810</v>
      </c>
      <c r="B2054" t="s">
        <v>6811</v>
      </c>
      <c r="C2054">
        <v>1</v>
      </c>
    </row>
    <row r="2055" spans="1:3" x14ac:dyDescent="0.2">
      <c r="A2055" t="s">
        <v>6812</v>
      </c>
      <c r="B2055" t="s">
        <v>6813</v>
      </c>
      <c r="C2055">
        <v>1</v>
      </c>
    </row>
    <row r="2056" spans="1:3" x14ac:dyDescent="0.2">
      <c r="A2056" t="s">
        <v>6814</v>
      </c>
      <c r="B2056" t="s">
        <v>6815</v>
      </c>
      <c r="C2056">
        <v>1</v>
      </c>
    </row>
    <row r="2057" spans="1:3" x14ac:dyDescent="0.2">
      <c r="A2057" t="s">
        <v>6816</v>
      </c>
      <c r="B2057" t="s">
        <v>6817</v>
      </c>
      <c r="C2057">
        <v>1</v>
      </c>
    </row>
    <row r="2058" spans="1:3" x14ac:dyDescent="0.2">
      <c r="A2058" t="s">
        <v>6818</v>
      </c>
      <c r="B2058" t="s">
        <v>6819</v>
      </c>
      <c r="C2058">
        <v>1</v>
      </c>
    </row>
    <row r="2059" spans="1:3" x14ac:dyDescent="0.2">
      <c r="A2059" t="s">
        <v>6820</v>
      </c>
      <c r="B2059" t="s">
        <v>6821</v>
      </c>
      <c r="C2059">
        <v>1</v>
      </c>
    </row>
    <row r="2060" spans="1:3" x14ac:dyDescent="0.2">
      <c r="A2060" t="s">
        <v>6822</v>
      </c>
      <c r="B2060" t="s">
        <v>6823</v>
      </c>
      <c r="C2060">
        <v>1</v>
      </c>
    </row>
    <row r="2061" spans="1:3" x14ac:dyDescent="0.2">
      <c r="A2061" t="s">
        <v>6824</v>
      </c>
      <c r="B2061" t="s">
        <v>6825</v>
      </c>
      <c r="C2061">
        <v>1</v>
      </c>
    </row>
    <row r="2062" spans="1:3" x14ac:dyDescent="0.2">
      <c r="A2062" t="s">
        <v>6826</v>
      </c>
      <c r="B2062" t="s">
        <v>6827</v>
      </c>
      <c r="C2062">
        <v>1</v>
      </c>
    </row>
    <row r="2063" spans="1:3" x14ac:dyDescent="0.2">
      <c r="A2063" t="s">
        <v>6828</v>
      </c>
      <c r="B2063" t="s">
        <v>6829</v>
      </c>
      <c r="C2063">
        <v>1</v>
      </c>
    </row>
    <row r="2064" spans="1:3" x14ac:dyDescent="0.2">
      <c r="A2064" t="s">
        <v>6830</v>
      </c>
      <c r="B2064" t="s">
        <v>6831</v>
      </c>
      <c r="C2064">
        <v>1</v>
      </c>
    </row>
    <row r="2065" spans="1:3" x14ac:dyDescent="0.2">
      <c r="A2065" t="s">
        <v>6832</v>
      </c>
      <c r="B2065" t="s">
        <v>6833</v>
      </c>
      <c r="C2065">
        <v>1</v>
      </c>
    </row>
    <row r="2066" spans="1:3" x14ac:dyDescent="0.2">
      <c r="A2066" t="s">
        <v>6834</v>
      </c>
      <c r="B2066" t="s">
        <v>6835</v>
      </c>
      <c r="C2066">
        <v>1</v>
      </c>
    </row>
    <row r="2067" spans="1:3" x14ac:dyDescent="0.2">
      <c r="A2067" t="s">
        <v>6836</v>
      </c>
      <c r="B2067" t="s">
        <v>6837</v>
      </c>
      <c r="C2067">
        <v>1</v>
      </c>
    </row>
    <row r="2068" spans="1:3" x14ac:dyDescent="0.2">
      <c r="A2068" t="s">
        <v>6838</v>
      </c>
      <c r="B2068" t="s">
        <v>6839</v>
      </c>
      <c r="C2068">
        <v>1</v>
      </c>
    </row>
    <row r="2069" spans="1:3" x14ac:dyDescent="0.2">
      <c r="A2069" t="s">
        <v>6840</v>
      </c>
      <c r="B2069" t="s">
        <v>6841</v>
      </c>
      <c r="C2069">
        <v>1</v>
      </c>
    </row>
    <row r="2070" spans="1:3" x14ac:dyDescent="0.2">
      <c r="A2070" t="s">
        <v>6842</v>
      </c>
      <c r="B2070" t="s">
        <v>6843</v>
      </c>
      <c r="C2070">
        <v>1</v>
      </c>
    </row>
    <row r="2071" spans="1:3" x14ac:dyDescent="0.2">
      <c r="A2071" t="s">
        <v>6844</v>
      </c>
      <c r="B2071" t="s">
        <v>6845</v>
      </c>
      <c r="C2071">
        <v>1</v>
      </c>
    </row>
    <row r="2072" spans="1:3" x14ac:dyDescent="0.2">
      <c r="A2072" t="s">
        <v>6846</v>
      </c>
      <c r="B2072" t="s">
        <v>6847</v>
      </c>
      <c r="C2072">
        <v>1</v>
      </c>
    </row>
    <row r="2073" spans="1:3" x14ac:dyDescent="0.2">
      <c r="A2073" t="s">
        <v>6848</v>
      </c>
      <c r="B2073" t="s">
        <v>6849</v>
      </c>
      <c r="C2073">
        <v>1</v>
      </c>
    </row>
    <row r="2074" spans="1:3" x14ac:dyDescent="0.2">
      <c r="A2074" t="s">
        <v>6850</v>
      </c>
      <c r="B2074" t="s">
        <v>6851</v>
      </c>
      <c r="C2074">
        <v>1</v>
      </c>
    </row>
    <row r="2075" spans="1:3" x14ac:dyDescent="0.2">
      <c r="A2075" t="s">
        <v>6852</v>
      </c>
      <c r="B2075" t="s">
        <v>6853</v>
      </c>
      <c r="C2075">
        <v>1</v>
      </c>
    </row>
    <row r="2076" spans="1:3" x14ac:dyDescent="0.2">
      <c r="A2076" t="s">
        <v>6854</v>
      </c>
      <c r="B2076" t="s">
        <v>6855</v>
      </c>
      <c r="C2076">
        <v>1</v>
      </c>
    </row>
    <row r="2077" spans="1:3" x14ac:dyDescent="0.2">
      <c r="A2077" t="s">
        <v>6856</v>
      </c>
      <c r="B2077" t="s">
        <v>6857</v>
      </c>
      <c r="C2077">
        <v>1</v>
      </c>
    </row>
    <row r="2078" spans="1:3" x14ac:dyDescent="0.2">
      <c r="A2078" t="s">
        <v>6858</v>
      </c>
      <c r="B2078" t="s">
        <v>6859</v>
      </c>
      <c r="C2078">
        <v>1</v>
      </c>
    </row>
    <row r="2079" spans="1:3" x14ac:dyDescent="0.2">
      <c r="A2079" t="s">
        <v>6860</v>
      </c>
      <c r="B2079" t="s">
        <v>6861</v>
      </c>
      <c r="C2079">
        <v>1</v>
      </c>
    </row>
    <row r="2080" spans="1:3" x14ac:dyDescent="0.2">
      <c r="A2080" t="s">
        <v>6862</v>
      </c>
      <c r="B2080" t="s">
        <v>6863</v>
      </c>
      <c r="C2080">
        <v>1</v>
      </c>
    </row>
    <row r="2081" spans="1:3" x14ac:dyDescent="0.2">
      <c r="A2081" t="s">
        <v>6864</v>
      </c>
      <c r="B2081" t="s">
        <v>6865</v>
      </c>
      <c r="C2081">
        <v>1</v>
      </c>
    </row>
    <row r="2082" spans="1:3" x14ac:dyDescent="0.2">
      <c r="A2082" t="s">
        <v>6866</v>
      </c>
      <c r="B2082" t="s">
        <v>6867</v>
      </c>
      <c r="C2082">
        <v>1</v>
      </c>
    </row>
    <row r="2083" spans="1:3" x14ac:dyDescent="0.2">
      <c r="A2083" t="s">
        <v>4143</v>
      </c>
      <c r="B2083" t="s">
        <v>4144</v>
      </c>
      <c r="C2083">
        <v>1</v>
      </c>
    </row>
    <row r="2084" spans="1:3" x14ac:dyDescent="0.2">
      <c r="A2084" t="s">
        <v>4145</v>
      </c>
      <c r="B2084" t="s">
        <v>4146</v>
      </c>
      <c r="C2084">
        <v>1</v>
      </c>
    </row>
    <row r="2085" spans="1:3" x14ac:dyDescent="0.2">
      <c r="A2085" t="s">
        <v>4147</v>
      </c>
      <c r="B2085" t="s">
        <v>4148</v>
      </c>
      <c r="C2085">
        <v>1</v>
      </c>
    </row>
    <row r="2086" spans="1:3" x14ac:dyDescent="0.2">
      <c r="A2086" t="s">
        <v>4149</v>
      </c>
      <c r="B2086" t="s">
        <v>4150</v>
      </c>
      <c r="C2086">
        <v>1</v>
      </c>
    </row>
    <row r="2087" spans="1:3" x14ac:dyDescent="0.2">
      <c r="A2087" t="s">
        <v>4151</v>
      </c>
      <c r="B2087" t="s">
        <v>4152</v>
      </c>
      <c r="C2087">
        <v>1</v>
      </c>
    </row>
    <row r="2088" spans="1:3" x14ac:dyDescent="0.2">
      <c r="A2088" t="s">
        <v>4153</v>
      </c>
      <c r="B2088" t="s">
        <v>4154</v>
      </c>
      <c r="C2088">
        <v>1</v>
      </c>
    </row>
    <row r="2089" spans="1:3" x14ac:dyDescent="0.2">
      <c r="A2089" t="s">
        <v>4155</v>
      </c>
      <c r="B2089" t="s">
        <v>6868</v>
      </c>
      <c r="C2089">
        <v>1</v>
      </c>
    </row>
    <row r="2090" spans="1:3" x14ac:dyDescent="0.2">
      <c r="A2090" t="s">
        <v>4156</v>
      </c>
      <c r="B2090" t="s">
        <v>6869</v>
      </c>
      <c r="C2090">
        <v>1</v>
      </c>
    </row>
    <row r="2091" spans="1:3" x14ac:dyDescent="0.2">
      <c r="A2091" t="s">
        <v>4157</v>
      </c>
      <c r="B2091" t="s">
        <v>4158</v>
      </c>
      <c r="C2091">
        <v>1</v>
      </c>
    </row>
    <row r="2092" spans="1:3" x14ac:dyDescent="0.2">
      <c r="A2092" t="s">
        <v>4159</v>
      </c>
      <c r="B2092" t="s">
        <v>4160</v>
      </c>
      <c r="C2092">
        <v>1</v>
      </c>
    </row>
    <row r="2093" spans="1:3" x14ac:dyDescent="0.2">
      <c r="A2093" t="s">
        <v>4161</v>
      </c>
      <c r="B2093" t="s">
        <v>4162</v>
      </c>
      <c r="C2093">
        <v>1</v>
      </c>
    </row>
    <row r="2094" spans="1:3" x14ac:dyDescent="0.2">
      <c r="A2094" t="s">
        <v>4163</v>
      </c>
      <c r="B2094" t="s">
        <v>4164</v>
      </c>
      <c r="C2094">
        <v>1</v>
      </c>
    </row>
    <row r="2095" spans="1:3" x14ac:dyDescent="0.2">
      <c r="A2095" t="s">
        <v>4165</v>
      </c>
      <c r="B2095" t="s">
        <v>4166</v>
      </c>
      <c r="C2095">
        <v>1</v>
      </c>
    </row>
    <row r="2096" spans="1:3" x14ac:dyDescent="0.2">
      <c r="A2096" t="s">
        <v>4167</v>
      </c>
      <c r="B2096" t="s">
        <v>4168</v>
      </c>
      <c r="C2096">
        <v>1</v>
      </c>
    </row>
    <row r="2097" spans="1:3" x14ac:dyDescent="0.2">
      <c r="A2097" t="s">
        <v>4169</v>
      </c>
      <c r="B2097" t="s">
        <v>4170</v>
      </c>
      <c r="C2097">
        <v>1</v>
      </c>
    </row>
    <row r="2098" spans="1:3" x14ac:dyDescent="0.2">
      <c r="A2098" t="s">
        <v>4171</v>
      </c>
      <c r="B2098" t="s">
        <v>4172</v>
      </c>
      <c r="C2098">
        <v>1</v>
      </c>
    </row>
    <row r="2099" spans="1:3" x14ac:dyDescent="0.2">
      <c r="A2099" t="s">
        <v>4173</v>
      </c>
      <c r="B2099" t="s">
        <v>4174</v>
      </c>
      <c r="C2099">
        <v>1</v>
      </c>
    </row>
    <row r="2100" spans="1:3" x14ac:dyDescent="0.2">
      <c r="A2100" t="s">
        <v>4175</v>
      </c>
      <c r="B2100" t="s">
        <v>6870</v>
      </c>
      <c r="C2100">
        <v>1</v>
      </c>
    </row>
    <row r="2101" spans="1:3" x14ac:dyDescent="0.2">
      <c r="A2101" t="s">
        <v>4176</v>
      </c>
      <c r="B2101" t="s">
        <v>4177</v>
      </c>
      <c r="C2101">
        <v>1</v>
      </c>
    </row>
    <row r="2102" spans="1:3" x14ac:dyDescent="0.2">
      <c r="A2102" t="s">
        <v>4178</v>
      </c>
      <c r="B2102" t="s">
        <v>4179</v>
      </c>
      <c r="C2102">
        <v>1</v>
      </c>
    </row>
    <row r="2103" spans="1:3" x14ac:dyDescent="0.2">
      <c r="A2103" t="s">
        <v>4180</v>
      </c>
      <c r="B2103" t="s">
        <v>4181</v>
      </c>
      <c r="C2103">
        <v>1</v>
      </c>
    </row>
    <row r="2104" spans="1:3" x14ac:dyDescent="0.2">
      <c r="A2104" t="s">
        <v>4182</v>
      </c>
      <c r="B2104" t="s">
        <v>4183</v>
      </c>
      <c r="C2104">
        <v>1</v>
      </c>
    </row>
    <row r="2105" spans="1:3" x14ac:dyDescent="0.2">
      <c r="A2105" t="s">
        <v>4184</v>
      </c>
      <c r="B2105" t="s">
        <v>4185</v>
      </c>
      <c r="C2105">
        <v>1</v>
      </c>
    </row>
    <row r="2106" spans="1:3" x14ac:dyDescent="0.2">
      <c r="A2106" t="s">
        <v>4186</v>
      </c>
      <c r="B2106" t="s">
        <v>4187</v>
      </c>
      <c r="C2106">
        <v>1</v>
      </c>
    </row>
    <row r="2107" spans="1:3" x14ac:dyDescent="0.2">
      <c r="A2107" t="s">
        <v>4188</v>
      </c>
      <c r="B2107" t="s">
        <v>4189</v>
      </c>
      <c r="C2107">
        <v>1</v>
      </c>
    </row>
    <row r="2108" spans="1:3" x14ac:dyDescent="0.2">
      <c r="A2108" t="s">
        <v>4190</v>
      </c>
      <c r="B2108" t="s">
        <v>4191</v>
      </c>
      <c r="C2108">
        <v>1</v>
      </c>
    </row>
    <row r="2109" spans="1:3" x14ac:dyDescent="0.2">
      <c r="A2109" t="s">
        <v>4192</v>
      </c>
      <c r="B2109" t="s">
        <v>4193</v>
      </c>
      <c r="C2109">
        <v>1</v>
      </c>
    </row>
    <row r="2110" spans="1:3" x14ac:dyDescent="0.2">
      <c r="A2110" t="s">
        <v>4194</v>
      </c>
      <c r="B2110" t="s">
        <v>4195</v>
      </c>
      <c r="C2110">
        <v>1</v>
      </c>
    </row>
    <row r="2111" spans="1:3" x14ac:dyDescent="0.2">
      <c r="A2111" t="s">
        <v>4196</v>
      </c>
      <c r="B2111" t="s">
        <v>4197</v>
      </c>
      <c r="C2111">
        <v>1</v>
      </c>
    </row>
    <row r="2112" spans="1:3" x14ac:dyDescent="0.2">
      <c r="A2112" t="s">
        <v>4198</v>
      </c>
      <c r="B2112" t="s">
        <v>4199</v>
      </c>
      <c r="C2112">
        <v>1</v>
      </c>
    </row>
    <row r="2113" spans="1:3" x14ac:dyDescent="0.2">
      <c r="A2113" t="s">
        <v>4200</v>
      </c>
      <c r="B2113" t="s">
        <v>6871</v>
      </c>
      <c r="C2113">
        <v>1</v>
      </c>
    </row>
    <row r="2114" spans="1:3" x14ac:dyDescent="0.2">
      <c r="A2114" t="s">
        <v>4201</v>
      </c>
      <c r="B2114" t="s">
        <v>4202</v>
      </c>
      <c r="C2114">
        <v>1</v>
      </c>
    </row>
    <row r="2115" spans="1:3" x14ac:dyDescent="0.2">
      <c r="A2115" t="s">
        <v>4203</v>
      </c>
      <c r="B2115" t="s">
        <v>4204</v>
      </c>
      <c r="C2115">
        <v>1</v>
      </c>
    </row>
    <row r="2116" spans="1:3" x14ac:dyDescent="0.2">
      <c r="A2116" t="s">
        <v>4205</v>
      </c>
      <c r="B2116" t="s">
        <v>4206</v>
      </c>
      <c r="C2116">
        <v>1</v>
      </c>
    </row>
    <row r="2117" spans="1:3" x14ac:dyDescent="0.2">
      <c r="A2117" t="s">
        <v>4207</v>
      </c>
      <c r="B2117" t="s">
        <v>4208</v>
      </c>
      <c r="C2117">
        <v>1</v>
      </c>
    </row>
    <row r="2118" spans="1:3" x14ac:dyDescent="0.2">
      <c r="A2118" t="s">
        <v>4209</v>
      </c>
      <c r="B2118" t="s">
        <v>4210</v>
      </c>
      <c r="C2118">
        <v>1</v>
      </c>
    </row>
    <row r="2119" spans="1:3" x14ac:dyDescent="0.2">
      <c r="A2119" t="s">
        <v>4211</v>
      </c>
      <c r="B2119" t="s">
        <v>4212</v>
      </c>
      <c r="C2119">
        <v>1</v>
      </c>
    </row>
    <row r="2120" spans="1:3" x14ac:dyDescent="0.2">
      <c r="A2120" t="s">
        <v>4213</v>
      </c>
      <c r="B2120" t="s">
        <v>4214</v>
      </c>
      <c r="C2120">
        <v>1</v>
      </c>
    </row>
    <row r="2121" spans="1:3" x14ac:dyDescent="0.2">
      <c r="A2121" t="s">
        <v>4215</v>
      </c>
      <c r="B2121" t="s">
        <v>4216</v>
      </c>
      <c r="C2121">
        <v>1</v>
      </c>
    </row>
    <row r="2122" spans="1:3" x14ac:dyDescent="0.2">
      <c r="A2122" t="s">
        <v>4217</v>
      </c>
      <c r="B2122" t="s">
        <v>4218</v>
      </c>
      <c r="C2122">
        <v>1</v>
      </c>
    </row>
    <row r="2123" spans="1:3" x14ac:dyDescent="0.2">
      <c r="A2123" t="s">
        <v>4219</v>
      </c>
      <c r="B2123" t="s">
        <v>4220</v>
      </c>
      <c r="C2123">
        <v>1</v>
      </c>
    </row>
    <row r="2124" spans="1:3" x14ac:dyDescent="0.2">
      <c r="A2124" t="s">
        <v>4221</v>
      </c>
      <c r="B2124" t="s">
        <v>4222</v>
      </c>
      <c r="C2124">
        <v>1</v>
      </c>
    </row>
    <row r="2125" spans="1:3" x14ac:dyDescent="0.2">
      <c r="A2125" t="s">
        <v>4223</v>
      </c>
      <c r="B2125" t="s">
        <v>6872</v>
      </c>
      <c r="C2125">
        <v>1</v>
      </c>
    </row>
    <row r="2126" spans="1:3" x14ac:dyDescent="0.2">
      <c r="A2126" t="s">
        <v>4224</v>
      </c>
      <c r="B2126" t="s">
        <v>4225</v>
      </c>
      <c r="C2126">
        <v>1</v>
      </c>
    </row>
    <row r="2127" spans="1:3" x14ac:dyDescent="0.2">
      <c r="A2127" t="s">
        <v>4226</v>
      </c>
      <c r="B2127" t="s">
        <v>4227</v>
      </c>
      <c r="C2127">
        <v>1</v>
      </c>
    </row>
    <row r="2128" spans="1:3" x14ac:dyDescent="0.2">
      <c r="A2128" t="s">
        <v>4228</v>
      </c>
      <c r="B2128" t="s">
        <v>4229</v>
      </c>
      <c r="C2128">
        <v>1</v>
      </c>
    </row>
    <row r="2129" spans="1:3" x14ac:dyDescent="0.2">
      <c r="A2129" t="s">
        <v>4230</v>
      </c>
      <c r="B2129" t="s">
        <v>4231</v>
      </c>
      <c r="C2129">
        <v>1</v>
      </c>
    </row>
    <row r="2130" spans="1:3" x14ac:dyDescent="0.2">
      <c r="A2130" t="s">
        <v>4232</v>
      </c>
      <c r="B2130" t="s">
        <v>6873</v>
      </c>
      <c r="C2130">
        <v>1</v>
      </c>
    </row>
    <row r="2131" spans="1:3" x14ac:dyDescent="0.2">
      <c r="A2131" t="s">
        <v>4233</v>
      </c>
      <c r="B2131" t="s">
        <v>4234</v>
      </c>
      <c r="C2131">
        <v>1</v>
      </c>
    </row>
    <row r="2132" spans="1:3" x14ac:dyDescent="0.2">
      <c r="A2132" t="s">
        <v>4235</v>
      </c>
      <c r="B2132" t="s">
        <v>4236</v>
      </c>
      <c r="C2132">
        <v>1</v>
      </c>
    </row>
    <row r="2133" spans="1:3" x14ac:dyDescent="0.2">
      <c r="A2133" t="s">
        <v>4237</v>
      </c>
      <c r="B2133" t="s">
        <v>4238</v>
      </c>
      <c r="C2133">
        <v>1</v>
      </c>
    </row>
    <row r="2134" spans="1:3" x14ac:dyDescent="0.2">
      <c r="A2134" t="s">
        <v>4239</v>
      </c>
      <c r="B2134" t="s">
        <v>4240</v>
      </c>
      <c r="C2134">
        <v>1</v>
      </c>
    </row>
    <row r="2135" spans="1:3" x14ac:dyDescent="0.2">
      <c r="A2135" t="s">
        <v>4241</v>
      </c>
      <c r="B2135" t="s">
        <v>4242</v>
      </c>
      <c r="C2135">
        <v>1</v>
      </c>
    </row>
    <row r="2136" spans="1:3" x14ac:dyDescent="0.2">
      <c r="A2136" t="s">
        <v>4243</v>
      </c>
      <c r="B2136" t="s">
        <v>4244</v>
      </c>
      <c r="C2136">
        <v>1</v>
      </c>
    </row>
    <row r="2137" spans="1:3" x14ac:dyDescent="0.2">
      <c r="A2137" t="s">
        <v>4245</v>
      </c>
      <c r="B2137" t="s">
        <v>4246</v>
      </c>
      <c r="C2137">
        <v>1</v>
      </c>
    </row>
    <row r="2138" spans="1:3" x14ac:dyDescent="0.2">
      <c r="A2138" t="s">
        <v>4247</v>
      </c>
      <c r="B2138" t="s">
        <v>4248</v>
      </c>
      <c r="C2138">
        <v>1</v>
      </c>
    </row>
    <row r="2139" spans="1:3" x14ac:dyDescent="0.2">
      <c r="A2139" t="s">
        <v>4249</v>
      </c>
      <c r="B2139" t="s">
        <v>4250</v>
      </c>
      <c r="C2139">
        <v>1</v>
      </c>
    </row>
    <row r="2140" spans="1:3" x14ac:dyDescent="0.2">
      <c r="A2140" t="s">
        <v>4251</v>
      </c>
      <c r="B2140" t="s">
        <v>4252</v>
      </c>
      <c r="C2140">
        <v>1</v>
      </c>
    </row>
    <row r="2141" spans="1:3" x14ac:dyDescent="0.2">
      <c r="A2141" t="s">
        <v>4253</v>
      </c>
      <c r="B2141" t="s">
        <v>4254</v>
      </c>
      <c r="C2141">
        <v>1</v>
      </c>
    </row>
    <row r="2142" spans="1:3" x14ac:dyDescent="0.2">
      <c r="A2142" t="s">
        <v>4255</v>
      </c>
      <c r="B2142" t="s">
        <v>6874</v>
      </c>
      <c r="C2142">
        <v>1</v>
      </c>
    </row>
    <row r="2143" spans="1:3" x14ac:dyDescent="0.2">
      <c r="A2143" t="s">
        <v>4256</v>
      </c>
      <c r="B2143" t="s">
        <v>4257</v>
      </c>
      <c r="C2143">
        <v>1</v>
      </c>
    </row>
    <row r="2144" spans="1:3" x14ac:dyDescent="0.2">
      <c r="A2144" t="s">
        <v>4258</v>
      </c>
      <c r="B2144" t="s">
        <v>4259</v>
      </c>
      <c r="C2144">
        <v>1</v>
      </c>
    </row>
    <row r="2145" spans="1:3" x14ac:dyDescent="0.2">
      <c r="A2145" t="s">
        <v>4260</v>
      </c>
      <c r="B2145" t="s">
        <v>4261</v>
      </c>
      <c r="C2145">
        <v>1</v>
      </c>
    </row>
    <row r="2146" spans="1:3" x14ac:dyDescent="0.2">
      <c r="A2146" t="s">
        <v>4262</v>
      </c>
      <c r="B2146" t="s">
        <v>4263</v>
      </c>
      <c r="C2146">
        <v>1</v>
      </c>
    </row>
    <row r="2147" spans="1:3" x14ac:dyDescent="0.2">
      <c r="A2147" t="s">
        <v>4264</v>
      </c>
      <c r="B2147" t="s">
        <v>6875</v>
      </c>
      <c r="C2147">
        <v>1</v>
      </c>
    </row>
    <row r="2148" spans="1:3" x14ac:dyDescent="0.2">
      <c r="A2148" t="s">
        <v>4265</v>
      </c>
      <c r="B2148" t="s">
        <v>4266</v>
      </c>
      <c r="C2148">
        <v>1</v>
      </c>
    </row>
    <row r="2149" spans="1:3" x14ac:dyDescent="0.2">
      <c r="A2149" t="s">
        <v>4267</v>
      </c>
      <c r="B2149" t="s">
        <v>4268</v>
      </c>
      <c r="C2149">
        <v>1</v>
      </c>
    </row>
    <row r="2150" spans="1:3" x14ac:dyDescent="0.2">
      <c r="A2150" t="s">
        <v>4269</v>
      </c>
      <c r="B2150" t="s">
        <v>4270</v>
      </c>
      <c r="C2150">
        <v>1</v>
      </c>
    </row>
    <row r="2151" spans="1:3" x14ac:dyDescent="0.2">
      <c r="A2151" t="s">
        <v>4271</v>
      </c>
      <c r="B2151" t="s">
        <v>4272</v>
      </c>
      <c r="C2151">
        <v>1</v>
      </c>
    </row>
    <row r="2152" spans="1:3" x14ac:dyDescent="0.2">
      <c r="A2152" t="s">
        <v>4273</v>
      </c>
      <c r="B2152" t="s">
        <v>4274</v>
      </c>
      <c r="C2152">
        <v>1</v>
      </c>
    </row>
    <row r="2153" spans="1:3" x14ac:dyDescent="0.2">
      <c r="A2153" t="s">
        <v>4275</v>
      </c>
      <c r="B2153" t="s">
        <v>4276</v>
      </c>
      <c r="C2153">
        <v>1</v>
      </c>
    </row>
    <row r="2154" spans="1:3" x14ac:dyDescent="0.2">
      <c r="A2154" t="s">
        <v>4277</v>
      </c>
      <c r="B2154" t="s">
        <v>4278</v>
      </c>
      <c r="C2154">
        <v>1</v>
      </c>
    </row>
    <row r="2155" spans="1:3" x14ac:dyDescent="0.2">
      <c r="A2155" t="s">
        <v>4279</v>
      </c>
      <c r="B2155" t="s">
        <v>4280</v>
      </c>
      <c r="C2155">
        <v>1</v>
      </c>
    </row>
    <row r="2156" spans="1:3" x14ac:dyDescent="0.2">
      <c r="A2156" t="s">
        <v>4281</v>
      </c>
      <c r="B2156" t="s">
        <v>4282</v>
      </c>
      <c r="C2156">
        <v>1</v>
      </c>
    </row>
    <row r="2157" spans="1:3" x14ac:dyDescent="0.2">
      <c r="A2157" t="s">
        <v>4283</v>
      </c>
      <c r="B2157" t="s">
        <v>4284</v>
      </c>
      <c r="C2157">
        <v>1</v>
      </c>
    </row>
    <row r="2158" spans="1:3" x14ac:dyDescent="0.2">
      <c r="A2158" t="s">
        <v>4285</v>
      </c>
      <c r="B2158" t="s">
        <v>4286</v>
      </c>
      <c r="C2158">
        <v>1</v>
      </c>
    </row>
    <row r="2159" spans="1:3" x14ac:dyDescent="0.2">
      <c r="A2159" t="s">
        <v>4287</v>
      </c>
      <c r="B2159" t="s">
        <v>6876</v>
      </c>
      <c r="C2159">
        <v>1</v>
      </c>
    </row>
    <row r="2160" spans="1:3" x14ac:dyDescent="0.2">
      <c r="A2160" t="s">
        <v>4288</v>
      </c>
      <c r="B2160" t="s">
        <v>6877</v>
      </c>
      <c r="C2160">
        <v>1</v>
      </c>
    </row>
    <row r="2161" spans="1:3" x14ac:dyDescent="0.2">
      <c r="A2161" t="s">
        <v>4289</v>
      </c>
      <c r="B2161" t="s">
        <v>6878</v>
      </c>
      <c r="C2161">
        <v>1</v>
      </c>
    </row>
    <row r="2162" spans="1:3" x14ac:dyDescent="0.2">
      <c r="A2162" t="s">
        <v>4290</v>
      </c>
      <c r="B2162" t="s">
        <v>6879</v>
      </c>
      <c r="C2162">
        <v>1</v>
      </c>
    </row>
    <row r="2163" spans="1:3" x14ac:dyDescent="0.2">
      <c r="A2163" t="s">
        <v>4291</v>
      </c>
      <c r="B2163" t="s">
        <v>4292</v>
      </c>
      <c r="C2163">
        <v>1</v>
      </c>
    </row>
    <row r="2164" spans="1:3" x14ac:dyDescent="0.2">
      <c r="A2164" t="s">
        <v>4293</v>
      </c>
      <c r="B2164" t="s">
        <v>6880</v>
      </c>
      <c r="C2164">
        <v>1</v>
      </c>
    </row>
    <row r="2165" spans="1:3" x14ac:dyDescent="0.2">
      <c r="A2165" t="s">
        <v>4294</v>
      </c>
      <c r="B2165" t="s">
        <v>4295</v>
      </c>
      <c r="C2165">
        <v>1</v>
      </c>
    </row>
    <row r="2166" spans="1:3" x14ac:dyDescent="0.2">
      <c r="A2166" t="s">
        <v>4296</v>
      </c>
      <c r="B2166" t="s">
        <v>4297</v>
      </c>
      <c r="C2166">
        <v>1</v>
      </c>
    </row>
    <row r="2167" spans="1:3" x14ac:dyDescent="0.2">
      <c r="A2167" t="s">
        <v>4298</v>
      </c>
      <c r="B2167" t="s">
        <v>4299</v>
      </c>
      <c r="C2167">
        <v>1</v>
      </c>
    </row>
    <row r="2168" spans="1:3" x14ac:dyDescent="0.2">
      <c r="A2168" t="s">
        <v>4300</v>
      </c>
      <c r="B2168" t="s">
        <v>4301</v>
      </c>
      <c r="C2168">
        <v>1</v>
      </c>
    </row>
    <row r="2169" spans="1:3" x14ac:dyDescent="0.2">
      <c r="A2169" t="s">
        <v>4302</v>
      </c>
      <c r="B2169" t="s">
        <v>4303</v>
      </c>
      <c r="C2169">
        <v>1</v>
      </c>
    </row>
    <row r="2170" spans="1:3" x14ac:dyDescent="0.2">
      <c r="A2170" t="s">
        <v>4304</v>
      </c>
      <c r="B2170" t="s">
        <v>6881</v>
      </c>
      <c r="C2170">
        <v>1</v>
      </c>
    </row>
    <row r="2171" spans="1:3" x14ac:dyDescent="0.2">
      <c r="A2171" t="s">
        <v>4305</v>
      </c>
      <c r="B2171" t="s">
        <v>4306</v>
      </c>
      <c r="C2171">
        <v>1</v>
      </c>
    </row>
    <row r="2172" spans="1:3" x14ac:dyDescent="0.2">
      <c r="A2172" t="s">
        <v>4307</v>
      </c>
      <c r="B2172" t="s">
        <v>4308</v>
      </c>
      <c r="C2172">
        <v>1</v>
      </c>
    </row>
    <row r="2173" spans="1:3" x14ac:dyDescent="0.2">
      <c r="A2173" t="s">
        <v>4309</v>
      </c>
      <c r="B2173" t="s">
        <v>4310</v>
      </c>
      <c r="C2173">
        <v>1</v>
      </c>
    </row>
    <row r="2174" spans="1:3" x14ac:dyDescent="0.2">
      <c r="A2174" t="s">
        <v>4311</v>
      </c>
      <c r="B2174" t="s">
        <v>4312</v>
      </c>
      <c r="C2174">
        <v>1</v>
      </c>
    </row>
    <row r="2175" spans="1:3" x14ac:dyDescent="0.2">
      <c r="A2175" t="s">
        <v>4313</v>
      </c>
      <c r="B2175" t="s">
        <v>4314</v>
      </c>
      <c r="C2175">
        <v>1</v>
      </c>
    </row>
    <row r="2176" spans="1:3" x14ac:dyDescent="0.2">
      <c r="A2176" t="s">
        <v>4315</v>
      </c>
      <c r="B2176" t="s">
        <v>4316</v>
      </c>
      <c r="C2176">
        <v>1</v>
      </c>
    </row>
    <row r="2177" spans="1:3" x14ac:dyDescent="0.2">
      <c r="A2177" t="s">
        <v>4317</v>
      </c>
      <c r="B2177" t="s">
        <v>4318</v>
      </c>
      <c r="C2177">
        <v>1</v>
      </c>
    </row>
    <row r="2178" spans="1:3" x14ac:dyDescent="0.2">
      <c r="A2178" t="s">
        <v>4319</v>
      </c>
      <c r="B2178" t="s">
        <v>4320</v>
      </c>
      <c r="C2178">
        <v>1</v>
      </c>
    </row>
    <row r="2179" spans="1:3" x14ac:dyDescent="0.2">
      <c r="A2179" t="s">
        <v>4321</v>
      </c>
      <c r="B2179" t="s">
        <v>4322</v>
      </c>
      <c r="C2179">
        <v>1</v>
      </c>
    </row>
    <row r="2180" spans="1:3" x14ac:dyDescent="0.2">
      <c r="A2180" t="s">
        <v>4323</v>
      </c>
      <c r="B2180" t="s">
        <v>6882</v>
      </c>
      <c r="C2180">
        <v>1</v>
      </c>
    </row>
    <row r="2181" spans="1:3" x14ac:dyDescent="0.2">
      <c r="A2181" t="s">
        <v>4324</v>
      </c>
      <c r="B2181" t="s">
        <v>4325</v>
      </c>
      <c r="C2181">
        <v>1</v>
      </c>
    </row>
    <row r="2182" spans="1:3" x14ac:dyDescent="0.2">
      <c r="A2182" t="s">
        <v>4326</v>
      </c>
      <c r="B2182" t="s">
        <v>4327</v>
      </c>
      <c r="C2182">
        <v>1</v>
      </c>
    </row>
    <row r="2183" spans="1:3" x14ac:dyDescent="0.2">
      <c r="A2183" t="s">
        <v>4328</v>
      </c>
      <c r="B2183" t="s">
        <v>4329</v>
      </c>
      <c r="C2183">
        <v>1</v>
      </c>
    </row>
    <row r="2184" spans="1:3" x14ac:dyDescent="0.2">
      <c r="A2184" t="s">
        <v>4330</v>
      </c>
      <c r="B2184" t="s">
        <v>4331</v>
      </c>
      <c r="C2184">
        <v>1</v>
      </c>
    </row>
    <row r="2185" spans="1:3" x14ac:dyDescent="0.2">
      <c r="A2185" t="s">
        <v>4332</v>
      </c>
      <c r="B2185" t="s">
        <v>4333</v>
      </c>
      <c r="C2185">
        <v>1</v>
      </c>
    </row>
    <row r="2186" spans="1:3" x14ac:dyDescent="0.2">
      <c r="A2186" t="s">
        <v>4334</v>
      </c>
      <c r="B2186" t="s">
        <v>4335</v>
      </c>
      <c r="C2186">
        <v>1</v>
      </c>
    </row>
    <row r="2187" spans="1:3" x14ac:dyDescent="0.2">
      <c r="A2187" t="s">
        <v>4336</v>
      </c>
      <c r="B2187" t="s">
        <v>4337</v>
      </c>
      <c r="C2187">
        <v>1</v>
      </c>
    </row>
    <row r="2188" spans="1:3" x14ac:dyDescent="0.2">
      <c r="A2188" t="s">
        <v>4338</v>
      </c>
      <c r="B2188" t="s">
        <v>4339</v>
      </c>
      <c r="C2188">
        <v>1</v>
      </c>
    </row>
    <row r="2189" spans="1:3" x14ac:dyDescent="0.2">
      <c r="A2189" t="s">
        <v>4340</v>
      </c>
      <c r="B2189" t="s">
        <v>6883</v>
      </c>
      <c r="C2189">
        <v>1</v>
      </c>
    </row>
    <row r="2190" spans="1:3" x14ac:dyDescent="0.2">
      <c r="A2190" t="s">
        <v>4341</v>
      </c>
      <c r="B2190" t="s">
        <v>4342</v>
      </c>
      <c r="C2190">
        <v>1</v>
      </c>
    </row>
    <row r="2191" spans="1:3" x14ac:dyDescent="0.2">
      <c r="A2191" t="s">
        <v>4343</v>
      </c>
      <c r="B2191" t="s">
        <v>4344</v>
      </c>
      <c r="C2191">
        <v>1</v>
      </c>
    </row>
    <row r="2192" spans="1:3" x14ac:dyDescent="0.2">
      <c r="A2192" t="s">
        <v>4345</v>
      </c>
      <c r="B2192" t="s">
        <v>4346</v>
      </c>
      <c r="C2192">
        <v>1</v>
      </c>
    </row>
    <row r="2193" spans="1:3" x14ac:dyDescent="0.2">
      <c r="A2193" t="s">
        <v>4347</v>
      </c>
      <c r="B2193" t="s">
        <v>4348</v>
      </c>
      <c r="C2193">
        <v>1</v>
      </c>
    </row>
    <row r="2194" spans="1:3" x14ac:dyDescent="0.2">
      <c r="A2194" t="s">
        <v>4349</v>
      </c>
      <c r="B2194" t="s">
        <v>4350</v>
      </c>
      <c r="C2194">
        <v>1</v>
      </c>
    </row>
    <row r="2195" spans="1:3" x14ac:dyDescent="0.2">
      <c r="A2195" t="s">
        <v>4351</v>
      </c>
      <c r="B2195" t="s">
        <v>4352</v>
      </c>
      <c r="C2195">
        <v>1</v>
      </c>
    </row>
    <row r="2196" spans="1:3" x14ac:dyDescent="0.2">
      <c r="A2196" t="s">
        <v>4353</v>
      </c>
      <c r="B2196" t="s">
        <v>4354</v>
      </c>
      <c r="C2196">
        <v>1</v>
      </c>
    </row>
    <row r="2197" spans="1:3" x14ac:dyDescent="0.2">
      <c r="A2197" t="s">
        <v>4355</v>
      </c>
      <c r="B2197" t="s">
        <v>6884</v>
      </c>
      <c r="C2197">
        <v>1</v>
      </c>
    </row>
    <row r="2198" spans="1:3" x14ac:dyDescent="0.2">
      <c r="A2198" t="s">
        <v>4356</v>
      </c>
      <c r="B2198" t="s">
        <v>4357</v>
      </c>
      <c r="C2198">
        <v>1</v>
      </c>
    </row>
    <row r="2199" spans="1:3" x14ac:dyDescent="0.2">
      <c r="A2199" t="s">
        <v>4358</v>
      </c>
      <c r="B2199" t="s">
        <v>4359</v>
      </c>
      <c r="C2199">
        <v>1</v>
      </c>
    </row>
    <row r="2200" spans="1:3" x14ac:dyDescent="0.2">
      <c r="A2200" t="s">
        <v>4360</v>
      </c>
      <c r="B2200" t="s">
        <v>4361</v>
      </c>
      <c r="C2200">
        <v>1</v>
      </c>
    </row>
    <row r="2201" spans="1:3" x14ac:dyDescent="0.2">
      <c r="A2201" t="s">
        <v>4362</v>
      </c>
      <c r="B2201" t="s">
        <v>4363</v>
      </c>
      <c r="C2201">
        <v>1</v>
      </c>
    </row>
    <row r="2202" spans="1:3" x14ac:dyDescent="0.2">
      <c r="A2202" t="s">
        <v>4364</v>
      </c>
      <c r="B2202" t="s">
        <v>4365</v>
      </c>
      <c r="C2202">
        <v>1</v>
      </c>
    </row>
    <row r="2203" spans="1:3" x14ac:dyDescent="0.2">
      <c r="A2203" t="s">
        <v>4366</v>
      </c>
      <c r="B2203" t="s">
        <v>4367</v>
      </c>
      <c r="C2203">
        <v>1</v>
      </c>
    </row>
    <row r="2204" spans="1:3" x14ac:dyDescent="0.2">
      <c r="A2204" t="s">
        <v>4368</v>
      </c>
      <c r="B2204" t="s">
        <v>4369</v>
      </c>
      <c r="C2204">
        <v>1</v>
      </c>
    </row>
    <row r="2205" spans="1:3" x14ac:dyDescent="0.2">
      <c r="A2205" t="s">
        <v>4370</v>
      </c>
      <c r="B2205" t="s">
        <v>4371</v>
      </c>
      <c r="C2205">
        <v>1</v>
      </c>
    </row>
    <row r="2206" spans="1:3" x14ac:dyDescent="0.2">
      <c r="A2206" t="s">
        <v>4372</v>
      </c>
      <c r="B2206" t="s">
        <v>4373</v>
      </c>
      <c r="C2206">
        <v>1</v>
      </c>
    </row>
    <row r="2207" spans="1:3" x14ac:dyDescent="0.2">
      <c r="A2207" t="s">
        <v>4374</v>
      </c>
      <c r="B2207" t="s">
        <v>4375</v>
      </c>
      <c r="C2207">
        <v>1</v>
      </c>
    </row>
    <row r="2208" spans="1:3" x14ac:dyDescent="0.2">
      <c r="A2208" t="s">
        <v>4376</v>
      </c>
      <c r="B2208" t="s">
        <v>4377</v>
      </c>
      <c r="C2208">
        <v>1</v>
      </c>
    </row>
    <row r="2209" spans="1:3" x14ac:dyDescent="0.2">
      <c r="A2209" t="s">
        <v>4378</v>
      </c>
      <c r="B2209" t="s">
        <v>6885</v>
      </c>
      <c r="C2209">
        <v>1</v>
      </c>
    </row>
    <row r="2210" spans="1:3" x14ac:dyDescent="0.2">
      <c r="A2210" t="s">
        <v>4379</v>
      </c>
      <c r="B2210" t="s">
        <v>4380</v>
      </c>
      <c r="C2210">
        <v>1</v>
      </c>
    </row>
    <row r="2211" spans="1:3" x14ac:dyDescent="0.2">
      <c r="A2211" t="s">
        <v>4381</v>
      </c>
      <c r="B2211" t="s">
        <v>4382</v>
      </c>
      <c r="C2211">
        <v>1</v>
      </c>
    </row>
    <row r="2212" spans="1:3" x14ac:dyDescent="0.2">
      <c r="A2212" t="s">
        <v>4383</v>
      </c>
      <c r="B2212" t="s">
        <v>4384</v>
      </c>
      <c r="C2212">
        <v>1</v>
      </c>
    </row>
    <row r="2213" spans="1:3" x14ac:dyDescent="0.2">
      <c r="A2213" t="s">
        <v>4385</v>
      </c>
      <c r="B2213" t="s">
        <v>4386</v>
      </c>
      <c r="C2213">
        <v>1</v>
      </c>
    </row>
    <row r="2214" spans="1:3" x14ac:dyDescent="0.2">
      <c r="A2214" t="s">
        <v>4387</v>
      </c>
      <c r="B2214" t="s">
        <v>4388</v>
      </c>
      <c r="C2214">
        <v>1</v>
      </c>
    </row>
    <row r="2215" spans="1:3" x14ac:dyDescent="0.2">
      <c r="A2215" t="s">
        <v>4389</v>
      </c>
      <c r="B2215" t="s">
        <v>4390</v>
      </c>
      <c r="C2215">
        <v>1</v>
      </c>
    </row>
    <row r="2216" spans="1:3" x14ac:dyDescent="0.2">
      <c r="A2216" t="s">
        <v>4391</v>
      </c>
      <c r="B2216" t="s">
        <v>6886</v>
      </c>
      <c r="C2216">
        <v>1</v>
      </c>
    </row>
    <row r="2217" spans="1:3" x14ac:dyDescent="0.2">
      <c r="A2217" t="s">
        <v>4392</v>
      </c>
      <c r="B2217" t="s">
        <v>4393</v>
      </c>
      <c r="C2217">
        <v>1</v>
      </c>
    </row>
    <row r="2218" spans="1:3" x14ac:dyDescent="0.2">
      <c r="A2218" t="s">
        <v>4394</v>
      </c>
      <c r="B2218" t="s">
        <v>4395</v>
      </c>
      <c r="C2218">
        <v>1</v>
      </c>
    </row>
    <row r="2219" spans="1:3" x14ac:dyDescent="0.2">
      <c r="A2219" t="s">
        <v>4396</v>
      </c>
      <c r="B2219" t="s">
        <v>4397</v>
      </c>
      <c r="C2219">
        <v>1</v>
      </c>
    </row>
    <row r="2220" spans="1:3" x14ac:dyDescent="0.2">
      <c r="A2220" t="s">
        <v>4398</v>
      </c>
      <c r="B2220" t="s">
        <v>6887</v>
      </c>
      <c r="C2220">
        <v>1</v>
      </c>
    </row>
    <row r="2221" spans="1:3" x14ac:dyDescent="0.2">
      <c r="A2221" t="s">
        <v>4399</v>
      </c>
      <c r="B2221" t="s">
        <v>6888</v>
      </c>
      <c r="C2221">
        <v>1</v>
      </c>
    </row>
    <row r="2222" spans="1:3" x14ac:dyDescent="0.2">
      <c r="A2222" t="s">
        <v>4400</v>
      </c>
      <c r="B2222" t="s">
        <v>4401</v>
      </c>
      <c r="C2222">
        <v>1</v>
      </c>
    </row>
    <row r="2223" spans="1:3" x14ac:dyDescent="0.2">
      <c r="A2223" t="s">
        <v>4402</v>
      </c>
      <c r="B2223" t="s">
        <v>4403</v>
      </c>
      <c r="C2223">
        <v>1</v>
      </c>
    </row>
    <row r="2224" spans="1:3" x14ac:dyDescent="0.2">
      <c r="A2224" t="s">
        <v>4404</v>
      </c>
      <c r="B2224" t="s">
        <v>6889</v>
      </c>
      <c r="C2224">
        <v>1</v>
      </c>
    </row>
    <row r="2225" spans="1:3" x14ac:dyDescent="0.2">
      <c r="A2225" t="s">
        <v>4405</v>
      </c>
      <c r="B2225" t="s">
        <v>4406</v>
      </c>
      <c r="C2225">
        <v>1</v>
      </c>
    </row>
    <row r="2226" spans="1:3" x14ac:dyDescent="0.2">
      <c r="A2226" t="s">
        <v>4407</v>
      </c>
      <c r="B2226" t="s">
        <v>6890</v>
      </c>
      <c r="C2226">
        <v>1</v>
      </c>
    </row>
    <row r="2227" spans="1:3" x14ac:dyDescent="0.2">
      <c r="A2227" t="s">
        <v>4408</v>
      </c>
      <c r="B2227" t="s">
        <v>4409</v>
      </c>
      <c r="C2227">
        <v>1</v>
      </c>
    </row>
    <row r="2228" spans="1:3" x14ac:dyDescent="0.2">
      <c r="A2228" t="s">
        <v>4410</v>
      </c>
      <c r="B2228" t="s">
        <v>4411</v>
      </c>
      <c r="C2228">
        <v>1</v>
      </c>
    </row>
    <row r="2229" spans="1:3" x14ac:dyDescent="0.2">
      <c r="A2229" t="s">
        <v>4412</v>
      </c>
      <c r="B2229" t="s">
        <v>4413</v>
      </c>
      <c r="C2229">
        <v>1</v>
      </c>
    </row>
    <row r="2230" spans="1:3" x14ac:dyDescent="0.2">
      <c r="A2230" t="s">
        <v>4414</v>
      </c>
      <c r="B2230" t="s">
        <v>4415</v>
      </c>
      <c r="C2230">
        <v>1</v>
      </c>
    </row>
    <row r="2231" spans="1:3" x14ac:dyDescent="0.2">
      <c r="A2231" t="s">
        <v>4416</v>
      </c>
      <c r="B2231" t="s">
        <v>4417</v>
      </c>
      <c r="C2231">
        <v>1</v>
      </c>
    </row>
    <row r="2232" spans="1:3" x14ac:dyDescent="0.2">
      <c r="A2232" t="s">
        <v>4418</v>
      </c>
      <c r="B2232" t="s">
        <v>4419</v>
      </c>
      <c r="C2232">
        <v>1</v>
      </c>
    </row>
    <row r="2233" spans="1:3" x14ac:dyDescent="0.2">
      <c r="A2233" t="s">
        <v>4420</v>
      </c>
      <c r="B2233" t="s">
        <v>6891</v>
      </c>
      <c r="C2233">
        <v>1</v>
      </c>
    </row>
    <row r="2234" spans="1:3" x14ac:dyDescent="0.2">
      <c r="A2234" t="s">
        <v>4421</v>
      </c>
      <c r="B2234" t="s">
        <v>4422</v>
      </c>
      <c r="C2234">
        <v>1</v>
      </c>
    </row>
    <row r="2235" spans="1:3" x14ac:dyDescent="0.2">
      <c r="A2235" t="s">
        <v>4423</v>
      </c>
      <c r="B2235" t="s">
        <v>4424</v>
      </c>
      <c r="C2235">
        <v>1</v>
      </c>
    </row>
    <row r="2236" spans="1:3" x14ac:dyDescent="0.2">
      <c r="A2236" t="s">
        <v>4425</v>
      </c>
      <c r="B2236" t="s">
        <v>4426</v>
      </c>
      <c r="C2236">
        <v>1</v>
      </c>
    </row>
    <row r="2237" spans="1:3" x14ac:dyDescent="0.2">
      <c r="A2237" t="s">
        <v>4427</v>
      </c>
      <c r="B2237" t="s">
        <v>4428</v>
      </c>
      <c r="C2237">
        <v>1</v>
      </c>
    </row>
    <row r="2238" spans="1:3" x14ac:dyDescent="0.2">
      <c r="A2238" t="s">
        <v>4429</v>
      </c>
      <c r="B2238" t="s">
        <v>4430</v>
      </c>
      <c r="C2238">
        <v>1</v>
      </c>
    </row>
    <row r="2239" spans="1:3" x14ac:dyDescent="0.2">
      <c r="A2239" t="s">
        <v>4431</v>
      </c>
      <c r="B2239" t="s">
        <v>4432</v>
      </c>
      <c r="C2239">
        <v>1</v>
      </c>
    </row>
    <row r="2240" spans="1:3" x14ac:dyDescent="0.2">
      <c r="A2240" t="s">
        <v>4433</v>
      </c>
      <c r="B2240" t="s">
        <v>4434</v>
      </c>
      <c r="C2240">
        <v>1</v>
      </c>
    </row>
    <row r="2241" spans="1:3" x14ac:dyDescent="0.2">
      <c r="A2241" t="s">
        <v>4435</v>
      </c>
      <c r="B2241" t="s">
        <v>4436</v>
      </c>
      <c r="C2241">
        <v>1</v>
      </c>
    </row>
    <row r="2242" spans="1:3" x14ac:dyDescent="0.2">
      <c r="A2242" t="s">
        <v>4437</v>
      </c>
      <c r="B2242" t="s">
        <v>4438</v>
      </c>
      <c r="C2242">
        <v>1</v>
      </c>
    </row>
    <row r="2243" spans="1:3" x14ac:dyDescent="0.2">
      <c r="A2243" t="s">
        <v>4439</v>
      </c>
      <c r="B2243" t="s">
        <v>6892</v>
      </c>
      <c r="C2243">
        <v>1</v>
      </c>
    </row>
    <row r="2244" spans="1:3" x14ac:dyDescent="0.2">
      <c r="A2244" t="s">
        <v>4440</v>
      </c>
      <c r="B2244" t="s">
        <v>4441</v>
      </c>
      <c r="C2244">
        <v>1</v>
      </c>
    </row>
    <row r="2245" spans="1:3" x14ac:dyDescent="0.2">
      <c r="A2245" t="s">
        <v>4442</v>
      </c>
      <c r="B2245" t="s">
        <v>4443</v>
      </c>
      <c r="C2245">
        <v>1</v>
      </c>
    </row>
    <row r="2246" spans="1:3" x14ac:dyDescent="0.2">
      <c r="A2246" t="s">
        <v>4444</v>
      </c>
      <c r="B2246" t="s">
        <v>4445</v>
      </c>
      <c r="C2246">
        <v>1</v>
      </c>
    </row>
    <row r="2247" spans="1:3" x14ac:dyDescent="0.2">
      <c r="A2247" t="s">
        <v>4446</v>
      </c>
      <c r="B2247" t="s">
        <v>4447</v>
      </c>
      <c r="C2247">
        <v>1</v>
      </c>
    </row>
    <row r="2248" spans="1:3" x14ac:dyDescent="0.2">
      <c r="A2248" t="s">
        <v>4448</v>
      </c>
      <c r="B2248" t="s">
        <v>6893</v>
      </c>
      <c r="C2248">
        <v>1</v>
      </c>
    </row>
    <row r="2249" spans="1:3" x14ac:dyDescent="0.2">
      <c r="A2249" t="s">
        <v>4449</v>
      </c>
      <c r="B2249" t="s">
        <v>4450</v>
      </c>
      <c r="C2249">
        <v>1</v>
      </c>
    </row>
    <row r="2250" spans="1:3" x14ac:dyDescent="0.2">
      <c r="A2250" t="s">
        <v>4451</v>
      </c>
      <c r="B2250" t="s">
        <v>4452</v>
      </c>
      <c r="C2250">
        <v>1</v>
      </c>
    </row>
    <row r="2251" spans="1:3" x14ac:dyDescent="0.2">
      <c r="A2251" t="s">
        <v>4453</v>
      </c>
      <c r="B2251" t="s">
        <v>4454</v>
      </c>
      <c r="C2251">
        <v>1</v>
      </c>
    </row>
    <row r="2252" spans="1:3" x14ac:dyDescent="0.2">
      <c r="A2252" t="s">
        <v>4455</v>
      </c>
      <c r="B2252" t="s">
        <v>4456</v>
      </c>
      <c r="C2252">
        <v>1</v>
      </c>
    </row>
    <row r="2253" spans="1:3" x14ac:dyDescent="0.2">
      <c r="A2253" t="s">
        <v>4457</v>
      </c>
      <c r="B2253" t="s">
        <v>4458</v>
      </c>
      <c r="C2253">
        <v>1</v>
      </c>
    </row>
    <row r="2254" spans="1:3" x14ac:dyDescent="0.2">
      <c r="A2254" t="s">
        <v>4459</v>
      </c>
      <c r="B2254" t="s">
        <v>4460</v>
      </c>
      <c r="C2254">
        <v>1</v>
      </c>
    </row>
    <row r="2255" spans="1:3" x14ac:dyDescent="0.2">
      <c r="A2255" t="s">
        <v>4461</v>
      </c>
      <c r="B2255" t="s">
        <v>4462</v>
      </c>
      <c r="C2255">
        <v>1</v>
      </c>
    </row>
    <row r="2256" spans="1:3" x14ac:dyDescent="0.2">
      <c r="A2256" t="s">
        <v>4463</v>
      </c>
      <c r="B2256" t="s">
        <v>4464</v>
      </c>
      <c r="C2256">
        <v>1</v>
      </c>
    </row>
    <row r="2257" spans="1:3" x14ac:dyDescent="0.2">
      <c r="A2257" t="s">
        <v>4465</v>
      </c>
      <c r="B2257" t="s">
        <v>4466</v>
      </c>
      <c r="C2257">
        <v>1</v>
      </c>
    </row>
    <row r="2258" spans="1:3" x14ac:dyDescent="0.2">
      <c r="A2258" t="s">
        <v>4467</v>
      </c>
      <c r="B2258" t="s">
        <v>4468</v>
      </c>
      <c r="C2258">
        <v>1</v>
      </c>
    </row>
    <row r="2259" spans="1:3" x14ac:dyDescent="0.2">
      <c r="A2259" t="s">
        <v>4469</v>
      </c>
      <c r="B2259" t="s">
        <v>4470</v>
      </c>
      <c r="C2259">
        <v>1</v>
      </c>
    </row>
    <row r="2260" spans="1:3" x14ac:dyDescent="0.2">
      <c r="A2260" t="s">
        <v>4471</v>
      </c>
      <c r="B2260" t="s">
        <v>4472</v>
      </c>
      <c r="C2260">
        <v>1</v>
      </c>
    </row>
    <row r="2261" spans="1:3" x14ac:dyDescent="0.2">
      <c r="A2261" t="s">
        <v>4473</v>
      </c>
      <c r="B2261" t="s">
        <v>4474</v>
      </c>
      <c r="C2261">
        <v>1</v>
      </c>
    </row>
    <row r="2262" spans="1:3" x14ac:dyDescent="0.2">
      <c r="A2262" t="s">
        <v>4475</v>
      </c>
      <c r="B2262" t="s">
        <v>4476</v>
      </c>
      <c r="C2262">
        <v>1</v>
      </c>
    </row>
    <row r="2263" spans="1:3" x14ac:dyDescent="0.2">
      <c r="A2263" t="s">
        <v>4477</v>
      </c>
      <c r="B2263" t="s">
        <v>4478</v>
      </c>
      <c r="C2263">
        <v>1</v>
      </c>
    </row>
    <row r="2264" spans="1:3" x14ac:dyDescent="0.2">
      <c r="A2264" t="s">
        <v>4479</v>
      </c>
      <c r="B2264" t="s">
        <v>4480</v>
      </c>
      <c r="C2264">
        <v>1</v>
      </c>
    </row>
    <row r="2265" spans="1:3" x14ac:dyDescent="0.2">
      <c r="A2265" t="s">
        <v>4481</v>
      </c>
      <c r="B2265" t="s">
        <v>4482</v>
      </c>
      <c r="C2265">
        <v>1</v>
      </c>
    </row>
    <row r="2266" spans="1:3" x14ac:dyDescent="0.2">
      <c r="A2266" t="s">
        <v>4483</v>
      </c>
      <c r="B2266" t="s">
        <v>4484</v>
      </c>
      <c r="C2266">
        <v>1</v>
      </c>
    </row>
    <row r="2267" spans="1:3" x14ac:dyDescent="0.2">
      <c r="A2267" t="s">
        <v>4485</v>
      </c>
      <c r="B2267" t="s">
        <v>4486</v>
      </c>
      <c r="C2267">
        <v>1</v>
      </c>
    </row>
    <row r="2268" spans="1:3" x14ac:dyDescent="0.2">
      <c r="A2268" t="s">
        <v>4487</v>
      </c>
      <c r="B2268" t="s">
        <v>4488</v>
      </c>
      <c r="C2268">
        <v>1</v>
      </c>
    </row>
    <row r="2269" spans="1:3" x14ac:dyDescent="0.2">
      <c r="A2269" t="s">
        <v>4489</v>
      </c>
      <c r="B2269" t="s">
        <v>6894</v>
      </c>
      <c r="C2269">
        <v>1</v>
      </c>
    </row>
    <row r="2270" spans="1:3" x14ac:dyDescent="0.2">
      <c r="A2270" t="s">
        <v>4490</v>
      </c>
      <c r="B2270" t="s">
        <v>4491</v>
      </c>
      <c r="C2270">
        <v>1</v>
      </c>
    </row>
    <row r="2271" spans="1:3" x14ac:dyDescent="0.2">
      <c r="A2271" t="s">
        <v>4492</v>
      </c>
      <c r="B2271" t="s">
        <v>4493</v>
      </c>
      <c r="C2271">
        <v>1</v>
      </c>
    </row>
    <row r="2272" spans="1:3" x14ac:dyDescent="0.2">
      <c r="A2272" t="s">
        <v>4494</v>
      </c>
      <c r="B2272" t="s">
        <v>4495</v>
      </c>
      <c r="C2272">
        <v>1</v>
      </c>
    </row>
    <row r="2273" spans="1:3" x14ac:dyDescent="0.2">
      <c r="A2273" t="s">
        <v>4496</v>
      </c>
      <c r="B2273" t="s">
        <v>4497</v>
      </c>
      <c r="C2273">
        <v>1</v>
      </c>
    </row>
    <row r="2274" spans="1:3" x14ac:dyDescent="0.2">
      <c r="A2274" t="s">
        <v>4498</v>
      </c>
      <c r="B2274" t="s">
        <v>4499</v>
      </c>
      <c r="C2274">
        <v>1</v>
      </c>
    </row>
    <row r="2275" spans="1:3" x14ac:dyDescent="0.2">
      <c r="A2275" t="s">
        <v>4500</v>
      </c>
      <c r="B2275" t="s">
        <v>4501</v>
      </c>
      <c r="C2275">
        <v>1</v>
      </c>
    </row>
    <row r="2276" spans="1:3" x14ac:dyDescent="0.2">
      <c r="A2276" t="s">
        <v>4502</v>
      </c>
      <c r="B2276" t="s">
        <v>4503</v>
      </c>
      <c r="C2276">
        <v>1</v>
      </c>
    </row>
    <row r="2277" spans="1:3" x14ac:dyDescent="0.2">
      <c r="A2277" t="s">
        <v>4504</v>
      </c>
      <c r="B2277" t="s">
        <v>4505</v>
      </c>
      <c r="C2277">
        <v>1</v>
      </c>
    </row>
    <row r="2278" spans="1:3" x14ac:dyDescent="0.2">
      <c r="A2278" t="s">
        <v>4506</v>
      </c>
      <c r="B2278" t="s">
        <v>4507</v>
      </c>
      <c r="C2278">
        <v>1</v>
      </c>
    </row>
    <row r="2279" spans="1:3" x14ac:dyDescent="0.2">
      <c r="A2279" t="s">
        <v>4508</v>
      </c>
      <c r="B2279" t="s">
        <v>4509</v>
      </c>
      <c r="C2279">
        <v>1</v>
      </c>
    </row>
    <row r="2280" spans="1:3" x14ac:dyDescent="0.2">
      <c r="A2280" t="s">
        <v>4510</v>
      </c>
      <c r="B2280" t="s">
        <v>4511</v>
      </c>
      <c r="C2280">
        <v>1</v>
      </c>
    </row>
    <row r="2281" spans="1:3" x14ac:dyDescent="0.2">
      <c r="A2281" t="s">
        <v>4512</v>
      </c>
      <c r="B2281" t="s">
        <v>4513</v>
      </c>
      <c r="C2281">
        <v>1</v>
      </c>
    </row>
    <row r="2282" spans="1:3" x14ac:dyDescent="0.2">
      <c r="A2282" t="s">
        <v>4514</v>
      </c>
      <c r="B2282" t="s">
        <v>4515</v>
      </c>
      <c r="C2282">
        <v>1</v>
      </c>
    </row>
    <row r="2283" spans="1:3" x14ac:dyDescent="0.2">
      <c r="A2283" t="s">
        <v>4516</v>
      </c>
      <c r="B2283" t="s">
        <v>4517</v>
      </c>
      <c r="C2283">
        <v>1</v>
      </c>
    </row>
    <row r="2284" spans="1:3" x14ac:dyDescent="0.2">
      <c r="A2284" t="s">
        <v>4518</v>
      </c>
      <c r="B2284" t="s">
        <v>4519</v>
      </c>
      <c r="C2284">
        <v>1</v>
      </c>
    </row>
    <row r="2285" spans="1:3" x14ac:dyDescent="0.2">
      <c r="A2285" t="s">
        <v>4520</v>
      </c>
      <c r="B2285" t="s">
        <v>4521</v>
      </c>
      <c r="C2285">
        <v>1</v>
      </c>
    </row>
    <row r="2286" spans="1:3" x14ac:dyDescent="0.2">
      <c r="A2286" t="s">
        <v>4522</v>
      </c>
      <c r="B2286" t="s">
        <v>4523</v>
      </c>
      <c r="C2286">
        <v>1</v>
      </c>
    </row>
    <row r="2287" spans="1:3" x14ac:dyDescent="0.2">
      <c r="A2287" t="s">
        <v>4524</v>
      </c>
      <c r="B2287" t="s">
        <v>4525</v>
      </c>
      <c r="C2287">
        <v>1</v>
      </c>
    </row>
    <row r="2288" spans="1:3" x14ac:dyDescent="0.2">
      <c r="A2288" t="s">
        <v>4526</v>
      </c>
      <c r="B2288" t="s">
        <v>4527</v>
      </c>
      <c r="C2288">
        <v>1</v>
      </c>
    </row>
    <row r="2289" spans="1:3" x14ac:dyDescent="0.2">
      <c r="A2289" t="s">
        <v>4528</v>
      </c>
      <c r="B2289" t="s">
        <v>4529</v>
      </c>
      <c r="C2289">
        <v>1</v>
      </c>
    </row>
    <row r="2290" spans="1:3" x14ac:dyDescent="0.2">
      <c r="A2290" t="s">
        <v>4530</v>
      </c>
      <c r="B2290" t="s">
        <v>4531</v>
      </c>
      <c r="C2290">
        <v>1</v>
      </c>
    </row>
    <row r="2291" spans="1:3" x14ac:dyDescent="0.2">
      <c r="A2291" t="s">
        <v>4532</v>
      </c>
      <c r="B2291" t="s">
        <v>4533</v>
      </c>
      <c r="C2291">
        <v>1</v>
      </c>
    </row>
    <row r="2292" spans="1:3" x14ac:dyDescent="0.2">
      <c r="A2292" t="s">
        <v>4534</v>
      </c>
      <c r="B2292" t="s">
        <v>4535</v>
      </c>
      <c r="C2292">
        <v>1</v>
      </c>
    </row>
    <row r="2293" spans="1:3" x14ac:dyDescent="0.2">
      <c r="A2293" t="s">
        <v>4536</v>
      </c>
      <c r="B2293" t="s">
        <v>4537</v>
      </c>
      <c r="C2293">
        <v>1</v>
      </c>
    </row>
    <row r="2294" spans="1:3" x14ac:dyDescent="0.2">
      <c r="A2294" t="s">
        <v>4538</v>
      </c>
      <c r="B2294" t="s">
        <v>4539</v>
      </c>
      <c r="C2294">
        <v>1</v>
      </c>
    </row>
    <row r="2295" spans="1:3" x14ac:dyDescent="0.2">
      <c r="A2295" t="s">
        <v>4540</v>
      </c>
      <c r="B2295" t="s">
        <v>4541</v>
      </c>
      <c r="C2295">
        <v>1</v>
      </c>
    </row>
    <row r="2296" spans="1:3" x14ac:dyDescent="0.2">
      <c r="A2296" t="s">
        <v>4542</v>
      </c>
      <c r="B2296" t="s">
        <v>4543</v>
      </c>
      <c r="C2296">
        <v>1</v>
      </c>
    </row>
    <row r="2297" spans="1:3" x14ac:dyDescent="0.2">
      <c r="A2297" t="s">
        <v>4544</v>
      </c>
      <c r="B2297" t="s">
        <v>4545</v>
      </c>
      <c r="C2297">
        <v>1</v>
      </c>
    </row>
    <row r="2298" spans="1:3" x14ac:dyDescent="0.2">
      <c r="A2298" t="s">
        <v>4546</v>
      </c>
      <c r="B2298" t="s">
        <v>4547</v>
      </c>
      <c r="C2298">
        <v>1</v>
      </c>
    </row>
    <row r="2299" spans="1:3" x14ac:dyDescent="0.2">
      <c r="A2299" t="s">
        <v>4548</v>
      </c>
      <c r="B2299" t="s">
        <v>6895</v>
      </c>
      <c r="C2299">
        <v>1</v>
      </c>
    </row>
    <row r="2300" spans="1:3" x14ac:dyDescent="0.2">
      <c r="A2300" t="s">
        <v>4549</v>
      </c>
      <c r="B2300" t="s">
        <v>4550</v>
      </c>
      <c r="C2300">
        <v>1</v>
      </c>
    </row>
    <row r="2301" spans="1:3" x14ac:dyDescent="0.2">
      <c r="A2301" t="s">
        <v>4551</v>
      </c>
      <c r="B2301" t="s">
        <v>4552</v>
      </c>
      <c r="C2301">
        <v>1</v>
      </c>
    </row>
    <row r="2302" spans="1:3" x14ac:dyDescent="0.2">
      <c r="A2302" t="s">
        <v>4553</v>
      </c>
      <c r="B2302" t="s">
        <v>4554</v>
      </c>
      <c r="C2302">
        <v>1</v>
      </c>
    </row>
    <row r="2303" spans="1:3" x14ac:dyDescent="0.2">
      <c r="A2303" t="s">
        <v>4555</v>
      </c>
      <c r="B2303" t="s">
        <v>4556</v>
      </c>
      <c r="C2303">
        <v>1</v>
      </c>
    </row>
    <row r="2304" spans="1:3" x14ac:dyDescent="0.2">
      <c r="A2304" t="s">
        <v>4557</v>
      </c>
      <c r="B2304" t="s">
        <v>4558</v>
      </c>
      <c r="C2304">
        <v>1</v>
      </c>
    </row>
    <row r="2305" spans="1:3" x14ac:dyDescent="0.2">
      <c r="A2305" t="s">
        <v>4559</v>
      </c>
      <c r="B2305" t="s">
        <v>4560</v>
      </c>
      <c r="C2305">
        <v>1</v>
      </c>
    </row>
    <row r="2306" spans="1:3" x14ac:dyDescent="0.2">
      <c r="A2306" t="s">
        <v>4561</v>
      </c>
      <c r="B2306" t="s">
        <v>4562</v>
      </c>
      <c r="C2306">
        <v>1</v>
      </c>
    </row>
    <row r="2307" spans="1:3" x14ac:dyDescent="0.2">
      <c r="A2307" t="s">
        <v>4563</v>
      </c>
      <c r="B2307" t="s">
        <v>4564</v>
      </c>
      <c r="C2307">
        <v>1</v>
      </c>
    </row>
    <row r="2308" spans="1:3" x14ac:dyDescent="0.2">
      <c r="A2308" t="s">
        <v>4565</v>
      </c>
      <c r="B2308" t="s">
        <v>4566</v>
      </c>
      <c r="C2308">
        <v>1</v>
      </c>
    </row>
    <row r="2309" spans="1:3" x14ac:dyDescent="0.2">
      <c r="A2309" t="s">
        <v>4567</v>
      </c>
      <c r="B2309" t="s">
        <v>4568</v>
      </c>
      <c r="C2309">
        <v>1</v>
      </c>
    </row>
    <row r="2310" spans="1:3" x14ac:dyDescent="0.2">
      <c r="A2310" t="s">
        <v>4569</v>
      </c>
      <c r="B2310" t="s">
        <v>6896</v>
      </c>
      <c r="C2310">
        <v>1</v>
      </c>
    </row>
    <row r="2311" spans="1:3" x14ac:dyDescent="0.2">
      <c r="A2311" t="s">
        <v>4570</v>
      </c>
      <c r="B2311" t="s">
        <v>4571</v>
      </c>
      <c r="C2311">
        <v>1</v>
      </c>
    </row>
    <row r="2312" spans="1:3" x14ac:dyDescent="0.2">
      <c r="A2312" t="s">
        <v>4572</v>
      </c>
      <c r="B2312" t="s">
        <v>4573</v>
      </c>
      <c r="C2312">
        <v>1</v>
      </c>
    </row>
    <row r="2313" spans="1:3" x14ac:dyDescent="0.2">
      <c r="A2313" t="s">
        <v>4574</v>
      </c>
      <c r="B2313" t="s">
        <v>4575</v>
      </c>
      <c r="C2313">
        <v>1</v>
      </c>
    </row>
    <row r="2314" spans="1:3" x14ac:dyDescent="0.2">
      <c r="A2314" t="s">
        <v>4576</v>
      </c>
      <c r="B2314" t="s">
        <v>4577</v>
      </c>
      <c r="C2314">
        <v>1</v>
      </c>
    </row>
    <row r="2315" spans="1:3" x14ac:dyDescent="0.2">
      <c r="A2315" t="s">
        <v>4578</v>
      </c>
      <c r="B2315" t="s">
        <v>4579</v>
      </c>
      <c r="C2315">
        <v>1</v>
      </c>
    </row>
    <row r="2316" spans="1:3" x14ac:dyDescent="0.2">
      <c r="A2316" t="s">
        <v>4580</v>
      </c>
      <c r="B2316" t="s">
        <v>4581</v>
      </c>
      <c r="C2316">
        <v>1</v>
      </c>
    </row>
    <row r="2317" spans="1:3" x14ac:dyDescent="0.2">
      <c r="A2317" t="s">
        <v>4582</v>
      </c>
      <c r="B2317" t="s">
        <v>6897</v>
      </c>
      <c r="C2317">
        <v>1</v>
      </c>
    </row>
    <row r="2318" spans="1:3" x14ac:dyDescent="0.2">
      <c r="A2318" t="s">
        <v>4583</v>
      </c>
      <c r="B2318" t="s">
        <v>4584</v>
      </c>
      <c r="C2318">
        <v>1</v>
      </c>
    </row>
    <row r="2319" spans="1:3" x14ac:dyDescent="0.2">
      <c r="A2319" t="s">
        <v>4585</v>
      </c>
      <c r="B2319" t="s">
        <v>4586</v>
      </c>
      <c r="C2319">
        <v>1</v>
      </c>
    </row>
    <row r="2320" spans="1:3" x14ac:dyDescent="0.2">
      <c r="A2320" t="s">
        <v>4587</v>
      </c>
      <c r="B2320" t="s">
        <v>4588</v>
      </c>
      <c r="C2320">
        <v>1</v>
      </c>
    </row>
    <row r="2321" spans="1:3" x14ac:dyDescent="0.2">
      <c r="A2321" t="s">
        <v>4589</v>
      </c>
      <c r="B2321" t="s">
        <v>4590</v>
      </c>
      <c r="C2321">
        <v>1</v>
      </c>
    </row>
    <row r="2322" spans="1:3" x14ac:dyDescent="0.2">
      <c r="A2322" t="s">
        <v>4591</v>
      </c>
      <c r="B2322" t="s">
        <v>6898</v>
      </c>
      <c r="C2322">
        <v>1</v>
      </c>
    </row>
    <row r="2323" spans="1:3" x14ac:dyDescent="0.2">
      <c r="A2323" t="s">
        <v>4592</v>
      </c>
      <c r="B2323" t="s">
        <v>4593</v>
      </c>
      <c r="C2323">
        <v>1</v>
      </c>
    </row>
    <row r="2324" spans="1:3" x14ac:dyDescent="0.2">
      <c r="A2324" t="s">
        <v>4594</v>
      </c>
      <c r="B2324" t="s">
        <v>4595</v>
      </c>
      <c r="C2324">
        <v>1</v>
      </c>
    </row>
    <row r="2325" spans="1:3" x14ac:dyDescent="0.2">
      <c r="A2325" t="s">
        <v>4596</v>
      </c>
      <c r="B2325" t="s">
        <v>4597</v>
      </c>
      <c r="C2325">
        <v>1</v>
      </c>
    </row>
    <row r="2326" spans="1:3" x14ac:dyDescent="0.2">
      <c r="A2326" t="s">
        <v>4598</v>
      </c>
      <c r="B2326" t="s">
        <v>4599</v>
      </c>
      <c r="C2326">
        <v>1</v>
      </c>
    </row>
    <row r="2327" spans="1:3" x14ac:dyDescent="0.2">
      <c r="A2327" t="s">
        <v>4600</v>
      </c>
      <c r="B2327" t="s">
        <v>6899</v>
      </c>
      <c r="C2327">
        <v>1</v>
      </c>
    </row>
    <row r="2328" spans="1:3" x14ac:dyDescent="0.2">
      <c r="A2328" t="s">
        <v>4601</v>
      </c>
      <c r="B2328" t="s">
        <v>4602</v>
      </c>
      <c r="C2328">
        <v>1</v>
      </c>
    </row>
    <row r="2329" spans="1:3" x14ac:dyDescent="0.2">
      <c r="A2329" t="s">
        <v>4603</v>
      </c>
      <c r="B2329" t="s">
        <v>4604</v>
      </c>
      <c r="C2329">
        <v>1</v>
      </c>
    </row>
    <row r="2330" spans="1:3" x14ac:dyDescent="0.2">
      <c r="A2330" t="s">
        <v>4605</v>
      </c>
      <c r="B2330" t="s">
        <v>4606</v>
      </c>
      <c r="C2330">
        <v>1</v>
      </c>
    </row>
    <row r="2331" spans="1:3" x14ac:dyDescent="0.2">
      <c r="A2331" t="s">
        <v>4607</v>
      </c>
      <c r="B2331" t="s">
        <v>4608</v>
      </c>
      <c r="C2331">
        <v>1</v>
      </c>
    </row>
    <row r="2332" spans="1:3" x14ac:dyDescent="0.2">
      <c r="A2332" t="s">
        <v>4609</v>
      </c>
      <c r="B2332" t="s">
        <v>4610</v>
      </c>
      <c r="C2332">
        <v>1</v>
      </c>
    </row>
    <row r="2333" spans="1:3" x14ac:dyDescent="0.2">
      <c r="A2333" t="s">
        <v>4611</v>
      </c>
      <c r="B2333" t="s">
        <v>6900</v>
      </c>
      <c r="C2333">
        <v>1</v>
      </c>
    </row>
    <row r="2334" spans="1:3" x14ac:dyDescent="0.2">
      <c r="A2334" t="s">
        <v>4612</v>
      </c>
      <c r="B2334" t="s">
        <v>4613</v>
      </c>
      <c r="C2334">
        <v>1</v>
      </c>
    </row>
    <row r="2335" spans="1:3" x14ac:dyDescent="0.2">
      <c r="A2335" t="s">
        <v>4614</v>
      </c>
      <c r="B2335" t="s">
        <v>4615</v>
      </c>
      <c r="C2335">
        <v>1</v>
      </c>
    </row>
    <row r="2336" spans="1:3" x14ac:dyDescent="0.2">
      <c r="A2336" t="s">
        <v>4616</v>
      </c>
      <c r="B2336" t="s">
        <v>4617</v>
      </c>
      <c r="C2336">
        <v>1</v>
      </c>
    </row>
    <row r="2337" spans="1:3" x14ac:dyDescent="0.2">
      <c r="A2337" t="s">
        <v>4618</v>
      </c>
      <c r="B2337" t="s">
        <v>4619</v>
      </c>
      <c r="C2337">
        <v>1</v>
      </c>
    </row>
    <row r="2338" spans="1:3" x14ac:dyDescent="0.2">
      <c r="A2338" t="s">
        <v>4620</v>
      </c>
      <c r="B2338" t="s">
        <v>4621</v>
      </c>
      <c r="C2338">
        <v>1</v>
      </c>
    </row>
    <row r="2339" spans="1:3" x14ac:dyDescent="0.2">
      <c r="A2339" t="s">
        <v>4622</v>
      </c>
      <c r="B2339" t="s">
        <v>4623</v>
      </c>
      <c r="C2339">
        <v>1</v>
      </c>
    </row>
    <row r="2340" spans="1:3" x14ac:dyDescent="0.2">
      <c r="A2340" t="s">
        <v>4624</v>
      </c>
      <c r="B2340" t="s">
        <v>4625</v>
      </c>
      <c r="C2340">
        <v>1</v>
      </c>
    </row>
    <row r="2341" spans="1:3" x14ac:dyDescent="0.2">
      <c r="A2341" t="s">
        <v>4626</v>
      </c>
      <c r="B2341" t="s">
        <v>4627</v>
      </c>
      <c r="C2341">
        <v>1</v>
      </c>
    </row>
    <row r="2342" spans="1:3" x14ac:dyDescent="0.2">
      <c r="A2342" t="s">
        <v>4628</v>
      </c>
      <c r="B2342" t="s">
        <v>4629</v>
      </c>
      <c r="C2342">
        <v>1</v>
      </c>
    </row>
    <row r="2343" spans="1:3" x14ac:dyDescent="0.2">
      <c r="A2343" t="s">
        <v>4630</v>
      </c>
      <c r="B2343" t="s">
        <v>4631</v>
      </c>
      <c r="C2343">
        <v>1</v>
      </c>
    </row>
    <row r="2344" spans="1:3" x14ac:dyDescent="0.2">
      <c r="A2344" t="s">
        <v>4632</v>
      </c>
      <c r="B2344" t="s">
        <v>4633</v>
      </c>
      <c r="C2344">
        <v>1</v>
      </c>
    </row>
    <row r="2345" spans="1:3" x14ac:dyDescent="0.2">
      <c r="A2345" t="s">
        <v>4634</v>
      </c>
      <c r="B2345" t="s">
        <v>4635</v>
      </c>
      <c r="C2345">
        <v>1</v>
      </c>
    </row>
    <row r="2346" spans="1:3" x14ac:dyDescent="0.2">
      <c r="A2346" t="s">
        <v>4636</v>
      </c>
      <c r="B2346" t="s">
        <v>4637</v>
      </c>
      <c r="C2346">
        <v>1</v>
      </c>
    </row>
    <row r="2347" spans="1:3" x14ac:dyDescent="0.2">
      <c r="A2347" t="s">
        <v>4638</v>
      </c>
      <c r="B2347" t="s">
        <v>4639</v>
      </c>
      <c r="C2347">
        <v>1</v>
      </c>
    </row>
    <row r="2348" spans="1:3" x14ac:dyDescent="0.2">
      <c r="A2348" t="s">
        <v>4640</v>
      </c>
      <c r="B2348" t="s">
        <v>6901</v>
      </c>
      <c r="C2348">
        <v>1</v>
      </c>
    </row>
    <row r="2349" spans="1:3" x14ac:dyDescent="0.2">
      <c r="A2349" t="s">
        <v>4641</v>
      </c>
      <c r="B2349" t="s">
        <v>4642</v>
      </c>
      <c r="C2349">
        <v>1</v>
      </c>
    </row>
    <row r="2350" spans="1:3" x14ac:dyDescent="0.2">
      <c r="A2350" t="s">
        <v>4643</v>
      </c>
      <c r="B2350" t="s">
        <v>4644</v>
      </c>
      <c r="C2350">
        <v>1</v>
      </c>
    </row>
    <row r="2351" spans="1:3" x14ac:dyDescent="0.2">
      <c r="A2351" t="s">
        <v>4645</v>
      </c>
      <c r="B2351" t="s">
        <v>4646</v>
      </c>
      <c r="C2351">
        <v>1</v>
      </c>
    </row>
    <row r="2352" spans="1:3" x14ac:dyDescent="0.2">
      <c r="A2352" t="s">
        <v>4647</v>
      </c>
      <c r="B2352" t="s">
        <v>4648</v>
      </c>
      <c r="C2352">
        <v>1</v>
      </c>
    </row>
    <row r="2353" spans="1:3" x14ac:dyDescent="0.2">
      <c r="A2353" t="s">
        <v>4649</v>
      </c>
      <c r="B2353" t="s">
        <v>4650</v>
      </c>
      <c r="C2353">
        <v>1</v>
      </c>
    </row>
    <row r="2354" spans="1:3" x14ac:dyDescent="0.2">
      <c r="A2354" t="s">
        <v>4651</v>
      </c>
      <c r="B2354" t="s">
        <v>4652</v>
      </c>
      <c r="C2354">
        <v>1</v>
      </c>
    </row>
    <row r="2355" spans="1:3" x14ac:dyDescent="0.2">
      <c r="A2355" t="s">
        <v>4653</v>
      </c>
      <c r="B2355" t="s">
        <v>4654</v>
      </c>
      <c r="C2355">
        <v>1</v>
      </c>
    </row>
    <row r="2356" spans="1:3" x14ac:dyDescent="0.2">
      <c r="A2356" t="s">
        <v>4655</v>
      </c>
      <c r="B2356" t="s">
        <v>4656</v>
      </c>
      <c r="C2356">
        <v>1</v>
      </c>
    </row>
    <row r="2357" spans="1:3" x14ac:dyDescent="0.2">
      <c r="A2357" t="s">
        <v>4657</v>
      </c>
      <c r="B2357" t="s">
        <v>4658</v>
      </c>
      <c r="C2357">
        <v>1</v>
      </c>
    </row>
    <row r="2358" spans="1:3" x14ac:dyDescent="0.2">
      <c r="A2358" t="s">
        <v>4659</v>
      </c>
      <c r="B2358" t="s">
        <v>4660</v>
      </c>
      <c r="C2358">
        <v>1</v>
      </c>
    </row>
    <row r="2359" spans="1:3" x14ac:dyDescent="0.2">
      <c r="A2359" t="s">
        <v>4661</v>
      </c>
      <c r="B2359" t="s">
        <v>4662</v>
      </c>
      <c r="C2359">
        <v>1</v>
      </c>
    </row>
    <row r="2360" spans="1:3" x14ac:dyDescent="0.2">
      <c r="A2360" t="s">
        <v>4663</v>
      </c>
      <c r="B2360" t="s">
        <v>4664</v>
      </c>
      <c r="C2360">
        <v>1</v>
      </c>
    </row>
    <row r="2361" spans="1:3" x14ac:dyDescent="0.2">
      <c r="A2361" t="s">
        <v>4665</v>
      </c>
      <c r="B2361" t="s">
        <v>4666</v>
      </c>
      <c r="C2361">
        <v>1</v>
      </c>
    </row>
    <row r="2362" spans="1:3" x14ac:dyDescent="0.2">
      <c r="A2362" t="s">
        <v>4667</v>
      </c>
      <c r="B2362" t="s">
        <v>4668</v>
      </c>
      <c r="C2362">
        <v>1</v>
      </c>
    </row>
    <row r="2363" spans="1:3" x14ac:dyDescent="0.2">
      <c r="A2363" t="s">
        <v>4669</v>
      </c>
      <c r="B2363" t="s">
        <v>4670</v>
      </c>
      <c r="C2363">
        <v>1</v>
      </c>
    </row>
    <row r="2364" spans="1:3" x14ac:dyDescent="0.2">
      <c r="A2364" t="s">
        <v>4671</v>
      </c>
      <c r="B2364" t="s">
        <v>4672</v>
      </c>
      <c r="C2364">
        <v>1</v>
      </c>
    </row>
    <row r="2365" spans="1:3" x14ac:dyDescent="0.2">
      <c r="A2365" t="s">
        <v>4673</v>
      </c>
      <c r="B2365" t="s">
        <v>4674</v>
      </c>
      <c r="C2365">
        <v>1</v>
      </c>
    </row>
    <row r="2366" spans="1:3" x14ac:dyDescent="0.2">
      <c r="A2366" t="s">
        <v>4675</v>
      </c>
      <c r="B2366" t="s">
        <v>4676</v>
      </c>
      <c r="C2366">
        <v>1</v>
      </c>
    </row>
    <row r="2367" spans="1:3" x14ac:dyDescent="0.2">
      <c r="A2367" t="s">
        <v>4677</v>
      </c>
      <c r="B2367" t="s">
        <v>4678</v>
      </c>
      <c r="C2367">
        <v>1</v>
      </c>
    </row>
    <row r="2368" spans="1:3" x14ac:dyDescent="0.2">
      <c r="A2368" t="s">
        <v>4679</v>
      </c>
      <c r="B2368" t="s">
        <v>4680</v>
      </c>
      <c r="C2368">
        <v>1</v>
      </c>
    </row>
    <row r="2369" spans="1:3" x14ac:dyDescent="0.2">
      <c r="A2369" t="s">
        <v>4681</v>
      </c>
      <c r="B2369" t="s">
        <v>4682</v>
      </c>
      <c r="C2369">
        <v>1</v>
      </c>
    </row>
    <row r="2370" spans="1:3" x14ac:dyDescent="0.2">
      <c r="A2370" t="s">
        <v>4683</v>
      </c>
      <c r="B2370" t="s">
        <v>4684</v>
      </c>
      <c r="C2370">
        <v>1</v>
      </c>
    </row>
    <row r="2371" spans="1:3" x14ac:dyDescent="0.2">
      <c r="A2371" t="s">
        <v>4685</v>
      </c>
      <c r="B2371" t="s">
        <v>4686</v>
      </c>
      <c r="C2371">
        <v>1</v>
      </c>
    </row>
    <row r="2372" spans="1:3" x14ac:dyDescent="0.2">
      <c r="A2372" t="s">
        <v>4687</v>
      </c>
      <c r="B2372" t="s">
        <v>6902</v>
      </c>
      <c r="C2372">
        <v>1</v>
      </c>
    </row>
    <row r="2373" spans="1:3" x14ac:dyDescent="0.2">
      <c r="A2373" t="s">
        <v>4688</v>
      </c>
      <c r="B2373" t="s">
        <v>4689</v>
      </c>
      <c r="C2373">
        <v>1</v>
      </c>
    </row>
    <row r="2374" spans="1:3" x14ac:dyDescent="0.2">
      <c r="A2374" t="s">
        <v>4690</v>
      </c>
      <c r="B2374" t="s">
        <v>4691</v>
      </c>
      <c r="C2374">
        <v>1</v>
      </c>
    </row>
    <row r="2375" spans="1:3" x14ac:dyDescent="0.2">
      <c r="A2375" t="s">
        <v>4692</v>
      </c>
      <c r="B2375" t="s">
        <v>4693</v>
      </c>
      <c r="C2375">
        <v>1</v>
      </c>
    </row>
    <row r="2376" spans="1:3" x14ac:dyDescent="0.2">
      <c r="A2376" t="s">
        <v>4694</v>
      </c>
      <c r="B2376" t="s">
        <v>4695</v>
      </c>
      <c r="C2376">
        <v>1</v>
      </c>
    </row>
    <row r="2377" spans="1:3" x14ac:dyDescent="0.2">
      <c r="A2377" t="s">
        <v>4696</v>
      </c>
      <c r="B2377" t="s">
        <v>4697</v>
      </c>
      <c r="C2377">
        <v>1</v>
      </c>
    </row>
    <row r="2378" spans="1:3" x14ac:dyDescent="0.2">
      <c r="A2378" t="s">
        <v>4698</v>
      </c>
      <c r="B2378" t="s">
        <v>4699</v>
      </c>
      <c r="C2378">
        <v>1</v>
      </c>
    </row>
    <row r="2379" spans="1:3" x14ac:dyDescent="0.2">
      <c r="A2379" t="s">
        <v>4700</v>
      </c>
      <c r="B2379" t="s">
        <v>6903</v>
      </c>
      <c r="C2379">
        <v>1</v>
      </c>
    </row>
    <row r="2380" spans="1:3" x14ac:dyDescent="0.2">
      <c r="A2380" t="s">
        <v>4701</v>
      </c>
      <c r="B2380" t="s">
        <v>6904</v>
      </c>
      <c r="C2380">
        <v>1</v>
      </c>
    </row>
    <row r="2381" spans="1:3" x14ac:dyDescent="0.2">
      <c r="A2381" t="s">
        <v>4702</v>
      </c>
      <c r="B2381" t="s">
        <v>6905</v>
      </c>
      <c r="C2381">
        <v>1</v>
      </c>
    </row>
    <row r="2382" spans="1:3" x14ac:dyDescent="0.2">
      <c r="A2382" t="s">
        <v>4703</v>
      </c>
      <c r="B2382" t="s">
        <v>4704</v>
      </c>
      <c r="C2382">
        <v>1</v>
      </c>
    </row>
    <row r="2383" spans="1:3" x14ac:dyDescent="0.2">
      <c r="A2383" t="s">
        <v>4705</v>
      </c>
      <c r="B2383" t="s">
        <v>4706</v>
      </c>
      <c r="C2383">
        <v>1</v>
      </c>
    </row>
    <row r="2384" spans="1:3" x14ac:dyDescent="0.2">
      <c r="A2384" t="s">
        <v>4707</v>
      </c>
      <c r="B2384" t="s">
        <v>4708</v>
      </c>
      <c r="C2384">
        <v>1</v>
      </c>
    </row>
    <row r="2385" spans="1:3" x14ac:dyDescent="0.2">
      <c r="A2385" t="s">
        <v>4709</v>
      </c>
      <c r="B2385" t="s">
        <v>4710</v>
      </c>
      <c r="C2385">
        <v>1</v>
      </c>
    </row>
    <row r="2386" spans="1:3" x14ac:dyDescent="0.2">
      <c r="A2386" t="s">
        <v>4711</v>
      </c>
      <c r="B2386" t="s">
        <v>6906</v>
      </c>
      <c r="C2386">
        <v>1</v>
      </c>
    </row>
    <row r="2387" spans="1:3" x14ac:dyDescent="0.2">
      <c r="A2387" t="s">
        <v>4712</v>
      </c>
      <c r="B2387" t="s">
        <v>4713</v>
      </c>
      <c r="C2387">
        <v>1</v>
      </c>
    </row>
    <row r="2388" spans="1:3" x14ac:dyDescent="0.2">
      <c r="A2388" t="s">
        <v>4714</v>
      </c>
      <c r="B2388" t="s">
        <v>6907</v>
      </c>
      <c r="C2388">
        <v>1</v>
      </c>
    </row>
    <row r="2389" spans="1:3" x14ac:dyDescent="0.2">
      <c r="A2389" t="s">
        <v>4715</v>
      </c>
      <c r="B2389" t="s">
        <v>4716</v>
      </c>
      <c r="C2389">
        <v>1</v>
      </c>
    </row>
    <row r="2390" spans="1:3" x14ac:dyDescent="0.2">
      <c r="A2390" t="s">
        <v>4717</v>
      </c>
      <c r="B2390" t="s">
        <v>4718</v>
      </c>
      <c r="C2390">
        <v>1</v>
      </c>
    </row>
    <row r="2391" spans="1:3" x14ac:dyDescent="0.2">
      <c r="A2391" t="s">
        <v>4719</v>
      </c>
      <c r="B2391" t="s">
        <v>4720</v>
      </c>
      <c r="C2391">
        <v>1</v>
      </c>
    </row>
    <row r="2392" spans="1:3" x14ac:dyDescent="0.2">
      <c r="A2392" t="s">
        <v>4721</v>
      </c>
      <c r="B2392" t="s">
        <v>4722</v>
      </c>
      <c r="C2392">
        <v>1</v>
      </c>
    </row>
    <row r="2393" spans="1:3" x14ac:dyDescent="0.2">
      <c r="A2393" t="s">
        <v>4723</v>
      </c>
      <c r="B2393" t="s">
        <v>4724</v>
      </c>
      <c r="C2393">
        <v>1</v>
      </c>
    </row>
    <row r="2394" spans="1:3" x14ac:dyDescent="0.2">
      <c r="A2394" t="s">
        <v>4725</v>
      </c>
      <c r="B2394" t="s">
        <v>4726</v>
      </c>
      <c r="C2394">
        <v>1</v>
      </c>
    </row>
    <row r="2395" spans="1:3" x14ac:dyDescent="0.2">
      <c r="A2395" t="s">
        <v>4727</v>
      </c>
      <c r="B2395" t="s">
        <v>4728</v>
      </c>
      <c r="C2395">
        <v>1</v>
      </c>
    </row>
    <row r="2396" spans="1:3" x14ac:dyDescent="0.2">
      <c r="A2396" t="s">
        <v>4729</v>
      </c>
      <c r="B2396" t="s">
        <v>4730</v>
      </c>
      <c r="C2396">
        <v>1</v>
      </c>
    </row>
    <row r="2397" spans="1:3" x14ac:dyDescent="0.2">
      <c r="A2397" t="s">
        <v>4731</v>
      </c>
      <c r="B2397" t="s">
        <v>4732</v>
      </c>
      <c r="C2397">
        <v>1</v>
      </c>
    </row>
    <row r="2398" spans="1:3" x14ac:dyDescent="0.2">
      <c r="A2398" t="s">
        <v>4733</v>
      </c>
      <c r="B2398" t="s">
        <v>4734</v>
      </c>
      <c r="C2398">
        <v>1</v>
      </c>
    </row>
    <row r="2399" spans="1:3" x14ac:dyDescent="0.2">
      <c r="A2399" t="s">
        <v>4735</v>
      </c>
      <c r="B2399" t="s">
        <v>4736</v>
      </c>
      <c r="C2399">
        <v>1</v>
      </c>
    </row>
    <row r="2400" spans="1:3" x14ac:dyDescent="0.2">
      <c r="A2400" t="s">
        <v>4737</v>
      </c>
      <c r="B2400" t="s">
        <v>4738</v>
      </c>
      <c r="C2400">
        <v>1</v>
      </c>
    </row>
    <row r="2401" spans="1:3" x14ac:dyDescent="0.2">
      <c r="A2401" t="s">
        <v>4739</v>
      </c>
      <c r="B2401" t="s">
        <v>4740</v>
      </c>
      <c r="C2401">
        <v>1</v>
      </c>
    </row>
    <row r="2402" spans="1:3" x14ac:dyDescent="0.2">
      <c r="A2402" t="s">
        <v>4741</v>
      </c>
      <c r="B2402" t="s">
        <v>4742</v>
      </c>
      <c r="C2402">
        <v>1</v>
      </c>
    </row>
    <row r="2403" spans="1:3" x14ac:dyDescent="0.2">
      <c r="A2403" t="s">
        <v>4743</v>
      </c>
      <c r="B2403" t="s">
        <v>4744</v>
      </c>
      <c r="C2403">
        <v>1</v>
      </c>
    </row>
    <row r="2404" spans="1:3" x14ac:dyDescent="0.2">
      <c r="A2404" t="s">
        <v>4745</v>
      </c>
      <c r="B2404" t="s">
        <v>4746</v>
      </c>
      <c r="C2404">
        <v>1</v>
      </c>
    </row>
    <row r="2405" spans="1:3" x14ac:dyDescent="0.2">
      <c r="A2405" t="s">
        <v>4747</v>
      </c>
      <c r="B2405" t="s">
        <v>4748</v>
      </c>
      <c r="C2405">
        <v>1</v>
      </c>
    </row>
    <row r="2406" spans="1:3" x14ac:dyDescent="0.2">
      <c r="A2406" t="s">
        <v>4749</v>
      </c>
      <c r="B2406" t="s">
        <v>4750</v>
      </c>
      <c r="C2406">
        <v>1</v>
      </c>
    </row>
    <row r="2407" spans="1:3" x14ac:dyDescent="0.2">
      <c r="A2407" t="s">
        <v>4751</v>
      </c>
      <c r="B2407" t="s">
        <v>4752</v>
      </c>
      <c r="C2407">
        <v>1</v>
      </c>
    </row>
    <row r="2408" spans="1:3" x14ac:dyDescent="0.2">
      <c r="A2408" t="s">
        <v>4753</v>
      </c>
      <c r="B2408" t="s">
        <v>4754</v>
      </c>
      <c r="C2408">
        <v>1</v>
      </c>
    </row>
    <row r="2409" spans="1:3" x14ac:dyDescent="0.2">
      <c r="A2409" t="s">
        <v>4755</v>
      </c>
      <c r="B2409" t="s">
        <v>4756</v>
      </c>
      <c r="C2409">
        <v>1</v>
      </c>
    </row>
    <row r="2410" spans="1:3" x14ac:dyDescent="0.2">
      <c r="A2410" t="s">
        <v>4757</v>
      </c>
      <c r="B2410" t="s">
        <v>4758</v>
      </c>
      <c r="C2410">
        <v>1</v>
      </c>
    </row>
    <row r="2411" spans="1:3" x14ac:dyDescent="0.2">
      <c r="A2411" t="s">
        <v>4759</v>
      </c>
      <c r="B2411" t="s">
        <v>4760</v>
      </c>
      <c r="C2411">
        <v>1</v>
      </c>
    </row>
    <row r="2412" spans="1:3" x14ac:dyDescent="0.2">
      <c r="A2412" t="s">
        <v>4761</v>
      </c>
      <c r="B2412" t="s">
        <v>6908</v>
      </c>
      <c r="C2412">
        <v>1</v>
      </c>
    </row>
    <row r="2413" spans="1:3" x14ac:dyDescent="0.2">
      <c r="A2413" t="s">
        <v>4762</v>
      </c>
      <c r="B2413" t="s">
        <v>4763</v>
      </c>
      <c r="C2413">
        <v>1</v>
      </c>
    </row>
    <row r="2414" spans="1:3" x14ac:dyDescent="0.2">
      <c r="A2414" t="s">
        <v>4764</v>
      </c>
      <c r="B2414" t="s">
        <v>4765</v>
      </c>
      <c r="C2414">
        <v>1</v>
      </c>
    </row>
    <row r="2415" spans="1:3" x14ac:dyDescent="0.2">
      <c r="A2415" t="s">
        <v>4766</v>
      </c>
      <c r="B2415" t="s">
        <v>4767</v>
      </c>
      <c r="C2415">
        <v>1</v>
      </c>
    </row>
    <row r="2416" spans="1:3" x14ac:dyDescent="0.2">
      <c r="A2416" t="s">
        <v>4768</v>
      </c>
      <c r="B2416" t="s">
        <v>4769</v>
      </c>
      <c r="C2416">
        <v>1</v>
      </c>
    </row>
    <row r="2417" spans="1:3" x14ac:dyDescent="0.2">
      <c r="A2417" t="s">
        <v>4770</v>
      </c>
      <c r="B2417" t="s">
        <v>4771</v>
      </c>
      <c r="C2417">
        <v>1</v>
      </c>
    </row>
    <row r="2418" spans="1:3" x14ac:dyDescent="0.2">
      <c r="A2418" t="s">
        <v>4772</v>
      </c>
      <c r="B2418" t="s">
        <v>6909</v>
      </c>
      <c r="C2418">
        <v>1</v>
      </c>
    </row>
    <row r="2419" spans="1:3" x14ac:dyDescent="0.2">
      <c r="A2419" t="s">
        <v>4773</v>
      </c>
      <c r="B2419" t="s">
        <v>4774</v>
      </c>
      <c r="C2419">
        <v>1</v>
      </c>
    </row>
    <row r="2420" spans="1:3" x14ac:dyDescent="0.2">
      <c r="A2420" t="s">
        <v>4775</v>
      </c>
      <c r="B2420" t="s">
        <v>4776</v>
      </c>
      <c r="C2420">
        <v>1</v>
      </c>
    </row>
    <row r="2421" spans="1:3" x14ac:dyDescent="0.2">
      <c r="A2421" t="s">
        <v>4777</v>
      </c>
      <c r="B2421" t="s">
        <v>4778</v>
      </c>
      <c r="C2421">
        <v>1</v>
      </c>
    </row>
    <row r="2422" spans="1:3" x14ac:dyDescent="0.2">
      <c r="A2422" t="s">
        <v>4779</v>
      </c>
      <c r="B2422" t="s">
        <v>4780</v>
      </c>
      <c r="C2422">
        <v>1</v>
      </c>
    </row>
    <row r="2423" spans="1:3" x14ac:dyDescent="0.2">
      <c r="A2423" t="s">
        <v>4781</v>
      </c>
      <c r="B2423" t="s">
        <v>6910</v>
      </c>
      <c r="C2423">
        <v>1</v>
      </c>
    </row>
    <row r="2424" spans="1:3" x14ac:dyDescent="0.2">
      <c r="A2424" t="s">
        <v>4782</v>
      </c>
      <c r="B2424" t="s">
        <v>4783</v>
      </c>
      <c r="C2424">
        <v>1</v>
      </c>
    </row>
    <row r="2425" spans="1:3" x14ac:dyDescent="0.2">
      <c r="A2425" t="s">
        <v>4784</v>
      </c>
      <c r="B2425" t="s">
        <v>4785</v>
      </c>
      <c r="C2425">
        <v>1</v>
      </c>
    </row>
    <row r="2426" spans="1:3" x14ac:dyDescent="0.2">
      <c r="A2426" t="s">
        <v>4786</v>
      </c>
      <c r="B2426" t="s">
        <v>4787</v>
      </c>
      <c r="C2426">
        <v>1</v>
      </c>
    </row>
    <row r="2427" spans="1:3" x14ac:dyDescent="0.2">
      <c r="A2427" t="s">
        <v>4788</v>
      </c>
      <c r="B2427" t="s">
        <v>4789</v>
      </c>
      <c r="C2427">
        <v>1</v>
      </c>
    </row>
    <row r="2428" spans="1:3" x14ac:dyDescent="0.2">
      <c r="A2428" t="s">
        <v>4790</v>
      </c>
      <c r="B2428" t="s">
        <v>4791</v>
      </c>
      <c r="C2428">
        <v>1</v>
      </c>
    </row>
    <row r="2429" spans="1:3" x14ac:dyDescent="0.2">
      <c r="A2429" t="s">
        <v>4792</v>
      </c>
      <c r="B2429" t="s">
        <v>6911</v>
      </c>
      <c r="C2429">
        <v>1</v>
      </c>
    </row>
    <row r="2430" spans="1:3" x14ac:dyDescent="0.2">
      <c r="A2430" t="s">
        <v>4793</v>
      </c>
      <c r="B2430" t="s">
        <v>4794</v>
      </c>
      <c r="C2430">
        <v>1</v>
      </c>
    </row>
    <row r="2431" spans="1:3" x14ac:dyDescent="0.2">
      <c r="A2431" t="s">
        <v>4795</v>
      </c>
      <c r="B2431" t="s">
        <v>4796</v>
      </c>
      <c r="C2431">
        <v>1</v>
      </c>
    </row>
    <row r="2432" spans="1:3" x14ac:dyDescent="0.2">
      <c r="A2432" t="s">
        <v>4797</v>
      </c>
      <c r="B2432" t="s">
        <v>4798</v>
      </c>
      <c r="C2432">
        <v>1</v>
      </c>
    </row>
    <row r="2433" spans="1:3" x14ac:dyDescent="0.2">
      <c r="A2433" t="s">
        <v>4799</v>
      </c>
      <c r="B2433" t="s">
        <v>4800</v>
      </c>
      <c r="C2433">
        <v>1</v>
      </c>
    </row>
    <row r="2434" spans="1:3" x14ac:dyDescent="0.2">
      <c r="A2434" t="s">
        <v>4801</v>
      </c>
      <c r="B2434" t="s">
        <v>4802</v>
      </c>
      <c r="C2434">
        <v>1</v>
      </c>
    </row>
    <row r="2435" spans="1:3" x14ac:dyDescent="0.2">
      <c r="A2435" t="s">
        <v>4803</v>
      </c>
      <c r="B2435" t="s">
        <v>6912</v>
      </c>
      <c r="C2435">
        <v>1</v>
      </c>
    </row>
    <row r="2436" spans="1:3" x14ac:dyDescent="0.2">
      <c r="A2436" t="s">
        <v>4804</v>
      </c>
      <c r="B2436" t="s">
        <v>4805</v>
      </c>
      <c r="C2436">
        <v>1</v>
      </c>
    </row>
    <row r="2437" spans="1:3" x14ac:dyDescent="0.2">
      <c r="A2437" t="s">
        <v>4806</v>
      </c>
      <c r="B2437" t="s">
        <v>4807</v>
      </c>
      <c r="C2437">
        <v>1</v>
      </c>
    </row>
    <row r="2438" spans="1:3" x14ac:dyDescent="0.2">
      <c r="A2438" t="s">
        <v>4808</v>
      </c>
      <c r="B2438" t="s">
        <v>4809</v>
      </c>
      <c r="C2438">
        <v>1</v>
      </c>
    </row>
    <row r="2439" spans="1:3" x14ac:dyDescent="0.2">
      <c r="A2439" t="s">
        <v>4810</v>
      </c>
      <c r="B2439" t="s">
        <v>4811</v>
      </c>
      <c r="C2439">
        <v>1</v>
      </c>
    </row>
    <row r="2440" spans="1:3" x14ac:dyDescent="0.2">
      <c r="A2440" t="s">
        <v>4812</v>
      </c>
      <c r="B2440" t="s">
        <v>4813</v>
      </c>
      <c r="C2440">
        <v>1</v>
      </c>
    </row>
    <row r="2441" spans="1:3" x14ac:dyDescent="0.2">
      <c r="A2441" t="s">
        <v>4814</v>
      </c>
      <c r="B2441" t="s">
        <v>6913</v>
      </c>
      <c r="C2441">
        <v>1</v>
      </c>
    </row>
    <row r="2442" spans="1:3" x14ac:dyDescent="0.2">
      <c r="A2442" t="s">
        <v>4815</v>
      </c>
      <c r="B2442" t="s">
        <v>4816</v>
      </c>
      <c r="C2442">
        <v>1</v>
      </c>
    </row>
    <row r="2443" spans="1:3" x14ac:dyDescent="0.2">
      <c r="A2443" t="s">
        <v>4817</v>
      </c>
      <c r="B2443" t="s">
        <v>4818</v>
      </c>
      <c r="C2443">
        <v>1</v>
      </c>
    </row>
    <row r="2444" spans="1:3" x14ac:dyDescent="0.2">
      <c r="A2444" t="s">
        <v>4819</v>
      </c>
      <c r="B2444" t="s">
        <v>4820</v>
      </c>
      <c r="C2444">
        <v>1</v>
      </c>
    </row>
    <row r="2445" spans="1:3" x14ac:dyDescent="0.2">
      <c r="A2445" t="s">
        <v>4821</v>
      </c>
      <c r="B2445" t="s">
        <v>4822</v>
      </c>
      <c r="C2445">
        <v>1</v>
      </c>
    </row>
    <row r="2446" spans="1:3" x14ac:dyDescent="0.2">
      <c r="A2446" t="s">
        <v>4823</v>
      </c>
      <c r="B2446" t="s">
        <v>4824</v>
      </c>
      <c r="C2446">
        <v>1</v>
      </c>
    </row>
    <row r="2447" spans="1:3" x14ac:dyDescent="0.2">
      <c r="A2447" t="s">
        <v>4825</v>
      </c>
      <c r="B2447" t="s">
        <v>4826</v>
      </c>
      <c r="C2447">
        <v>1</v>
      </c>
    </row>
    <row r="2448" spans="1:3" x14ac:dyDescent="0.2">
      <c r="A2448" t="s">
        <v>4827</v>
      </c>
      <c r="B2448" t="s">
        <v>4828</v>
      </c>
      <c r="C2448">
        <v>1</v>
      </c>
    </row>
    <row r="2449" spans="1:3" x14ac:dyDescent="0.2">
      <c r="A2449" t="s">
        <v>4829</v>
      </c>
      <c r="B2449" t="s">
        <v>4830</v>
      </c>
      <c r="C2449">
        <v>1</v>
      </c>
    </row>
    <row r="2450" spans="1:3" x14ac:dyDescent="0.2">
      <c r="A2450" t="s">
        <v>4831</v>
      </c>
      <c r="B2450" t="s">
        <v>4832</v>
      </c>
      <c r="C2450">
        <v>1</v>
      </c>
    </row>
    <row r="2451" spans="1:3" x14ac:dyDescent="0.2">
      <c r="A2451" t="s">
        <v>4833</v>
      </c>
      <c r="B2451" t="s">
        <v>4834</v>
      </c>
      <c r="C2451">
        <v>1</v>
      </c>
    </row>
    <row r="2452" spans="1:3" x14ac:dyDescent="0.2">
      <c r="A2452" t="s">
        <v>4835</v>
      </c>
      <c r="B2452" t="s">
        <v>4836</v>
      </c>
      <c r="C2452">
        <v>1</v>
      </c>
    </row>
    <row r="2453" spans="1:3" x14ac:dyDescent="0.2">
      <c r="A2453" t="s">
        <v>4837</v>
      </c>
      <c r="B2453" t="s">
        <v>4838</v>
      </c>
      <c r="C2453">
        <v>1</v>
      </c>
    </row>
    <row r="2454" spans="1:3" x14ac:dyDescent="0.2">
      <c r="A2454" t="s">
        <v>4839</v>
      </c>
      <c r="B2454" t="s">
        <v>4840</v>
      </c>
      <c r="C2454">
        <v>1</v>
      </c>
    </row>
    <row r="2455" spans="1:3" x14ac:dyDescent="0.2">
      <c r="A2455" t="s">
        <v>4841</v>
      </c>
      <c r="B2455" t="s">
        <v>4842</v>
      </c>
      <c r="C2455">
        <v>1</v>
      </c>
    </row>
    <row r="2456" spans="1:3" x14ac:dyDescent="0.2">
      <c r="A2456" t="s">
        <v>4843</v>
      </c>
      <c r="B2456" t="s">
        <v>4844</v>
      </c>
      <c r="C2456">
        <v>1</v>
      </c>
    </row>
    <row r="2457" spans="1:3" x14ac:dyDescent="0.2">
      <c r="A2457" t="s">
        <v>4845</v>
      </c>
      <c r="B2457" t="s">
        <v>4846</v>
      </c>
      <c r="C2457">
        <v>1</v>
      </c>
    </row>
    <row r="2458" spans="1:3" x14ac:dyDescent="0.2">
      <c r="A2458" t="s">
        <v>4847</v>
      </c>
      <c r="B2458" t="s">
        <v>4848</v>
      </c>
      <c r="C2458">
        <v>1</v>
      </c>
    </row>
    <row r="2459" spans="1:3" x14ac:dyDescent="0.2">
      <c r="A2459" t="s">
        <v>4849</v>
      </c>
      <c r="B2459" t="s">
        <v>4850</v>
      </c>
      <c r="C2459">
        <v>1</v>
      </c>
    </row>
    <row r="2460" spans="1:3" x14ac:dyDescent="0.2">
      <c r="A2460" t="s">
        <v>4851</v>
      </c>
      <c r="B2460" t="s">
        <v>4852</v>
      </c>
      <c r="C2460">
        <v>1</v>
      </c>
    </row>
    <row r="2461" spans="1:3" x14ac:dyDescent="0.2">
      <c r="A2461" t="s">
        <v>4853</v>
      </c>
      <c r="B2461" t="s">
        <v>4854</v>
      </c>
      <c r="C2461">
        <v>1</v>
      </c>
    </row>
    <row r="2462" spans="1:3" x14ac:dyDescent="0.2">
      <c r="A2462" t="s">
        <v>4855</v>
      </c>
      <c r="B2462" t="s">
        <v>4856</v>
      </c>
      <c r="C2462">
        <v>1</v>
      </c>
    </row>
    <row r="2463" spans="1:3" x14ac:dyDescent="0.2">
      <c r="A2463" t="s">
        <v>4857</v>
      </c>
      <c r="B2463" t="s">
        <v>4858</v>
      </c>
      <c r="C2463">
        <v>1</v>
      </c>
    </row>
    <row r="2464" spans="1:3" x14ac:dyDescent="0.2">
      <c r="A2464" t="s">
        <v>4859</v>
      </c>
      <c r="B2464" t="s">
        <v>4860</v>
      </c>
      <c r="C2464">
        <v>1</v>
      </c>
    </row>
    <row r="2465" spans="1:3" x14ac:dyDescent="0.2">
      <c r="A2465" t="s">
        <v>4861</v>
      </c>
      <c r="B2465" t="s">
        <v>4862</v>
      </c>
      <c r="C2465">
        <v>1</v>
      </c>
    </row>
    <row r="2466" spans="1:3" x14ac:dyDescent="0.2">
      <c r="A2466" t="s">
        <v>4863</v>
      </c>
      <c r="B2466" t="s">
        <v>4864</v>
      </c>
      <c r="C2466">
        <v>1</v>
      </c>
    </row>
    <row r="2467" spans="1:3" x14ac:dyDescent="0.2">
      <c r="A2467" t="s">
        <v>4865</v>
      </c>
      <c r="B2467" t="s">
        <v>4866</v>
      </c>
      <c r="C2467">
        <v>1</v>
      </c>
    </row>
    <row r="2468" spans="1:3" x14ac:dyDescent="0.2">
      <c r="A2468" t="s">
        <v>4867</v>
      </c>
      <c r="B2468" t="s">
        <v>4868</v>
      </c>
      <c r="C2468">
        <v>1</v>
      </c>
    </row>
    <row r="2469" spans="1:3" x14ac:dyDescent="0.2">
      <c r="A2469" t="s">
        <v>4869</v>
      </c>
      <c r="B2469" t="s">
        <v>4870</v>
      </c>
      <c r="C2469">
        <v>1</v>
      </c>
    </row>
    <row r="2470" spans="1:3" x14ac:dyDescent="0.2">
      <c r="A2470" t="s">
        <v>4871</v>
      </c>
      <c r="B2470" t="s">
        <v>4872</v>
      </c>
      <c r="C2470">
        <v>1</v>
      </c>
    </row>
    <row r="2471" spans="1:3" x14ac:dyDescent="0.2">
      <c r="A2471" t="s">
        <v>4873</v>
      </c>
      <c r="B2471" t="s">
        <v>4874</v>
      </c>
      <c r="C2471">
        <v>1</v>
      </c>
    </row>
    <row r="2472" spans="1:3" x14ac:dyDescent="0.2">
      <c r="A2472" t="s">
        <v>4875</v>
      </c>
      <c r="B2472" t="s">
        <v>4876</v>
      </c>
      <c r="C2472">
        <v>1</v>
      </c>
    </row>
    <row r="2473" spans="1:3" x14ac:dyDescent="0.2">
      <c r="A2473" t="s">
        <v>4877</v>
      </c>
      <c r="B2473" t="s">
        <v>4878</v>
      </c>
      <c r="C2473">
        <v>1</v>
      </c>
    </row>
    <row r="2474" spans="1:3" x14ac:dyDescent="0.2">
      <c r="A2474" t="s">
        <v>4879</v>
      </c>
      <c r="B2474" t="s">
        <v>4880</v>
      </c>
      <c r="C2474">
        <v>1</v>
      </c>
    </row>
    <row r="2475" spans="1:3" x14ac:dyDescent="0.2">
      <c r="A2475" t="s">
        <v>4881</v>
      </c>
      <c r="B2475" t="s">
        <v>4882</v>
      </c>
      <c r="C2475">
        <v>1</v>
      </c>
    </row>
    <row r="2476" spans="1:3" x14ac:dyDescent="0.2">
      <c r="A2476" t="s">
        <v>4883</v>
      </c>
      <c r="B2476" t="s">
        <v>4884</v>
      </c>
      <c r="C2476">
        <v>1</v>
      </c>
    </row>
    <row r="2477" spans="1:3" x14ac:dyDescent="0.2">
      <c r="A2477" t="s">
        <v>4885</v>
      </c>
      <c r="B2477" t="s">
        <v>4886</v>
      </c>
      <c r="C2477">
        <v>1</v>
      </c>
    </row>
    <row r="2478" spans="1:3" x14ac:dyDescent="0.2">
      <c r="A2478" t="s">
        <v>4887</v>
      </c>
      <c r="B2478" t="s">
        <v>4888</v>
      </c>
      <c r="C2478">
        <v>1</v>
      </c>
    </row>
    <row r="2479" spans="1:3" x14ac:dyDescent="0.2">
      <c r="A2479" t="s">
        <v>4889</v>
      </c>
      <c r="B2479" t="s">
        <v>4890</v>
      </c>
      <c r="C2479">
        <v>1</v>
      </c>
    </row>
    <row r="2480" spans="1:3" x14ac:dyDescent="0.2">
      <c r="A2480" t="s">
        <v>4891</v>
      </c>
      <c r="B2480" t="s">
        <v>4892</v>
      </c>
      <c r="C2480">
        <v>1</v>
      </c>
    </row>
    <row r="2481" spans="1:3" x14ac:dyDescent="0.2">
      <c r="A2481" t="s">
        <v>4893</v>
      </c>
      <c r="B2481" t="s">
        <v>4894</v>
      </c>
      <c r="C2481">
        <v>1</v>
      </c>
    </row>
    <row r="2482" spans="1:3" x14ac:dyDescent="0.2">
      <c r="A2482" t="s">
        <v>4895</v>
      </c>
      <c r="B2482" t="s">
        <v>4896</v>
      </c>
      <c r="C2482">
        <v>1</v>
      </c>
    </row>
    <row r="2483" spans="1:3" x14ac:dyDescent="0.2">
      <c r="A2483" t="s">
        <v>4897</v>
      </c>
      <c r="B2483" t="s">
        <v>6914</v>
      </c>
      <c r="C2483">
        <v>1</v>
      </c>
    </row>
    <row r="2484" spans="1:3" x14ac:dyDescent="0.2">
      <c r="A2484" t="s">
        <v>4898</v>
      </c>
      <c r="B2484" t="s">
        <v>4899</v>
      </c>
      <c r="C2484">
        <v>1</v>
      </c>
    </row>
    <row r="2485" spans="1:3" x14ac:dyDescent="0.2">
      <c r="A2485" t="s">
        <v>4900</v>
      </c>
      <c r="B2485" t="s">
        <v>4901</v>
      </c>
      <c r="C2485">
        <v>1</v>
      </c>
    </row>
    <row r="2486" spans="1:3" x14ac:dyDescent="0.2">
      <c r="A2486" t="s">
        <v>4902</v>
      </c>
      <c r="B2486" t="s">
        <v>4903</v>
      </c>
      <c r="C2486">
        <v>1</v>
      </c>
    </row>
    <row r="2487" spans="1:3" x14ac:dyDescent="0.2">
      <c r="A2487" t="s">
        <v>4904</v>
      </c>
      <c r="B2487" t="s">
        <v>4905</v>
      </c>
      <c r="C2487">
        <v>1</v>
      </c>
    </row>
    <row r="2488" spans="1:3" x14ac:dyDescent="0.2">
      <c r="A2488" t="s">
        <v>4906</v>
      </c>
      <c r="B2488" t="s">
        <v>4907</v>
      </c>
      <c r="C2488">
        <v>1</v>
      </c>
    </row>
    <row r="2489" spans="1:3" x14ac:dyDescent="0.2">
      <c r="A2489" t="s">
        <v>4908</v>
      </c>
      <c r="B2489" t="s">
        <v>4909</v>
      </c>
      <c r="C2489">
        <v>1</v>
      </c>
    </row>
    <row r="2490" spans="1:3" x14ac:dyDescent="0.2">
      <c r="A2490" t="s">
        <v>4910</v>
      </c>
      <c r="B2490" t="s">
        <v>4911</v>
      </c>
      <c r="C2490">
        <v>1</v>
      </c>
    </row>
    <row r="2491" spans="1:3" x14ac:dyDescent="0.2">
      <c r="A2491" t="s">
        <v>4912</v>
      </c>
      <c r="B2491" t="s">
        <v>4913</v>
      </c>
      <c r="C2491">
        <v>1</v>
      </c>
    </row>
    <row r="2492" spans="1:3" x14ac:dyDescent="0.2">
      <c r="A2492" t="s">
        <v>4914</v>
      </c>
      <c r="B2492" t="s">
        <v>4915</v>
      </c>
      <c r="C2492">
        <v>1</v>
      </c>
    </row>
    <row r="2493" spans="1:3" x14ac:dyDescent="0.2">
      <c r="A2493" t="s">
        <v>4916</v>
      </c>
      <c r="B2493" t="s">
        <v>4917</v>
      </c>
      <c r="C2493">
        <v>1</v>
      </c>
    </row>
    <row r="2494" spans="1:3" x14ac:dyDescent="0.2">
      <c r="A2494" t="s">
        <v>4918</v>
      </c>
      <c r="B2494" t="s">
        <v>4919</v>
      </c>
      <c r="C2494">
        <v>1</v>
      </c>
    </row>
    <row r="2495" spans="1:3" x14ac:dyDescent="0.2">
      <c r="A2495" t="s">
        <v>4920</v>
      </c>
      <c r="B2495" t="s">
        <v>4921</v>
      </c>
      <c r="C2495">
        <v>1</v>
      </c>
    </row>
    <row r="2496" spans="1:3" x14ac:dyDescent="0.2">
      <c r="A2496" t="s">
        <v>4922</v>
      </c>
      <c r="B2496" t="s">
        <v>4923</v>
      </c>
      <c r="C2496">
        <v>1</v>
      </c>
    </row>
    <row r="2497" spans="1:3" x14ac:dyDescent="0.2">
      <c r="A2497" t="s">
        <v>4924</v>
      </c>
      <c r="B2497" t="s">
        <v>4925</v>
      </c>
      <c r="C2497">
        <v>1</v>
      </c>
    </row>
    <row r="2498" spans="1:3" x14ac:dyDescent="0.2">
      <c r="A2498" t="s">
        <v>4926</v>
      </c>
      <c r="B2498" t="s">
        <v>4927</v>
      </c>
      <c r="C2498">
        <v>1</v>
      </c>
    </row>
    <row r="2499" spans="1:3" x14ac:dyDescent="0.2">
      <c r="A2499" t="s">
        <v>4928</v>
      </c>
      <c r="B2499" t="s">
        <v>4929</v>
      </c>
      <c r="C2499">
        <v>1</v>
      </c>
    </row>
    <row r="2500" spans="1:3" x14ac:dyDescent="0.2">
      <c r="A2500" t="s">
        <v>4930</v>
      </c>
      <c r="B2500" t="s">
        <v>4931</v>
      </c>
      <c r="C2500">
        <v>1</v>
      </c>
    </row>
    <row r="2501" spans="1:3" x14ac:dyDescent="0.2">
      <c r="A2501" t="s">
        <v>4932</v>
      </c>
      <c r="B2501" t="s">
        <v>4933</v>
      </c>
      <c r="C2501">
        <v>1</v>
      </c>
    </row>
    <row r="2502" spans="1:3" x14ac:dyDescent="0.2">
      <c r="A2502" t="s">
        <v>4934</v>
      </c>
      <c r="B2502" t="s">
        <v>4935</v>
      </c>
      <c r="C2502">
        <v>1</v>
      </c>
    </row>
    <row r="2503" spans="1:3" x14ac:dyDescent="0.2">
      <c r="A2503" t="s">
        <v>4936</v>
      </c>
      <c r="B2503" t="s">
        <v>4937</v>
      </c>
      <c r="C2503">
        <v>1</v>
      </c>
    </row>
    <row r="2504" spans="1:3" x14ac:dyDescent="0.2">
      <c r="A2504" t="s">
        <v>4938</v>
      </c>
      <c r="B2504" t="s">
        <v>4939</v>
      </c>
      <c r="C2504">
        <v>1</v>
      </c>
    </row>
    <row r="2505" spans="1:3" x14ac:dyDescent="0.2">
      <c r="A2505" t="s">
        <v>4940</v>
      </c>
      <c r="B2505" t="s">
        <v>4941</v>
      </c>
      <c r="C2505">
        <v>1</v>
      </c>
    </row>
    <row r="2506" spans="1:3" x14ac:dyDescent="0.2">
      <c r="A2506" t="s">
        <v>4942</v>
      </c>
      <c r="B2506" t="s">
        <v>4943</v>
      </c>
      <c r="C2506">
        <v>1</v>
      </c>
    </row>
    <row r="2507" spans="1:3" x14ac:dyDescent="0.2">
      <c r="A2507" t="s">
        <v>4944</v>
      </c>
      <c r="B2507" t="s">
        <v>4945</v>
      </c>
      <c r="C2507">
        <v>1</v>
      </c>
    </row>
    <row r="2508" spans="1:3" x14ac:dyDescent="0.2">
      <c r="A2508" t="s">
        <v>4946</v>
      </c>
      <c r="B2508" t="s">
        <v>4947</v>
      </c>
      <c r="C2508">
        <v>1</v>
      </c>
    </row>
    <row r="2509" spans="1:3" x14ac:dyDescent="0.2">
      <c r="A2509" t="s">
        <v>4948</v>
      </c>
      <c r="B2509" t="s">
        <v>6915</v>
      </c>
      <c r="C2509">
        <v>1</v>
      </c>
    </row>
    <row r="2510" spans="1:3" x14ac:dyDescent="0.2">
      <c r="A2510" t="s">
        <v>4949</v>
      </c>
      <c r="B2510" t="s">
        <v>4950</v>
      </c>
      <c r="C2510">
        <v>1</v>
      </c>
    </row>
    <row r="2511" spans="1:3" x14ac:dyDescent="0.2">
      <c r="A2511" t="s">
        <v>4951</v>
      </c>
      <c r="B2511" t="s">
        <v>4952</v>
      </c>
      <c r="C2511">
        <v>1</v>
      </c>
    </row>
    <row r="2512" spans="1:3" x14ac:dyDescent="0.2">
      <c r="A2512" t="s">
        <v>4953</v>
      </c>
      <c r="B2512" t="s">
        <v>4954</v>
      </c>
      <c r="C2512">
        <v>1</v>
      </c>
    </row>
    <row r="2513" spans="1:3" x14ac:dyDescent="0.2">
      <c r="A2513" t="s">
        <v>4955</v>
      </c>
      <c r="B2513" t="s">
        <v>4956</v>
      </c>
      <c r="C2513">
        <v>1</v>
      </c>
    </row>
    <row r="2514" spans="1:3" x14ac:dyDescent="0.2">
      <c r="A2514" t="s">
        <v>4957</v>
      </c>
      <c r="B2514" t="s">
        <v>4958</v>
      </c>
      <c r="C2514">
        <v>1</v>
      </c>
    </row>
    <row r="2515" spans="1:3" x14ac:dyDescent="0.2">
      <c r="A2515" t="s">
        <v>4959</v>
      </c>
      <c r="B2515" t="s">
        <v>4960</v>
      </c>
      <c r="C2515">
        <v>1</v>
      </c>
    </row>
    <row r="2516" spans="1:3" x14ac:dyDescent="0.2">
      <c r="A2516" t="s">
        <v>4961</v>
      </c>
      <c r="B2516" t="s">
        <v>4962</v>
      </c>
      <c r="C2516">
        <v>1</v>
      </c>
    </row>
    <row r="2517" spans="1:3" x14ac:dyDescent="0.2">
      <c r="A2517" t="s">
        <v>4963</v>
      </c>
      <c r="B2517" t="s">
        <v>4964</v>
      </c>
      <c r="C2517">
        <v>1</v>
      </c>
    </row>
    <row r="2518" spans="1:3" x14ac:dyDescent="0.2">
      <c r="A2518" t="s">
        <v>4965</v>
      </c>
      <c r="B2518" t="s">
        <v>4966</v>
      </c>
      <c r="C2518">
        <v>1</v>
      </c>
    </row>
    <row r="2519" spans="1:3" x14ac:dyDescent="0.2">
      <c r="A2519" t="s">
        <v>4967</v>
      </c>
      <c r="B2519" t="s">
        <v>4968</v>
      </c>
      <c r="C2519">
        <v>1</v>
      </c>
    </row>
    <row r="2520" spans="1:3" x14ac:dyDescent="0.2">
      <c r="A2520" t="s">
        <v>4969</v>
      </c>
      <c r="B2520" t="s">
        <v>4970</v>
      </c>
      <c r="C2520">
        <v>1</v>
      </c>
    </row>
    <row r="2521" spans="1:3" x14ac:dyDescent="0.2">
      <c r="A2521" t="s">
        <v>4971</v>
      </c>
      <c r="B2521" t="s">
        <v>4972</v>
      </c>
      <c r="C2521">
        <v>1</v>
      </c>
    </row>
    <row r="2522" spans="1:3" x14ac:dyDescent="0.2">
      <c r="A2522" t="s">
        <v>4973</v>
      </c>
      <c r="B2522" t="s">
        <v>4974</v>
      </c>
      <c r="C2522">
        <v>1</v>
      </c>
    </row>
    <row r="2523" spans="1:3" x14ac:dyDescent="0.2">
      <c r="A2523" t="s">
        <v>4975</v>
      </c>
      <c r="B2523" t="s">
        <v>4976</v>
      </c>
      <c r="C2523">
        <v>1</v>
      </c>
    </row>
    <row r="2524" spans="1:3" x14ac:dyDescent="0.2">
      <c r="A2524" t="s">
        <v>4977</v>
      </c>
      <c r="B2524" t="s">
        <v>4978</v>
      </c>
      <c r="C2524">
        <v>1</v>
      </c>
    </row>
    <row r="2525" spans="1:3" x14ac:dyDescent="0.2">
      <c r="A2525" t="s">
        <v>4979</v>
      </c>
      <c r="B2525" t="s">
        <v>4980</v>
      </c>
      <c r="C2525">
        <v>1</v>
      </c>
    </row>
    <row r="2526" spans="1:3" x14ac:dyDescent="0.2">
      <c r="A2526" t="s">
        <v>4981</v>
      </c>
      <c r="B2526" t="s">
        <v>4982</v>
      </c>
      <c r="C2526">
        <v>1</v>
      </c>
    </row>
    <row r="2527" spans="1:3" x14ac:dyDescent="0.2">
      <c r="A2527" t="s">
        <v>4983</v>
      </c>
      <c r="B2527" t="s">
        <v>4984</v>
      </c>
      <c r="C2527">
        <v>1</v>
      </c>
    </row>
    <row r="2528" spans="1:3" x14ac:dyDescent="0.2">
      <c r="A2528" t="s">
        <v>4985</v>
      </c>
      <c r="B2528" t="s">
        <v>6916</v>
      </c>
      <c r="C2528">
        <v>1</v>
      </c>
    </row>
    <row r="2529" spans="1:3" x14ac:dyDescent="0.2">
      <c r="A2529" t="s">
        <v>4986</v>
      </c>
      <c r="B2529" t="s">
        <v>4987</v>
      </c>
      <c r="C2529">
        <v>1</v>
      </c>
    </row>
    <row r="2530" spans="1:3" x14ac:dyDescent="0.2">
      <c r="A2530" t="s">
        <v>4988</v>
      </c>
      <c r="B2530" t="s">
        <v>4989</v>
      </c>
      <c r="C2530">
        <v>1</v>
      </c>
    </row>
    <row r="2531" spans="1:3" x14ac:dyDescent="0.2">
      <c r="A2531" t="s">
        <v>4990</v>
      </c>
      <c r="B2531" t="s">
        <v>4991</v>
      </c>
      <c r="C2531">
        <v>1</v>
      </c>
    </row>
    <row r="2532" spans="1:3" x14ac:dyDescent="0.2">
      <c r="A2532" t="s">
        <v>4992</v>
      </c>
      <c r="B2532" t="s">
        <v>4993</v>
      </c>
      <c r="C2532">
        <v>1</v>
      </c>
    </row>
    <row r="2533" spans="1:3" x14ac:dyDescent="0.2">
      <c r="A2533" t="s">
        <v>4994</v>
      </c>
      <c r="B2533" t="s">
        <v>4995</v>
      </c>
      <c r="C2533">
        <v>1</v>
      </c>
    </row>
    <row r="2534" spans="1:3" x14ac:dyDescent="0.2">
      <c r="A2534" t="s">
        <v>4996</v>
      </c>
      <c r="B2534" t="s">
        <v>4997</v>
      </c>
      <c r="C2534">
        <v>1</v>
      </c>
    </row>
    <row r="2535" spans="1:3" x14ac:dyDescent="0.2">
      <c r="A2535" t="s">
        <v>4998</v>
      </c>
      <c r="B2535" t="s">
        <v>4999</v>
      </c>
      <c r="C2535">
        <v>1</v>
      </c>
    </row>
    <row r="2536" spans="1:3" x14ac:dyDescent="0.2">
      <c r="A2536" t="s">
        <v>5000</v>
      </c>
      <c r="B2536" t="s">
        <v>6917</v>
      </c>
      <c r="C2536">
        <v>1</v>
      </c>
    </row>
    <row r="2537" spans="1:3" x14ac:dyDescent="0.2">
      <c r="A2537" t="s">
        <v>5001</v>
      </c>
      <c r="B2537" t="s">
        <v>5002</v>
      </c>
      <c r="C2537">
        <v>1</v>
      </c>
    </row>
    <row r="2538" spans="1:3" x14ac:dyDescent="0.2">
      <c r="A2538" t="s">
        <v>5003</v>
      </c>
      <c r="B2538" t="s">
        <v>5004</v>
      </c>
      <c r="C2538">
        <v>1</v>
      </c>
    </row>
    <row r="2539" spans="1:3" x14ac:dyDescent="0.2">
      <c r="A2539" t="s">
        <v>5005</v>
      </c>
      <c r="B2539" t="s">
        <v>5006</v>
      </c>
      <c r="C2539">
        <v>1</v>
      </c>
    </row>
    <row r="2540" spans="1:3" x14ac:dyDescent="0.2">
      <c r="A2540" t="s">
        <v>5007</v>
      </c>
      <c r="B2540" t="s">
        <v>5008</v>
      </c>
      <c r="C2540">
        <v>1</v>
      </c>
    </row>
    <row r="2541" spans="1:3" x14ac:dyDescent="0.2">
      <c r="A2541" t="s">
        <v>5009</v>
      </c>
      <c r="B2541" t="s">
        <v>5010</v>
      </c>
      <c r="C2541">
        <v>1</v>
      </c>
    </row>
    <row r="2542" spans="1:3" x14ac:dyDescent="0.2">
      <c r="A2542" t="s">
        <v>5011</v>
      </c>
      <c r="B2542" t="s">
        <v>5012</v>
      </c>
      <c r="C2542">
        <v>1</v>
      </c>
    </row>
    <row r="2543" spans="1:3" x14ac:dyDescent="0.2">
      <c r="A2543" t="s">
        <v>5013</v>
      </c>
      <c r="B2543" t="s">
        <v>5014</v>
      </c>
      <c r="C2543">
        <v>1</v>
      </c>
    </row>
    <row r="2544" spans="1:3" x14ac:dyDescent="0.2">
      <c r="A2544" t="s">
        <v>5015</v>
      </c>
      <c r="B2544" t="s">
        <v>5016</v>
      </c>
      <c r="C2544">
        <v>1</v>
      </c>
    </row>
    <row r="2545" spans="1:3" x14ac:dyDescent="0.2">
      <c r="A2545" t="s">
        <v>5017</v>
      </c>
      <c r="B2545" t="s">
        <v>5018</v>
      </c>
      <c r="C2545">
        <v>1</v>
      </c>
    </row>
    <row r="2546" spans="1:3" x14ac:dyDescent="0.2">
      <c r="A2546" t="s">
        <v>5019</v>
      </c>
      <c r="B2546" t="s">
        <v>5020</v>
      </c>
      <c r="C2546">
        <v>1</v>
      </c>
    </row>
    <row r="2547" spans="1:3" x14ac:dyDescent="0.2">
      <c r="A2547" t="s">
        <v>5021</v>
      </c>
      <c r="B2547" t="s">
        <v>5022</v>
      </c>
      <c r="C2547">
        <v>1</v>
      </c>
    </row>
    <row r="2548" spans="1:3" x14ac:dyDescent="0.2">
      <c r="A2548" t="s">
        <v>5023</v>
      </c>
      <c r="B2548" t="s">
        <v>5024</v>
      </c>
      <c r="C2548">
        <v>1</v>
      </c>
    </row>
    <row r="2549" spans="1:3" x14ac:dyDescent="0.2">
      <c r="A2549" t="s">
        <v>5025</v>
      </c>
      <c r="B2549" t="s">
        <v>5026</v>
      </c>
      <c r="C2549">
        <v>1</v>
      </c>
    </row>
    <row r="2550" spans="1:3" x14ac:dyDescent="0.2">
      <c r="A2550" t="s">
        <v>5027</v>
      </c>
      <c r="B2550" t="s">
        <v>5028</v>
      </c>
      <c r="C2550">
        <v>1</v>
      </c>
    </row>
    <row r="2551" spans="1:3" x14ac:dyDescent="0.2">
      <c r="A2551" t="s">
        <v>6918</v>
      </c>
      <c r="B2551" t="s">
        <v>6919</v>
      </c>
      <c r="C2551">
        <v>1</v>
      </c>
    </row>
    <row r="2552" spans="1:3" x14ac:dyDescent="0.2">
      <c r="A2552" t="s">
        <v>5029</v>
      </c>
      <c r="B2552" t="s">
        <v>5030</v>
      </c>
      <c r="C2552">
        <v>1</v>
      </c>
    </row>
    <row r="2553" spans="1:3" x14ac:dyDescent="0.2">
      <c r="A2553" t="s">
        <v>5031</v>
      </c>
      <c r="B2553" t="s">
        <v>5032</v>
      </c>
      <c r="C2553">
        <v>1</v>
      </c>
    </row>
    <row r="2554" spans="1:3" x14ac:dyDescent="0.2">
      <c r="A2554" t="s">
        <v>5033</v>
      </c>
      <c r="B2554" t="s">
        <v>5034</v>
      </c>
      <c r="C2554">
        <v>1</v>
      </c>
    </row>
    <row r="2555" spans="1:3" x14ac:dyDescent="0.2">
      <c r="A2555" t="s">
        <v>5035</v>
      </c>
      <c r="B2555" t="s">
        <v>5036</v>
      </c>
      <c r="C2555">
        <v>1</v>
      </c>
    </row>
    <row r="2556" spans="1:3" x14ac:dyDescent="0.2">
      <c r="A2556" t="s">
        <v>5037</v>
      </c>
      <c r="B2556" t="s">
        <v>5038</v>
      </c>
      <c r="C2556">
        <v>1</v>
      </c>
    </row>
    <row r="2557" spans="1:3" x14ac:dyDescent="0.2">
      <c r="A2557" t="s">
        <v>6920</v>
      </c>
      <c r="B2557" t="s">
        <v>6921</v>
      </c>
      <c r="C2557">
        <v>1</v>
      </c>
    </row>
    <row r="2558" spans="1:3" x14ac:dyDescent="0.2">
      <c r="A2558" t="s">
        <v>6922</v>
      </c>
      <c r="B2558" t="s">
        <v>6923</v>
      </c>
      <c r="C2558">
        <v>1</v>
      </c>
    </row>
    <row r="2559" spans="1:3" x14ac:dyDescent="0.2">
      <c r="A2559" t="s">
        <v>6924</v>
      </c>
      <c r="B2559" t="s">
        <v>6925</v>
      </c>
      <c r="C2559">
        <v>1</v>
      </c>
    </row>
    <row r="2560" spans="1:3" x14ac:dyDescent="0.2">
      <c r="A2560" t="s">
        <v>6926</v>
      </c>
      <c r="B2560" t="s">
        <v>6927</v>
      </c>
      <c r="C2560">
        <v>1</v>
      </c>
    </row>
    <row r="2561" spans="1:3" x14ac:dyDescent="0.2">
      <c r="A2561" t="s">
        <v>6928</v>
      </c>
      <c r="B2561" t="s">
        <v>6929</v>
      </c>
      <c r="C2561">
        <v>1</v>
      </c>
    </row>
    <row r="2562" spans="1:3" x14ac:dyDescent="0.2">
      <c r="A2562" t="s">
        <v>6930</v>
      </c>
      <c r="B2562" t="s">
        <v>6931</v>
      </c>
      <c r="C2562">
        <v>1</v>
      </c>
    </row>
    <row r="2563" spans="1:3" x14ac:dyDescent="0.2">
      <c r="A2563" t="s">
        <v>6932</v>
      </c>
      <c r="B2563" t="s">
        <v>6933</v>
      </c>
      <c r="C2563">
        <v>1</v>
      </c>
    </row>
    <row r="2564" spans="1:3" x14ac:dyDescent="0.2">
      <c r="A2564" t="s">
        <v>6934</v>
      </c>
      <c r="B2564" t="s">
        <v>6935</v>
      </c>
      <c r="C2564">
        <v>1</v>
      </c>
    </row>
    <row r="2565" spans="1:3" x14ac:dyDescent="0.2">
      <c r="A2565" t="s">
        <v>6936</v>
      </c>
      <c r="B2565" t="s">
        <v>6937</v>
      </c>
      <c r="C2565">
        <v>1</v>
      </c>
    </row>
    <row r="2566" spans="1:3" x14ac:dyDescent="0.2">
      <c r="A2566" t="s">
        <v>6938</v>
      </c>
      <c r="B2566" t="s">
        <v>6939</v>
      </c>
      <c r="C2566">
        <v>1</v>
      </c>
    </row>
    <row r="2567" spans="1:3" x14ac:dyDescent="0.2">
      <c r="A2567" t="s">
        <v>6940</v>
      </c>
      <c r="B2567" t="s">
        <v>6941</v>
      </c>
      <c r="C2567">
        <v>1</v>
      </c>
    </row>
    <row r="2568" spans="1:3" x14ac:dyDescent="0.2">
      <c r="A2568" t="s">
        <v>6942</v>
      </c>
      <c r="B2568" t="s">
        <v>6943</v>
      </c>
      <c r="C2568">
        <v>1</v>
      </c>
    </row>
    <row r="2569" spans="1:3" x14ac:dyDescent="0.2">
      <c r="A2569" t="s">
        <v>6944</v>
      </c>
      <c r="B2569" t="s">
        <v>6945</v>
      </c>
      <c r="C2569">
        <v>1</v>
      </c>
    </row>
    <row r="2570" spans="1:3" x14ac:dyDescent="0.2">
      <c r="A2570" t="s">
        <v>6946</v>
      </c>
      <c r="B2570" t="s">
        <v>6947</v>
      </c>
      <c r="C2570">
        <v>1</v>
      </c>
    </row>
    <row r="2571" spans="1:3" x14ac:dyDescent="0.2">
      <c r="A2571" t="s">
        <v>6948</v>
      </c>
      <c r="B2571" t="s">
        <v>6949</v>
      </c>
      <c r="C2571">
        <v>1</v>
      </c>
    </row>
    <row r="2572" spans="1:3" x14ac:dyDescent="0.2">
      <c r="A2572" t="s">
        <v>6950</v>
      </c>
      <c r="B2572" t="s">
        <v>6951</v>
      </c>
      <c r="C2572">
        <v>1</v>
      </c>
    </row>
    <row r="2573" spans="1:3" x14ac:dyDescent="0.2">
      <c r="A2573" t="s">
        <v>6952</v>
      </c>
      <c r="B2573" t="s">
        <v>6953</v>
      </c>
      <c r="C2573">
        <v>1</v>
      </c>
    </row>
    <row r="2574" spans="1:3" x14ac:dyDescent="0.2">
      <c r="A2574" t="s">
        <v>6954</v>
      </c>
      <c r="B2574" t="s">
        <v>6955</v>
      </c>
      <c r="C2574">
        <v>1</v>
      </c>
    </row>
    <row r="2575" spans="1:3" x14ac:dyDescent="0.2">
      <c r="A2575" t="s">
        <v>6956</v>
      </c>
      <c r="B2575" t="s">
        <v>6957</v>
      </c>
      <c r="C2575">
        <v>1</v>
      </c>
    </row>
    <row r="2576" spans="1:3" x14ac:dyDescent="0.2">
      <c r="A2576" t="s">
        <v>6958</v>
      </c>
      <c r="B2576" t="s">
        <v>6959</v>
      </c>
      <c r="C2576">
        <v>1</v>
      </c>
    </row>
    <row r="2577" spans="1:3" x14ac:dyDescent="0.2">
      <c r="A2577" t="s">
        <v>6960</v>
      </c>
      <c r="B2577" t="s">
        <v>6961</v>
      </c>
      <c r="C2577">
        <v>1</v>
      </c>
    </row>
    <row r="2578" spans="1:3" x14ac:dyDescent="0.2">
      <c r="A2578" t="s">
        <v>6962</v>
      </c>
      <c r="B2578" t="s">
        <v>6963</v>
      </c>
      <c r="C2578">
        <v>1</v>
      </c>
    </row>
    <row r="2579" spans="1:3" x14ac:dyDescent="0.2">
      <c r="A2579" t="s">
        <v>6964</v>
      </c>
      <c r="B2579" t="s">
        <v>6965</v>
      </c>
      <c r="C2579">
        <v>1</v>
      </c>
    </row>
    <row r="2580" spans="1:3" x14ac:dyDescent="0.2">
      <c r="A2580" t="s">
        <v>6966</v>
      </c>
      <c r="B2580" t="s">
        <v>6967</v>
      </c>
      <c r="C2580">
        <v>1</v>
      </c>
    </row>
    <row r="2581" spans="1:3" x14ac:dyDescent="0.2">
      <c r="A2581" t="s">
        <v>6968</v>
      </c>
      <c r="B2581" t="s">
        <v>6969</v>
      </c>
      <c r="C2581">
        <v>1</v>
      </c>
    </row>
    <row r="2582" spans="1:3" x14ac:dyDescent="0.2">
      <c r="A2582" t="s">
        <v>6970</v>
      </c>
      <c r="B2582" t="s">
        <v>6971</v>
      </c>
      <c r="C2582">
        <v>1</v>
      </c>
    </row>
    <row r="2583" spans="1:3" x14ac:dyDescent="0.2">
      <c r="A2583" t="s">
        <v>6972</v>
      </c>
      <c r="B2583" t="s">
        <v>6973</v>
      </c>
      <c r="C2583">
        <v>1</v>
      </c>
    </row>
    <row r="2584" spans="1:3" x14ac:dyDescent="0.2">
      <c r="A2584" t="s">
        <v>6974</v>
      </c>
      <c r="B2584" t="s">
        <v>6975</v>
      </c>
      <c r="C2584">
        <v>1</v>
      </c>
    </row>
    <row r="2585" spans="1:3" x14ac:dyDescent="0.2">
      <c r="A2585" t="s">
        <v>6976</v>
      </c>
      <c r="B2585" t="s">
        <v>6977</v>
      </c>
      <c r="C2585">
        <v>1</v>
      </c>
    </row>
    <row r="2586" spans="1:3" x14ac:dyDescent="0.2">
      <c r="A2586" t="s">
        <v>6978</v>
      </c>
      <c r="B2586" t="s">
        <v>6979</v>
      </c>
      <c r="C2586">
        <v>1</v>
      </c>
    </row>
    <row r="2587" spans="1:3" x14ac:dyDescent="0.2">
      <c r="A2587" t="s">
        <v>6980</v>
      </c>
      <c r="B2587" t="s">
        <v>6981</v>
      </c>
      <c r="C2587">
        <v>1</v>
      </c>
    </row>
    <row r="2588" spans="1:3" x14ac:dyDescent="0.2">
      <c r="A2588" t="s">
        <v>6982</v>
      </c>
      <c r="B2588" t="s">
        <v>6983</v>
      </c>
      <c r="C2588">
        <v>1</v>
      </c>
    </row>
    <row r="2589" spans="1:3" x14ac:dyDescent="0.2">
      <c r="A2589" t="s">
        <v>6984</v>
      </c>
      <c r="B2589" t="s">
        <v>6985</v>
      </c>
      <c r="C2589">
        <v>1</v>
      </c>
    </row>
    <row r="2590" spans="1:3" x14ac:dyDescent="0.2">
      <c r="A2590" t="s">
        <v>6986</v>
      </c>
      <c r="B2590" t="s">
        <v>6987</v>
      </c>
      <c r="C2590">
        <v>1</v>
      </c>
    </row>
    <row r="2591" spans="1:3" x14ac:dyDescent="0.2">
      <c r="A2591" t="s">
        <v>6988</v>
      </c>
      <c r="B2591" t="s">
        <v>6989</v>
      </c>
      <c r="C2591">
        <v>1</v>
      </c>
    </row>
    <row r="2592" spans="1:3" x14ac:dyDescent="0.2">
      <c r="A2592" t="s">
        <v>6990</v>
      </c>
      <c r="B2592" t="s">
        <v>6991</v>
      </c>
      <c r="C2592">
        <v>1</v>
      </c>
    </row>
    <row r="2593" spans="1:3" x14ac:dyDescent="0.2">
      <c r="A2593" t="s">
        <v>6992</v>
      </c>
      <c r="B2593" t="s">
        <v>6993</v>
      </c>
      <c r="C2593">
        <v>1</v>
      </c>
    </row>
    <row r="2594" spans="1:3" x14ac:dyDescent="0.2">
      <c r="A2594" t="s">
        <v>6994</v>
      </c>
      <c r="B2594" t="s">
        <v>6995</v>
      </c>
      <c r="C2594">
        <v>1</v>
      </c>
    </row>
    <row r="2595" spans="1:3" x14ac:dyDescent="0.2">
      <c r="A2595" t="s">
        <v>6996</v>
      </c>
      <c r="B2595" t="s">
        <v>6997</v>
      </c>
      <c r="C2595">
        <v>1</v>
      </c>
    </row>
    <row r="2596" spans="1:3" x14ac:dyDescent="0.2">
      <c r="A2596" t="s">
        <v>6998</v>
      </c>
      <c r="B2596" t="s">
        <v>6999</v>
      </c>
      <c r="C2596">
        <v>1</v>
      </c>
    </row>
    <row r="2597" spans="1:3" x14ac:dyDescent="0.2">
      <c r="A2597" t="s">
        <v>7000</v>
      </c>
      <c r="B2597" t="s">
        <v>7001</v>
      </c>
      <c r="C2597">
        <v>1</v>
      </c>
    </row>
    <row r="2598" spans="1:3" x14ac:dyDescent="0.2">
      <c r="A2598" t="s">
        <v>7002</v>
      </c>
      <c r="B2598" t="s">
        <v>7003</v>
      </c>
      <c r="C2598">
        <v>1</v>
      </c>
    </row>
    <row r="2599" spans="1:3" x14ac:dyDescent="0.2">
      <c r="A2599" t="s">
        <v>7004</v>
      </c>
      <c r="B2599" t="s">
        <v>7005</v>
      </c>
      <c r="C2599">
        <v>1</v>
      </c>
    </row>
    <row r="2600" spans="1:3" x14ac:dyDescent="0.2">
      <c r="A2600" t="s">
        <v>7006</v>
      </c>
      <c r="B2600" t="s">
        <v>7007</v>
      </c>
      <c r="C2600">
        <v>1</v>
      </c>
    </row>
    <row r="2601" spans="1:3" x14ac:dyDescent="0.2">
      <c r="A2601" t="s">
        <v>7008</v>
      </c>
      <c r="B2601" t="s">
        <v>7009</v>
      </c>
      <c r="C2601">
        <v>1</v>
      </c>
    </row>
    <row r="2602" spans="1:3" x14ac:dyDescent="0.2">
      <c r="A2602" t="s">
        <v>7010</v>
      </c>
      <c r="B2602" t="s">
        <v>7011</v>
      </c>
      <c r="C2602">
        <v>1</v>
      </c>
    </row>
    <row r="2603" spans="1:3" x14ac:dyDescent="0.2">
      <c r="A2603" t="s">
        <v>7012</v>
      </c>
      <c r="B2603" t="s">
        <v>7013</v>
      </c>
      <c r="C2603">
        <v>1</v>
      </c>
    </row>
    <row r="2604" spans="1:3" x14ac:dyDescent="0.2">
      <c r="A2604" t="s">
        <v>7014</v>
      </c>
      <c r="B2604" t="s">
        <v>7015</v>
      </c>
      <c r="C2604">
        <v>1</v>
      </c>
    </row>
    <row r="2605" spans="1:3" x14ac:dyDescent="0.2">
      <c r="A2605" t="s">
        <v>7016</v>
      </c>
      <c r="B2605" t="s">
        <v>7017</v>
      </c>
      <c r="C2605">
        <v>1</v>
      </c>
    </row>
    <row r="2606" spans="1:3" x14ac:dyDescent="0.2">
      <c r="A2606" t="s">
        <v>7018</v>
      </c>
      <c r="B2606" t="s">
        <v>7019</v>
      </c>
      <c r="C2606">
        <v>1</v>
      </c>
    </row>
    <row r="2607" spans="1:3" x14ac:dyDescent="0.2">
      <c r="A2607" t="s">
        <v>7020</v>
      </c>
      <c r="B2607" t="s">
        <v>7021</v>
      </c>
      <c r="C2607">
        <v>1</v>
      </c>
    </row>
    <row r="2608" spans="1:3" x14ac:dyDescent="0.2">
      <c r="A2608" t="s">
        <v>7022</v>
      </c>
      <c r="B2608" t="s">
        <v>7023</v>
      </c>
      <c r="C2608">
        <v>1</v>
      </c>
    </row>
    <row r="2609" spans="1:3" x14ac:dyDescent="0.2">
      <c r="A2609" t="s">
        <v>7024</v>
      </c>
      <c r="B2609" t="s">
        <v>7025</v>
      </c>
      <c r="C2609">
        <v>1</v>
      </c>
    </row>
    <row r="2610" spans="1:3" x14ac:dyDescent="0.2">
      <c r="A2610" t="s">
        <v>7026</v>
      </c>
      <c r="B2610" t="s">
        <v>7027</v>
      </c>
      <c r="C2610">
        <v>1</v>
      </c>
    </row>
    <row r="2611" spans="1:3" x14ac:dyDescent="0.2">
      <c r="A2611" t="s">
        <v>7028</v>
      </c>
      <c r="B2611" t="s">
        <v>7029</v>
      </c>
      <c r="C2611">
        <v>1</v>
      </c>
    </row>
    <row r="2612" spans="1:3" x14ac:dyDescent="0.2">
      <c r="A2612" t="s">
        <v>7030</v>
      </c>
      <c r="B2612" t="s">
        <v>7031</v>
      </c>
      <c r="C2612">
        <v>1</v>
      </c>
    </row>
    <row r="2613" spans="1:3" x14ac:dyDescent="0.2">
      <c r="A2613" t="s">
        <v>7032</v>
      </c>
      <c r="B2613" t="s">
        <v>7033</v>
      </c>
      <c r="C2613">
        <v>1</v>
      </c>
    </row>
    <row r="2614" spans="1:3" x14ac:dyDescent="0.2">
      <c r="A2614" t="s">
        <v>7034</v>
      </c>
      <c r="B2614" t="s">
        <v>7035</v>
      </c>
      <c r="C2614">
        <v>1</v>
      </c>
    </row>
    <row r="2615" spans="1:3" x14ac:dyDescent="0.2">
      <c r="A2615" t="s">
        <v>7036</v>
      </c>
      <c r="B2615" t="s">
        <v>7037</v>
      </c>
      <c r="C2615">
        <v>1</v>
      </c>
    </row>
    <row r="2616" spans="1:3" x14ac:dyDescent="0.2">
      <c r="A2616" t="s">
        <v>7038</v>
      </c>
      <c r="B2616" t="s">
        <v>7039</v>
      </c>
      <c r="C2616">
        <v>1</v>
      </c>
    </row>
    <row r="2617" spans="1:3" x14ac:dyDescent="0.2">
      <c r="A2617" t="s">
        <v>7040</v>
      </c>
      <c r="B2617" t="s">
        <v>7041</v>
      </c>
      <c r="C2617">
        <v>1</v>
      </c>
    </row>
    <row r="2618" spans="1:3" x14ac:dyDescent="0.2">
      <c r="A2618" t="s">
        <v>7042</v>
      </c>
      <c r="B2618" t="s">
        <v>7043</v>
      </c>
      <c r="C2618">
        <v>1</v>
      </c>
    </row>
    <row r="2619" spans="1:3" x14ac:dyDescent="0.2">
      <c r="A2619" t="s">
        <v>7044</v>
      </c>
      <c r="B2619" t="s">
        <v>7045</v>
      </c>
      <c r="C2619">
        <v>1</v>
      </c>
    </row>
    <row r="2620" spans="1:3" x14ac:dyDescent="0.2">
      <c r="A2620" t="s">
        <v>7046</v>
      </c>
      <c r="B2620" t="s">
        <v>7047</v>
      </c>
      <c r="C2620">
        <v>1</v>
      </c>
    </row>
    <row r="2621" spans="1:3" x14ac:dyDescent="0.2">
      <c r="A2621" t="s">
        <v>7048</v>
      </c>
      <c r="B2621" t="s">
        <v>7049</v>
      </c>
      <c r="C2621">
        <v>1</v>
      </c>
    </row>
    <row r="2622" spans="1:3" x14ac:dyDescent="0.2">
      <c r="A2622" t="s">
        <v>7050</v>
      </c>
      <c r="B2622" t="s">
        <v>7051</v>
      </c>
      <c r="C2622">
        <v>1</v>
      </c>
    </row>
    <row r="2623" spans="1:3" x14ac:dyDescent="0.2">
      <c r="A2623" t="s">
        <v>7052</v>
      </c>
      <c r="B2623" t="s">
        <v>7053</v>
      </c>
      <c r="C2623">
        <v>1</v>
      </c>
    </row>
    <row r="2624" spans="1:3" x14ac:dyDescent="0.2">
      <c r="A2624" t="s">
        <v>7054</v>
      </c>
      <c r="B2624" t="s">
        <v>7055</v>
      </c>
      <c r="C2624">
        <v>1</v>
      </c>
    </row>
    <row r="2625" spans="1:3" x14ac:dyDescent="0.2">
      <c r="A2625" t="s">
        <v>7056</v>
      </c>
      <c r="B2625" t="s">
        <v>7057</v>
      </c>
      <c r="C2625">
        <v>1</v>
      </c>
    </row>
    <row r="2626" spans="1:3" x14ac:dyDescent="0.2">
      <c r="A2626" t="s">
        <v>7058</v>
      </c>
      <c r="B2626" t="s">
        <v>7059</v>
      </c>
      <c r="C2626">
        <v>1</v>
      </c>
    </row>
    <row r="2627" spans="1:3" x14ac:dyDescent="0.2">
      <c r="A2627" t="s">
        <v>7060</v>
      </c>
      <c r="B2627" t="s">
        <v>7061</v>
      </c>
      <c r="C2627">
        <v>1</v>
      </c>
    </row>
    <row r="2628" spans="1:3" x14ac:dyDescent="0.2">
      <c r="A2628" t="s">
        <v>7062</v>
      </c>
      <c r="B2628" t="s">
        <v>7063</v>
      </c>
      <c r="C2628">
        <v>1</v>
      </c>
    </row>
    <row r="2629" spans="1:3" x14ac:dyDescent="0.2">
      <c r="A2629" t="s">
        <v>7064</v>
      </c>
      <c r="B2629" t="s">
        <v>7065</v>
      </c>
      <c r="C2629">
        <v>1</v>
      </c>
    </row>
    <row r="2630" spans="1:3" x14ac:dyDescent="0.2">
      <c r="A2630" t="s">
        <v>7066</v>
      </c>
      <c r="B2630" t="s">
        <v>7067</v>
      </c>
      <c r="C2630">
        <v>1</v>
      </c>
    </row>
    <row r="2631" spans="1:3" x14ac:dyDescent="0.2">
      <c r="A2631" t="s">
        <v>7068</v>
      </c>
      <c r="B2631" t="s">
        <v>7069</v>
      </c>
      <c r="C2631">
        <v>1</v>
      </c>
    </row>
    <row r="2632" spans="1:3" x14ac:dyDescent="0.2">
      <c r="A2632" t="s">
        <v>7070</v>
      </c>
      <c r="B2632" t="s">
        <v>7071</v>
      </c>
      <c r="C2632">
        <v>1</v>
      </c>
    </row>
    <row r="2633" spans="1:3" x14ac:dyDescent="0.2">
      <c r="A2633" t="s">
        <v>7072</v>
      </c>
      <c r="B2633" t="s">
        <v>7073</v>
      </c>
      <c r="C2633">
        <v>1</v>
      </c>
    </row>
    <row r="2634" spans="1:3" x14ac:dyDescent="0.2">
      <c r="A2634" t="s">
        <v>7074</v>
      </c>
      <c r="B2634" t="s">
        <v>7075</v>
      </c>
      <c r="C2634">
        <v>1</v>
      </c>
    </row>
    <row r="2635" spans="1:3" x14ac:dyDescent="0.2">
      <c r="A2635" t="s">
        <v>7076</v>
      </c>
      <c r="B2635" t="s">
        <v>7077</v>
      </c>
      <c r="C2635">
        <v>1</v>
      </c>
    </row>
    <row r="2636" spans="1:3" x14ac:dyDescent="0.2">
      <c r="A2636" t="s">
        <v>7078</v>
      </c>
      <c r="B2636" t="s">
        <v>7079</v>
      </c>
      <c r="C2636">
        <v>1</v>
      </c>
    </row>
    <row r="2637" spans="1:3" x14ac:dyDescent="0.2">
      <c r="A2637" t="s">
        <v>7080</v>
      </c>
      <c r="B2637" t="s">
        <v>7081</v>
      </c>
      <c r="C2637">
        <v>1</v>
      </c>
    </row>
    <row r="2638" spans="1:3" x14ac:dyDescent="0.2">
      <c r="A2638" t="s">
        <v>7082</v>
      </c>
      <c r="B2638" t="s">
        <v>7083</v>
      </c>
      <c r="C2638">
        <v>1</v>
      </c>
    </row>
    <row r="2639" spans="1:3" x14ac:dyDescent="0.2">
      <c r="A2639" t="s">
        <v>7084</v>
      </c>
      <c r="B2639" t="s">
        <v>7085</v>
      </c>
      <c r="C2639">
        <v>1</v>
      </c>
    </row>
    <row r="2640" spans="1:3" x14ac:dyDescent="0.2">
      <c r="A2640" t="s">
        <v>7086</v>
      </c>
      <c r="B2640" t="s">
        <v>7087</v>
      </c>
      <c r="C2640">
        <v>1</v>
      </c>
    </row>
    <row r="2641" spans="1:3" x14ac:dyDescent="0.2">
      <c r="A2641" t="s">
        <v>7088</v>
      </c>
      <c r="B2641" t="s">
        <v>7089</v>
      </c>
      <c r="C2641">
        <v>1</v>
      </c>
    </row>
    <row r="2642" spans="1:3" x14ac:dyDescent="0.2">
      <c r="A2642" t="s">
        <v>7090</v>
      </c>
      <c r="B2642" t="s">
        <v>7091</v>
      </c>
      <c r="C2642">
        <v>1</v>
      </c>
    </row>
    <row r="2643" spans="1:3" x14ac:dyDescent="0.2">
      <c r="A2643" t="s">
        <v>7092</v>
      </c>
      <c r="B2643" t="s">
        <v>7093</v>
      </c>
      <c r="C2643">
        <v>1</v>
      </c>
    </row>
    <row r="2644" spans="1:3" x14ac:dyDescent="0.2">
      <c r="A2644" t="s">
        <v>7094</v>
      </c>
      <c r="B2644" t="s">
        <v>7095</v>
      </c>
      <c r="C2644">
        <v>1</v>
      </c>
    </row>
    <row r="2645" spans="1:3" x14ac:dyDescent="0.2">
      <c r="A2645" t="s">
        <v>7096</v>
      </c>
      <c r="B2645" t="s">
        <v>7097</v>
      </c>
      <c r="C2645">
        <v>1</v>
      </c>
    </row>
    <row r="2646" spans="1:3" x14ac:dyDescent="0.2">
      <c r="A2646" t="s">
        <v>7098</v>
      </c>
      <c r="B2646" t="s">
        <v>7099</v>
      </c>
      <c r="C2646">
        <v>1</v>
      </c>
    </row>
    <row r="2647" spans="1:3" x14ac:dyDescent="0.2">
      <c r="A2647" t="s">
        <v>7100</v>
      </c>
      <c r="B2647" t="s">
        <v>7101</v>
      </c>
      <c r="C2647">
        <v>1</v>
      </c>
    </row>
    <row r="2648" spans="1:3" x14ac:dyDescent="0.2">
      <c r="A2648" t="s">
        <v>7102</v>
      </c>
      <c r="B2648" t="s">
        <v>7103</v>
      </c>
      <c r="C2648">
        <v>1</v>
      </c>
    </row>
    <row r="2649" spans="1:3" x14ac:dyDescent="0.2">
      <c r="A2649" t="s">
        <v>7104</v>
      </c>
      <c r="B2649" t="s">
        <v>7105</v>
      </c>
      <c r="C2649">
        <v>1</v>
      </c>
    </row>
    <row r="2650" spans="1:3" x14ac:dyDescent="0.2">
      <c r="A2650" t="s">
        <v>7106</v>
      </c>
      <c r="B2650" t="s">
        <v>7107</v>
      </c>
      <c r="C2650">
        <v>1</v>
      </c>
    </row>
    <row r="2651" spans="1:3" x14ac:dyDescent="0.2">
      <c r="A2651" t="s">
        <v>7108</v>
      </c>
      <c r="B2651" t="s">
        <v>7109</v>
      </c>
      <c r="C2651">
        <v>1</v>
      </c>
    </row>
    <row r="2652" spans="1:3" x14ac:dyDescent="0.2">
      <c r="A2652" t="s">
        <v>7110</v>
      </c>
      <c r="B2652" t="s">
        <v>7111</v>
      </c>
      <c r="C2652">
        <v>1</v>
      </c>
    </row>
    <row r="2653" spans="1:3" x14ac:dyDescent="0.2">
      <c r="A2653" t="s">
        <v>7112</v>
      </c>
      <c r="B2653" t="s">
        <v>7113</v>
      </c>
      <c r="C2653">
        <v>1</v>
      </c>
    </row>
    <row r="2654" spans="1:3" x14ac:dyDescent="0.2">
      <c r="A2654" t="s">
        <v>7114</v>
      </c>
      <c r="B2654" t="s">
        <v>7115</v>
      </c>
      <c r="C2654">
        <v>1</v>
      </c>
    </row>
    <row r="2655" spans="1:3" x14ac:dyDescent="0.2">
      <c r="A2655" t="s">
        <v>7116</v>
      </c>
      <c r="B2655" t="s">
        <v>7117</v>
      </c>
      <c r="C2655">
        <v>1</v>
      </c>
    </row>
    <row r="2656" spans="1:3" x14ac:dyDescent="0.2">
      <c r="A2656" t="s">
        <v>7118</v>
      </c>
      <c r="B2656" t="s">
        <v>7119</v>
      </c>
      <c r="C2656">
        <v>1</v>
      </c>
    </row>
    <row r="2657" spans="1:3" x14ac:dyDescent="0.2">
      <c r="A2657" t="s">
        <v>7120</v>
      </c>
      <c r="B2657" t="s">
        <v>7121</v>
      </c>
      <c r="C2657">
        <v>1</v>
      </c>
    </row>
    <row r="2658" spans="1:3" x14ac:dyDescent="0.2">
      <c r="A2658" t="s">
        <v>7122</v>
      </c>
      <c r="B2658" t="s">
        <v>7123</v>
      </c>
      <c r="C2658">
        <v>1</v>
      </c>
    </row>
    <row r="2659" spans="1:3" x14ac:dyDescent="0.2">
      <c r="A2659" t="s">
        <v>7124</v>
      </c>
      <c r="B2659" t="s">
        <v>7125</v>
      </c>
      <c r="C2659">
        <v>1</v>
      </c>
    </row>
    <row r="2660" spans="1:3" x14ac:dyDescent="0.2">
      <c r="A2660" t="s">
        <v>7126</v>
      </c>
      <c r="B2660" t="s">
        <v>7127</v>
      </c>
      <c r="C2660">
        <v>1</v>
      </c>
    </row>
    <row r="2661" spans="1:3" x14ac:dyDescent="0.2">
      <c r="A2661" t="s">
        <v>7128</v>
      </c>
      <c r="B2661" t="s">
        <v>7129</v>
      </c>
      <c r="C2661">
        <v>1</v>
      </c>
    </row>
    <row r="2662" spans="1:3" x14ac:dyDescent="0.2">
      <c r="A2662" t="s">
        <v>7130</v>
      </c>
      <c r="B2662" t="s">
        <v>7131</v>
      </c>
      <c r="C2662">
        <v>1</v>
      </c>
    </row>
    <row r="2663" spans="1:3" x14ac:dyDescent="0.2">
      <c r="A2663" t="s">
        <v>7132</v>
      </c>
      <c r="B2663" t="s">
        <v>7133</v>
      </c>
      <c r="C2663">
        <v>1</v>
      </c>
    </row>
    <row r="2664" spans="1:3" x14ac:dyDescent="0.2">
      <c r="A2664" t="s">
        <v>7134</v>
      </c>
      <c r="B2664" t="s">
        <v>7135</v>
      </c>
      <c r="C2664">
        <v>1</v>
      </c>
    </row>
    <row r="2665" spans="1:3" x14ac:dyDescent="0.2">
      <c r="A2665" t="s">
        <v>7136</v>
      </c>
      <c r="B2665" t="s">
        <v>7137</v>
      </c>
      <c r="C2665">
        <v>1</v>
      </c>
    </row>
    <row r="2666" spans="1:3" x14ac:dyDescent="0.2">
      <c r="A2666" t="s">
        <v>7138</v>
      </c>
      <c r="B2666" t="s">
        <v>7139</v>
      </c>
      <c r="C2666">
        <v>1</v>
      </c>
    </row>
    <row r="2667" spans="1:3" x14ac:dyDescent="0.2">
      <c r="A2667" t="s">
        <v>7140</v>
      </c>
      <c r="B2667" t="s">
        <v>7141</v>
      </c>
      <c r="C2667">
        <v>1</v>
      </c>
    </row>
    <row r="2668" spans="1:3" x14ac:dyDescent="0.2">
      <c r="A2668" t="s">
        <v>7142</v>
      </c>
      <c r="B2668" t="s">
        <v>7143</v>
      </c>
      <c r="C2668">
        <v>1</v>
      </c>
    </row>
    <row r="2669" spans="1:3" x14ac:dyDescent="0.2">
      <c r="A2669" t="s">
        <v>7144</v>
      </c>
      <c r="B2669" t="s">
        <v>7145</v>
      </c>
      <c r="C2669">
        <v>1</v>
      </c>
    </row>
    <row r="2670" spans="1:3" x14ac:dyDescent="0.2">
      <c r="A2670" t="s">
        <v>7146</v>
      </c>
      <c r="B2670" t="s">
        <v>7147</v>
      </c>
      <c r="C2670">
        <v>1</v>
      </c>
    </row>
    <row r="2671" spans="1:3" x14ac:dyDescent="0.2">
      <c r="A2671" t="s">
        <v>7148</v>
      </c>
      <c r="B2671" t="s">
        <v>7149</v>
      </c>
      <c r="C2671">
        <v>1</v>
      </c>
    </row>
    <row r="2672" spans="1:3" x14ac:dyDescent="0.2">
      <c r="A2672" t="s">
        <v>7150</v>
      </c>
      <c r="B2672" t="s">
        <v>7151</v>
      </c>
      <c r="C2672">
        <v>1</v>
      </c>
    </row>
    <row r="2673" spans="1:3" x14ac:dyDescent="0.2">
      <c r="A2673" t="s">
        <v>7152</v>
      </c>
      <c r="B2673" t="s">
        <v>7153</v>
      </c>
      <c r="C2673">
        <v>1</v>
      </c>
    </row>
    <row r="2674" spans="1:3" x14ac:dyDescent="0.2">
      <c r="A2674" t="s">
        <v>7154</v>
      </c>
      <c r="B2674" t="s">
        <v>7155</v>
      </c>
      <c r="C2674">
        <v>1</v>
      </c>
    </row>
    <row r="2675" spans="1:3" x14ac:dyDescent="0.2">
      <c r="A2675" t="s">
        <v>7156</v>
      </c>
      <c r="B2675" t="s">
        <v>7157</v>
      </c>
      <c r="C2675">
        <v>1</v>
      </c>
    </row>
    <row r="2676" spans="1:3" x14ac:dyDescent="0.2">
      <c r="A2676" t="s">
        <v>7158</v>
      </c>
      <c r="B2676" t="s">
        <v>7159</v>
      </c>
      <c r="C2676">
        <v>1</v>
      </c>
    </row>
    <row r="2677" spans="1:3" x14ac:dyDescent="0.2">
      <c r="A2677" t="s">
        <v>7160</v>
      </c>
      <c r="B2677" t="s">
        <v>7161</v>
      </c>
      <c r="C2677">
        <v>1</v>
      </c>
    </row>
    <row r="2678" spans="1:3" x14ac:dyDescent="0.2">
      <c r="A2678" t="s">
        <v>7162</v>
      </c>
      <c r="B2678" t="s">
        <v>7163</v>
      </c>
      <c r="C2678">
        <v>1</v>
      </c>
    </row>
    <row r="2679" spans="1:3" x14ac:dyDescent="0.2">
      <c r="A2679" t="s">
        <v>7164</v>
      </c>
      <c r="B2679" t="s">
        <v>7165</v>
      </c>
      <c r="C2679">
        <v>1</v>
      </c>
    </row>
    <row r="2680" spans="1:3" x14ac:dyDescent="0.2">
      <c r="A2680" t="s">
        <v>7166</v>
      </c>
      <c r="B2680" t="s">
        <v>7167</v>
      </c>
      <c r="C2680">
        <v>1</v>
      </c>
    </row>
    <row r="2681" spans="1:3" x14ac:dyDescent="0.2">
      <c r="A2681" t="s">
        <v>7168</v>
      </c>
      <c r="B2681" t="s">
        <v>7169</v>
      </c>
      <c r="C2681">
        <v>1</v>
      </c>
    </row>
    <row r="2682" spans="1:3" x14ac:dyDescent="0.2">
      <c r="A2682" t="s">
        <v>7170</v>
      </c>
      <c r="B2682" t="s">
        <v>7171</v>
      </c>
      <c r="C2682">
        <v>1</v>
      </c>
    </row>
    <row r="2683" spans="1:3" x14ac:dyDescent="0.2">
      <c r="A2683" t="s">
        <v>7172</v>
      </c>
      <c r="B2683" t="s">
        <v>7173</v>
      </c>
      <c r="C2683">
        <v>1</v>
      </c>
    </row>
    <row r="2684" spans="1:3" x14ac:dyDescent="0.2">
      <c r="A2684" t="s">
        <v>7174</v>
      </c>
      <c r="B2684" t="s">
        <v>7175</v>
      </c>
      <c r="C2684">
        <v>1</v>
      </c>
    </row>
    <row r="2685" spans="1:3" x14ac:dyDescent="0.2">
      <c r="A2685" t="s">
        <v>7176</v>
      </c>
      <c r="B2685" t="s">
        <v>7177</v>
      </c>
      <c r="C2685">
        <v>1</v>
      </c>
    </row>
    <row r="2686" spans="1:3" x14ac:dyDescent="0.2">
      <c r="A2686" t="s">
        <v>7178</v>
      </c>
      <c r="B2686" t="s">
        <v>7179</v>
      </c>
      <c r="C2686">
        <v>1</v>
      </c>
    </row>
    <row r="2687" spans="1:3" x14ac:dyDescent="0.2">
      <c r="A2687" t="s">
        <v>7180</v>
      </c>
      <c r="B2687" t="s">
        <v>7181</v>
      </c>
      <c r="C2687">
        <v>1</v>
      </c>
    </row>
    <row r="2688" spans="1:3" x14ac:dyDescent="0.2">
      <c r="A2688" t="s">
        <v>7182</v>
      </c>
      <c r="B2688" t="s">
        <v>7183</v>
      </c>
      <c r="C2688">
        <v>1</v>
      </c>
    </row>
    <row r="2689" spans="1:3" x14ac:dyDescent="0.2">
      <c r="A2689" t="s">
        <v>7184</v>
      </c>
      <c r="B2689" t="s">
        <v>7185</v>
      </c>
      <c r="C2689">
        <v>1</v>
      </c>
    </row>
    <row r="2690" spans="1:3" x14ac:dyDescent="0.2">
      <c r="A2690" t="s">
        <v>7186</v>
      </c>
      <c r="B2690" t="s">
        <v>7187</v>
      </c>
      <c r="C2690">
        <v>1</v>
      </c>
    </row>
    <row r="2691" spans="1:3" x14ac:dyDescent="0.2">
      <c r="A2691" t="s">
        <v>7188</v>
      </c>
      <c r="B2691" t="s">
        <v>7189</v>
      </c>
      <c r="C2691">
        <v>1</v>
      </c>
    </row>
    <row r="2692" spans="1:3" x14ac:dyDescent="0.2">
      <c r="A2692" t="s">
        <v>7190</v>
      </c>
      <c r="B2692" t="s">
        <v>7191</v>
      </c>
      <c r="C2692">
        <v>1</v>
      </c>
    </row>
    <row r="2693" spans="1:3" x14ac:dyDescent="0.2">
      <c r="A2693" t="s">
        <v>7192</v>
      </c>
      <c r="B2693" t="s">
        <v>7193</v>
      </c>
      <c r="C2693">
        <v>1</v>
      </c>
    </row>
    <row r="2694" spans="1:3" x14ac:dyDescent="0.2">
      <c r="A2694" t="s">
        <v>7194</v>
      </c>
      <c r="B2694" t="s">
        <v>7195</v>
      </c>
      <c r="C2694">
        <v>1</v>
      </c>
    </row>
    <row r="2695" spans="1:3" x14ac:dyDescent="0.2">
      <c r="A2695" t="s">
        <v>7196</v>
      </c>
      <c r="B2695" t="s">
        <v>7197</v>
      </c>
      <c r="C2695">
        <v>1</v>
      </c>
    </row>
    <row r="2696" spans="1:3" x14ac:dyDescent="0.2">
      <c r="A2696" t="s">
        <v>7198</v>
      </c>
      <c r="B2696" t="s">
        <v>7199</v>
      </c>
      <c r="C2696">
        <v>1</v>
      </c>
    </row>
    <row r="2697" spans="1:3" x14ac:dyDescent="0.2">
      <c r="A2697" t="s">
        <v>7200</v>
      </c>
      <c r="B2697" t="s">
        <v>7201</v>
      </c>
      <c r="C2697">
        <v>1</v>
      </c>
    </row>
    <row r="2698" spans="1:3" x14ac:dyDescent="0.2">
      <c r="A2698" t="s">
        <v>7202</v>
      </c>
      <c r="B2698" t="s">
        <v>7203</v>
      </c>
      <c r="C2698">
        <v>1</v>
      </c>
    </row>
    <row r="2699" spans="1:3" x14ac:dyDescent="0.2">
      <c r="A2699" t="s">
        <v>7204</v>
      </c>
      <c r="B2699" t="s">
        <v>7205</v>
      </c>
      <c r="C2699">
        <v>1</v>
      </c>
    </row>
    <row r="2700" spans="1:3" x14ac:dyDescent="0.2">
      <c r="A2700" t="s">
        <v>7206</v>
      </c>
      <c r="B2700" t="s">
        <v>7207</v>
      </c>
      <c r="C2700">
        <v>1</v>
      </c>
    </row>
    <row r="2701" spans="1:3" x14ac:dyDescent="0.2">
      <c r="A2701" t="s">
        <v>7208</v>
      </c>
      <c r="B2701" t="s">
        <v>7209</v>
      </c>
      <c r="C2701">
        <v>1</v>
      </c>
    </row>
    <row r="2702" spans="1:3" x14ac:dyDescent="0.2">
      <c r="A2702" t="s">
        <v>7210</v>
      </c>
      <c r="B2702" t="s">
        <v>7211</v>
      </c>
      <c r="C2702">
        <v>1</v>
      </c>
    </row>
    <row r="2703" spans="1:3" x14ac:dyDescent="0.2">
      <c r="A2703" t="s">
        <v>7212</v>
      </c>
      <c r="B2703" t="s">
        <v>7213</v>
      </c>
      <c r="C2703">
        <v>1</v>
      </c>
    </row>
    <row r="2704" spans="1:3" x14ac:dyDescent="0.2">
      <c r="A2704" t="s">
        <v>7214</v>
      </c>
      <c r="B2704" t="s">
        <v>7215</v>
      </c>
      <c r="C2704">
        <v>1</v>
      </c>
    </row>
    <row r="2705" spans="1:3" x14ac:dyDescent="0.2">
      <c r="A2705" t="s">
        <v>7216</v>
      </c>
      <c r="B2705" t="s">
        <v>7217</v>
      </c>
      <c r="C2705">
        <v>1</v>
      </c>
    </row>
    <row r="2706" spans="1:3" x14ac:dyDescent="0.2">
      <c r="A2706" t="s">
        <v>7218</v>
      </c>
      <c r="B2706" t="s">
        <v>7219</v>
      </c>
      <c r="C2706">
        <v>1</v>
      </c>
    </row>
    <row r="2707" spans="1:3" x14ac:dyDescent="0.2">
      <c r="A2707" t="s">
        <v>7220</v>
      </c>
      <c r="B2707" t="s">
        <v>7221</v>
      </c>
      <c r="C2707">
        <v>1</v>
      </c>
    </row>
    <row r="2708" spans="1:3" x14ac:dyDescent="0.2">
      <c r="A2708" t="s">
        <v>7222</v>
      </c>
      <c r="B2708" t="s">
        <v>7223</v>
      </c>
      <c r="C2708">
        <v>1</v>
      </c>
    </row>
    <row r="2709" spans="1:3" x14ac:dyDescent="0.2">
      <c r="A2709" t="s">
        <v>7224</v>
      </c>
      <c r="B2709" t="s">
        <v>7225</v>
      </c>
      <c r="C2709">
        <v>1</v>
      </c>
    </row>
    <row r="2710" spans="1:3" x14ac:dyDescent="0.2">
      <c r="A2710" t="s">
        <v>7226</v>
      </c>
      <c r="B2710" t="s">
        <v>7227</v>
      </c>
      <c r="C2710">
        <v>1</v>
      </c>
    </row>
    <row r="2711" spans="1:3" x14ac:dyDescent="0.2">
      <c r="A2711" t="s">
        <v>7228</v>
      </c>
      <c r="B2711" t="s">
        <v>7229</v>
      </c>
      <c r="C2711">
        <v>1</v>
      </c>
    </row>
    <row r="2712" spans="1:3" x14ac:dyDescent="0.2">
      <c r="A2712" t="s">
        <v>7230</v>
      </c>
      <c r="B2712" t="s">
        <v>7231</v>
      </c>
      <c r="C2712">
        <v>1</v>
      </c>
    </row>
    <row r="2713" spans="1:3" x14ac:dyDescent="0.2">
      <c r="A2713" t="s">
        <v>7232</v>
      </c>
      <c r="B2713" t="s">
        <v>7233</v>
      </c>
      <c r="C2713">
        <v>1</v>
      </c>
    </row>
    <row r="2714" spans="1:3" x14ac:dyDescent="0.2">
      <c r="A2714" t="s">
        <v>7234</v>
      </c>
      <c r="B2714" t="s">
        <v>7235</v>
      </c>
      <c r="C2714">
        <v>1</v>
      </c>
    </row>
    <row r="2715" spans="1:3" x14ac:dyDescent="0.2">
      <c r="A2715" t="s">
        <v>7236</v>
      </c>
      <c r="B2715" t="s">
        <v>7237</v>
      </c>
      <c r="C2715">
        <v>1</v>
      </c>
    </row>
    <row r="2716" spans="1:3" x14ac:dyDescent="0.2">
      <c r="A2716" t="s">
        <v>7238</v>
      </c>
      <c r="B2716" t="s">
        <v>7239</v>
      </c>
      <c r="C2716">
        <v>1</v>
      </c>
    </row>
    <row r="2717" spans="1:3" x14ac:dyDescent="0.2">
      <c r="A2717" t="s">
        <v>7240</v>
      </c>
      <c r="B2717" t="s">
        <v>7241</v>
      </c>
      <c r="C2717">
        <v>1</v>
      </c>
    </row>
    <row r="2718" spans="1:3" x14ac:dyDescent="0.2">
      <c r="A2718" t="s">
        <v>7242</v>
      </c>
      <c r="B2718" t="s">
        <v>7243</v>
      </c>
      <c r="C2718">
        <v>1</v>
      </c>
    </row>
    <row r="2719" spans="1:3" x14ac:dyDescent="0.2">
      <c r="A2719" t="s">
        <v>7244</v>
      </c>
      <c r="B2719" t="s">
        <v>7245</v>
      </c>
      <c r="C2719">
        <v>1</v>
      </c>
    </row>
    <row r="2720" spans="1:3" x14ac:dyDescent="0.2">
      <c r="A2720" t="s">
        <v>7246</v>
      </c>
      <c r="B2720" t="s">
        <v>7247</v>
      </c>
      <c r="C2720">
        <v>1</v>
      </c>
    </row>
    <row r="2721" spans="1:3" x14ac:dyDescent="0.2">
      <c r="A2721" t="s">
        <v>7248</v>
      </c>
      <c r="B2721" t="s">
        <v>7249</v>
      </c>
      <c r="C2721">
        <v>1</v>
      </c>
    </row>
    <row r="2722" spans="1:3" x14ac:dyDescent="0.2">
      <c r="A2722" t="s">
        <v>7250</v>
      </c>
      <c r="B2722" t="s">
        <v>7251</v>
      </c>
      <c r="C2722">
        <v>1</v>
      </c>
    </row>
    <row r="2723" spans="1:3" x14ac:dyDescent="0.2">
      <c r="A2723" t="s">
        <v>7252</v>
      </c>
      <c r="B2723" t="s">
        <v>7253</v>
      </c>
      <c r="C2723">
        <v>1</v>
      </c>
    </row>
    <row r="2724" spans="1:3" x14ac:dyDescent="0.2">
      <c r="A2724" t="s">
        <v>7254</v>
      </c>
      <c r="B2724" t="s">
        <v>7255</v>
      </c>
      <c r="C2724">
        <v>1</v>
      </c>
    </row>
    <row r="2725" spans="1:3" x14ac:dyDescent="0.2">
      <c r="A2725" t="s">
        <v>7256</v>
      </c>
      <c r="B2725" t="s">
        <v>7257</v>
      </c>
      <c r="C2725">
        <v>1</v>
      </c>
    </row>
    <row r="2726" spans="1:3" x14ac:dyDescent="0.2">
      <c r="A2726" t="s">
        <v>7258</v>
      </c>
      <c r="B2726" t="s">
        <v>7259</v>
      </c>
      <c r="C2726">
        <v>1</v>
      </c>
    </row>
    <row r="2727" spans="1:3" x14ac:dyDescent="0.2">
      <c r="A2727" t="s">
        <v>7260</v>
      </c>
      <c r="B2727" t="s">
        <v>7261</v>
      </c>
      <c r="C2727">
        <v>1</v>
      </c>
    </row>
    <row r="2728" spans="1:3" x14ac:dyDescent="0.2">
      <c r="A2728" t="s">
        <v>7262</v>
      </c>
      <c r="B2728" t="s">
        <v>7263</v>
      </c>
      <c r="C2728">
        <v>1</v>
      </c>
    </row>
    <row r="2729" spans="1:3" x14ac:dyDescent="0.2">
      <c r="A2729" t="s">
        <v>7264</v>
      </c>
      <c r="B2729" t="s">
        <v>7265</v>
      </c>
      <c r="C2729">
        <v>1</v>
      </c>
    </row>
    <row r="2730" spans="1:3" x14ac:dyDescent="0.2">
      <c r="A2730" t="s">
        <v>7266</v>
      </c>
      <c r="B2730" t="s">
        <v>7267</v>
      </c>
      <c r="C2730">
        <v>1</v>
      </c>
    </row>
    <row r="2731" spans="1:3" x14ac:dyDescent="0.2">
      <c r="A2731" t="s">
        <v>7268</v>
      </c>
      <c r="B2731" t="s">
        <v>7269</v>
      </c>
      <c r="C2731">
        <v>1</v>
      </c>
    </row>
    <row r="2732" spans="1:3" x14ac:dyDescent="0.2">
      <c r="A2732" t="s">
        <v>7270</v>
      </c>
      <c r="B2732" t="s">
        <v>7271</v>
      </c>
      <c r="C2732">
        <v>1</v>
      </c>
    </row>
    <row r="2733" spans="1:3" x14ac:dyDescent="0.2">
      <c r="A2733" t="s">
        <v>7272</v>
      </c>
      <c r="B2733" t="s">
        <v>7273</v>
      </c>
      <c r="C2733">
        <v>1</v>
      </c>
    </row>
    <row r="2734" spans="1:3" x14ac:dyDescent="0.2">
      <c r="A2734" t="s">
        <v>7274</v>
      </c>
      <c r="B2734" t="s">
        <v>7275</v>
      </c>
      <c r="C2734">
        <v>1</v>
      </c>
    </row>
    <row r="2735" spans="1:3" x14ac:dyDescent="0.2">
      <c r="A2735" t="s">
        <v>7276</v>
      </c>
      <c r="B2735" t="s">
        <v>7277</v>
      </c>
      <c r="C2735">
        <v>1</v>
      </c>
    </row>
    <row r="2736" spans="1:3" x14ac:dyDescent="0.2">
      <c r="A2736" t="s">
        <v>7278</v>
      </c>
      <c r="B2736" t="s">
        <v>7279</v>
      </c>
      <c r="C2736">
        <v>1</v>
      </c>
    </row>
    <row r="2737" spans="1:3" x14ac:dyDescent="0.2">
      <c r="A2737" t="s">
        <v>7280</v>
      </c>
      <c r="B2737" t="s">
        <v>7281</v>
      </c>
      <c r="C2737">
        <v>1</v>
      </c>
    </row>
    <row r="2738" spans="1:3" x14ac:dyDescent="0.2">
      <c r="A2738" t="s">
        <v>7282</v>
      </c>
      <c r="B2738" t="s">
        <v>7283</v>
      </c>
      <c r="C2738">
        <v>1</v>
      </c>
    </row>
    <row r="2739" spans="1:3" x14ac:dyDescent="0.2">
      <c r="A2739" t="s">
        <v>7284</v>
      </c>
      <c r="B2739" t="s">
        <v>7285</v>
      </c>
      <c r="C2739">
        <v>1</v>
      </c>
    </row>
    <row r="2740" spans="1:3" x14ac:dyDescent="0.2">
      <c r="A2740" t="s">
        <v>7286</v>
      </c>
      <c r="B2740" t="s">
        <v>7287</v>
      </c>
      <c r="C2740">
        <v>1</v>
      </c>
    </row>
    <row r="2741" spans="1:3" x14ac:dyDescent="0.2">
      <c r="A2741" t="s">
        <v>7288</v>
      </c>
      <c r="B2741" t="s">
        <v>7289</v>
      </c>
      <c r="C2741">
        <v>1</v>
      </c>
    </row>
    <row r="2742" spans="1:3" x14ac:dyDescent="0.2">
      <c r="A2742" t="s">
        <v>7290</v>
      </c>
      <c r="B2742" t="s">
        <v>7291</v>
      </c>
      <c r="C2742">
        <v>1</v>
      </c>
    </row>
    <row r="2743" spans="1:3" x14ac:dyDescent="0.2">
      <c r="A2743" t="s">
        <v>7292</v>
      </c>
      <c r="B2743" t="s">
        <v>7293</v>
      </c>
      <c r="C2743">
        <v>1</v>
      </c>
    </row>
    <row r="2744" spans="1:3" x14ac:dyDescent="0.2">
      <c r="A2744" t="s">
        <v>7294</v>
      </c>
      <c r="B2744" t="s">
        <v>7295</v>
      </c>
      <c r="C2744">
        <v>1</v>
      </c>
    </row>
    <row r="2745" spans="1:3" x14ac:dyDescent="0.2">
      <c r="A2745" t="s">
        <v>7296</v>
      </c>
      <c r="B2745" t="s">
        <v>7297</v>
      </c>
      <c r="C2745">
        <v>1</v>
      </c>
    </row>
    <row r="2746" spans="1:3" x14ac:dyDescent="0.2">
      <c r="A2746" t="s">
        <v>7298</v>
      </c>
      <c r="B2746" t="s">
        <v>7299</v>
      </c>
      <c r="C2746">
        <v>1</v>
      </c>
    </row>
    <row r="2747" spans="1:3" x14ac:dyDescent="0.2">
      <c r="A2747" t="s">
        <v>7300</v>
      </c>
      <c r="B2747" t="s">
        <v>7301</v>
      </c>
      <c r="C2747">
        <v>1</v>
      </c>
    </row>
    <row r="2748" spans="1:3" x14ac:dyDescent="0.2">
      <c r="A2748" t="s">
        <v>7302</v>
      </c>
      <c r="B2748" t="s">
        <v>7303</v>
      </c>
      <c r="C2748">
        <v>1</v>
      </c>
    </row>
    <row r="2749" spans="1:3" x14ac:dyDescent="0.2">
      <c r="A2749" t="s">
        <v>7304</v>
      </c>
      <c r="B2749" t="s">
        <v>7305</v>
      </c>
      <c r="C2749">
        <v>1</v>
      </c>
    </row>
    <row r="2750" spans="1:3" x14ac:dyDescent="0.2">
      <c r="A2750" t="s">
        <v>7306</v>
      </c>
      <c r="B2750" t="s">
        <v>7307</v>
      </c>
      <c r="C2750">
        <v>1</v>
      </c>
    </row>
    <row r="2751" spans="1:3" x14ac:dyDescent="0.2">
      <c r="A2751" t="s">
        <v>7308</v>
      </c>
      <c r="B2751" t="s">
        <v>7309</v>
      </c>
      <c r="C2751">
        <v>1</v>
      </c>
    </row>
    <row r="2752" spans="1:3" x14ac:dyDescent="0.2">
      <c r="A2752" t="s">
        <v>7310</v>
      </c>
      <c r="B2752" t="s">
        <v>7311</v>
      </c>
      <c r="C2752">
        <v>1</v>
      </c>
    </row>
    <row r="2753" spans="1:3" x14ac:dyDescent="0.2">
      <c r="A2753" t="s">
        <v>7312</v>
      </c>
      <c r="B2753" t="s">
        <v>7313</v>
      </c>
      <c r="C2753">
        <v>1</v>
      </c>
    </row>
    <row r="2754" spans="1:3" x14ac:dyDescent="0.2">
      <c r="A2754" t="s">
        <v>7314</v>
      </c>
      <c r="B2754" t="s">
        <v>7315</v>
      </c>
      <c r="C2754">
        <v>1</v>
      </c>
    </row>
    <row r="2755" spans="1:3" x14ac:dyDescent="0.2">
      <c r="A2755" t="s">
        <v>7316</v>
      </c>
      <c r="B2755" t="s">
        <v>7317</v>
      </c>
      <c r="C2755">
        <v>1</v>
      </c>
    </row>
    <row r="2756" spans="1:3" x14ac:dyDescent="0.2">
      <c r="A2756" t="s">
        <v>7318</v>
      </c>
      <c r="B2756" t="s">
        <v>7319</v>
      </c>
      <c r="C2756">
        <v>1</v>
      </c>
    </row>
    <row r="2757" spans="1:3" x14ac:dyDescent="0.2">
      <c r="A2757" t="s">
        <v>7320</v>
      </c>
      <c r="B2757" t="s">
        <v>7321</v>
      </c>
      <c r="C2757">
        <v>1</v>
      </c>
    </row>
    <row r="2758" spans="1:3" x14ac:dyDescent="0.2">
      <c r="A2758" t="s">
        <v>7322</v>
      </c>
      <c r="B2758" t="s">
        <v>7323</v>
      </c>
      <c r="C2758">
        <v>1</v>
      </c>
    </row>
    <row r="2759" spans="1:3" x14ac:dyDescent="0.2">
      <c r="A2759" t="s">
        <v>7324</v>
      </c>
      <c r="B2759" t="s">
        <v>7325</v>
      </c>
      <c r="C2759">
        <v>1</v>
      </c>
    </row>
    <row r="2760" spans="1:3" x14ac:dyDescent="0.2">
      <c r="A2760" t="s">
        <v>7326</v>
      </c>
      <c r="B2760" t="s">
        <v>7327</v>
      </c>
      <c r="C2760">
        <v>1</v>
      </c>
    </row>
    <row r="2761" spans="1:3" x14ac:dyDescent="0.2">
      <c r="A2761" t="s">
        <v>7328</v>
      </c>
      <c r="B2761" t="s">
        <v>7329</v>
      </c>
      <c r="C2761">
        <v>1</v>
      </c>
    </row>
    <row r="2762" spans="1:3" x14ac:dyDescent="0.2">
      <c r="A2762" t="s">
        <v>7330</v>
      </c>
      <c r="B2762" t="s">
        <v>7331</v>
      </c>
      <c r="C2762">
        <v>1</v>
      </c>
    </row>
    <row r="2763" spans="1:3" x14ac:dyDescent="0.2">
      <c r="A2763" t="s">
        <v>7332</v>
      </c>
      <c r="B2763" t="s">
        <v>7333</v>
      </c>
      <c r="C2763">
        <v>1</v>
      </c>
    </row>
    <row r="2764" spans="1:3" x14ac:dyDescent="0.2">
      <c r="A2764" t="s">
        <v>7334</v>
      </c>
      <c r="B2764" t="s">
        <v>7335</v>
      </c>
      <c r="C2764">
        <v>1</v>
      </c>
    </row>
    <row r="2765" spans="1:3" x14ac:dyDescent="0.2">
      <c r="A2765" t="s">
        <v>7336</v>
      </c>
      <c r="B2765" t="s">
        <v>7337</v>
      </c>
      <c r="C2765">
        <v>1</v>
      </c>
    </row>
    <row r="2766" spans="1:3" x14ac:dyDescent="0.2">
      <c r="A2766" t="s">
        <v>7338</v>
      </c>
      <c r="B2766" t="s">
        <v>7339</v>
      </c>
      <c r="C2766">
        <v>1</v>
      </c>
    </row>
    <row r="2767" spans="1:3" x14ac:dyDescent="0.2">
      <c r="A2767" t="s">
        <v>7340</v>
      </c>
      <c r="B2767" t="s">
        <v>7341</v>
      </c>
      <c r="C2767">
        <v>1</v>
      </c>
    </row>
    <row r="2768" spans="1:3" x14ac:dyDescent="0.2">
      <c r="A2768" t="s">
        <v>7342</v>
      </c>
      <c r="B2768" t="s">
        <v>7343</v>
      </c>
      <c r="C2768">
        <v>1</v>
      </c>
    </row>
    <row r="2769" spans="1:3" x14ac:dyDescent="0.2">
      <c r="A2769" t="s">
        <v>7344</v>
      </c>
      <c r="B2769" t="s">
        <v>7345</v>
      </c>
      <c r="C2769">
        <v>1</v>
      </c>
    </row>
    <row r="2770" spans="1:3" x14ac:dyDescent="0.2">
      <c r="A2770" t="s">
        <v>7346</v>
      </c>
      <c r="B2770" t="s">
        <v>7347</v>
      </c>
      <c r="C2770">
        <v>1</v>
      </c>
    </row>
    <row r="2771" spans="1:3" x14ac:dyDescent="0.2">
      <c r="A2771" t="s">
        <v>7348</v>
      </c>
      <c r="B2771" t="s">
        <v>7349</v>
      </c>
      <c r="C2771">
        <v>1</v>
      </c>
    </row>
    <row r="2772" spans="1:3" x14ac:dyDescent="0.2">
      <c r="A2772" t="s">
        <v>7350</v>
      </c>
      <c r="B2772" t="s">
        <v>7351</v>
      </c>
      <c r="C2772">
        <v>1</v>
      </c>
    </row>
    <row r="2773" spans="1:3" x14ac:dyDescent="0.2">
      <c r="A2773" t="s">
        <v>7352</v>
      </c>
      <c r="B2773" t="s">
        <v>7353</v>
      </c>
      <c r="C2773">
        <v>1</v>
      </c>
    </row>
    <row r="2774" spans="1:3" x14ac:dyDescent="0.2">
      <c r="A2774" t="s">
        <v>7354</v>
      </c>
      <c r="B2774" t="s">
        <v>7355</v>
      </c>
      <c r="C2774">
        <v>1</v>
      </c>
    </row>
    <row r="2775" spans="1:3" x14ac:dyDescent="0.2">
      <c r="A2775" t="s">
        <v>7356</v>
      </c>
      <c r="B2775" t="s">
        <v>7357</v>
      </c>
      <c r="C2775">
        <v>1</v>
      </c>
    </row>
    <row r="2776" spans="1:3" x14ac:dyDescent="0.2">
      <c r="A2776" t="s">
        <v>7358</v>
      </c>
      <c r="B2776" t="s">
        <v>7359</v>
      </c>
      <c r="C2776">
        <v>1</v>
      </c>
    </row>
    <row r="2777" spans="1:3" x14ac:dyDescent="0.2">
      <c r="A2777" t="s">
        <v>7360</v>
      </c>
      <c r="B2777" t="s">
        <v>7361</v>
      </c>
      <c r="C2777">
        <v>1</v>
      </c>
    </row>
    <row r="2778" spans="1:3" x14ac:dyDescent="0.2">
      <c r="A2778" t="s">
        <v>7362</v>
      </c>
      <c r="B2778" t="s">
        <v>7363</v>
      </c>
      <c r="C2778">
        <v>1</v>
      </c>
    </row>
    <row r="2779" spans="1:3" x14ac:dyDescent="0.2">
      <c r="A2779" t="s">
        <v>7364</v>
      </c>
      <c r="B2779" t="s">
        <v>7365</v>
      </c>
      <c r="C2779">
        <v>1</v>
      </c>
    </row>
    <row r="2780" spans="1:3" x14ac:dyDescent="0.2">
      <c r="A2780" t="s">
        <v>7366</v>
      </c>
      <c r="B2780" t="s">
        <v>7367</v>
      </c>
      <c r="C2780">
        <v>1</v>
      </c>
    </row>
    <row r="2781" spans="1:3" x14ac:dyDescent="0.2">
      <c r="A2781" t="s">
        <v>7368</v>
      </c>
      <c r="B2781" t="s">
        <v>7369</v>
      </c>
      <c r="C2781">
        <v>1</v>
      </c>
    </row>
    <row r="2782" spans="1:3" x14ac:dyDescent="0.2">
      <c r="A2782" t="s">
        <v>7370</v>
      </c>
      <c r="B2782" t="s">
        <v>7371</v>
      </c>
      <c r="C2782">
        <v>1</v>
      </c>
    </row>
    <row r="2783" spans="1:3" x14ac:dyDescent="0.2">
      <c r="A2783" t="s">
        <v>7372</v>
      </c>
      <c r="B2783" t="s">
        <v>7373</v>
      </c>
      <c r="C2783">
        <v>1</v>
      </c>
    </row>
    <row r="2784" spans="1:3" x14ac:dyDescent="0.2">
      <c r="A2784" t="s">
        <v>7374</v>
      </c>
      <c r="B2784" t="s">
        <v>7375</v>
      </c>
      <c r="C2784">
        <v>1</v>
      </c>
    </row>
    <row r="2785" spans="1:3" x14ac:dyDescent="0.2">
      <c r="A2785" t="s">
        <v>7376</v>
      </c>
      <c r="B2785" t="s">
        <v>7377</v>
      </c>
      <c r="C2785">
        <v>1</v>
      </c>
    </row>
    <row r="2786" spans="1:3" x14ac:dyDescent="0.2">
      <c r="A2786" t="s">
        <v>7378</v>
      </c>
      <c r="B2786" t="s">
        <v>7379</v>
      </c>
      <c r="C2786">
        <v>1</v>
      </c>
    </row>
    <row r="2787" spans="1:3" x14ac:dyDescent="0.2">
      <c r="A2787" t="s">
        <v>7380</v>
      </c>
      <c r="B2787" t="s">
        <v>7381</v>
      </c>
      <c r="C2787">
        <v>1</v>
      </c>
    </row>
    <row r="2788" spans="1:3" x14ac:dyDescent="0.2">
      <c r="A2788" t="s">
        <v>7382</v>
      </c>
      <c r="B2788" t="s">
        <v>7383</v>
      </c>
      <c r="C2788">
        <v>1</v>
      </c>
    </row>
    <row r="2789" spans="1:3" x14ac:dyDescent="0.2">
      <c r="A2789" t="s">
        <v>7384</v>
      </c>
      <c r="B2789" t="s">
        <v>7385</v>
      </c>
      <c r="C2789">
        <v>1</v>
      </c>
    </row>
    <row r="2790" spans="1:3" x14ac:dyDescent="0.2">
      <c r="A2790" t="s">
        <v>7386</v>
      </c>
      <c r="B2790" t="s">
        <v>7387</v>
      </c>
      <c r="C2790">
        <v>1</v>
      </c>
    </row>
    <row r="2791" spans="1:3" x14ac:dyDescent="0.2">
      <c r="A2791" t="s">
        <v>7388</v>
      </c>
      <c r="B2791" t="s">
        <v>7389</v>
      </c>
      <c r="C2791">
        <v>1</v>
      </c>
    </row>
    <row r="2792" spans="1:3" x14ac:dyDescent="0.2">
      <c r="A2792" t="s">
        <v>7390</v>
      </c>
      <c r="B2792" t="s">
        <v>7391</v>
      </c>
      <c r="C2792">
        <v>1</v>
      </c>
    </row>
    <row r="2793" spans="1:3" x14ac:dyDescent="0.2">
      <c r="A2793" t="s">
        <v>7392</v>
      </c>
      <c r="B2793" t="s">
        <v>7393</v>
      </c>
      <c r="C2793">
        <v>1</v>
      </c>
    </row>
    <row r="2794" spans="1:3" x14ac:dyDescent="0.2">
      <c r="A2794" t="s">
        <v>7394</v>
      </c>
      <c r="B2794" t="s">
        <v>7395</v>
      </c>
      <c r="C2794">
        <v>1</v>
      </c>
    </row>
    <row r="2795" spans="1:3" x14ac:dyDescent="0.2">
      <c r="A2795" t="s">
        <v>7396</v>
      </c>
      <c r="B2795" t="s">
        <v>7397</v>
      </c>
      <c r="C2795">
        <v>1</v>
      </c>
    </row>
    <row r="2796" spans="1:3" x14ac:dyDescent="0.2">
      <c r="A2796" t="s">
        <v>7398</v>
      </c>
      <c r="B2796" t="s">
        <v>7399</v>
      </c>
      <c r="C2796">
        <v>1</v>
      </c>
    </row>
    <row r="2797" spans="1:3" x14ac:dyDescent="0.2">
      <c r="A2797" t="s">
        <v>7400</v>
      </c>
      <c r="B2797" t="s">
        <v>7401</v>
      </c>
      <c r="C2797">
        <v>1</v>
      </c>
    </row>
    <row r="2798" spans="1:3" x14ac:dyDescent="0.2">
      <c r="A2798" t="s">
        <v>2</v>
      </c>
      <c r="B2798" t="s">
        <v>3</v>
      </c>
      <c r="C2798">
        <v>0</v>
      </c>
    </row>
    <row r="2799" spans="1:3" x14ac:dyDescent="0.2">
      <c r="A2799" t="s">
        <v>4</v>
      </c>
      <c r="B2799" t="s">
        <v>5</v>
      </c>
      <c r="C2799">
        <v>0</v>
      </c>
    </row>
    <row r="2800" spans="1:3" x14ac:dyDescent="0.2">
      <c r="A2800" t="s">
        <v>6</v>
      </c>
      <c r="B2800" t="s">
        <v>7</v>
      </c>
      <c r="C2800">
        <v>0</v>
      </c>
    </row>
    <row r="2801" spans="1:3" x14ac:dyDescent="0.2">
      <c r="A2801" t="s">
        <v>8</v>
      </c>
      <c r="B2801" t="s">
        <v>9</v>
      </c>
      <c r="C2801">
        <v>0</v>
      </c>
    </row>
    <row r="2802" spans="1:3" x14ac:dyDescent="0.2">
      <c r="A2802" t="s">
        <v>10</v>
      </c>
      <c r="B2802" t="s">
        <v>11</v>
      </c>
      <c r="C2802">
        <v>0</v>
      </c>
    </row>
    <row r="2803" spans="1:3" x14ac:dyDescent="0.2">
      <c r="A2803" t="s">
        <v>12</v>
      </c>
      <c r="B2803" t="s">
        <v>13</v>
      </c>
      <c r="C2803">
        <v>0</v>
      </c>
    </row>
    <row r="2804" spans="1:3" x14ac:dyDescent="0.2">
      <c r="A2804" t="s">
        <v>14</v>
      </c>
      <c r="B2804" t="s">
        <v>15</v>
      </c>
      <c r="C2804">
        <v>0</v>
      </c>
    </row>
    <row r="2805" spans="1:3" x14ac:dyDescent="0.2">
      <c r="A2805" t="s">
        <v>16</v>
      </c>
      <c r="B2805" t="s">
        <v>17</v>
      </c>
      <c r="C2805">
        <v>0</v>
      </c>
    </row>
    <row r="2806" spans="1:3" x14ac:dyDescent="0.2">
      <c r="A2806" t="s">
        <v>18</v>
      </c>
      <c r="B2806" t="s">
        <v>19</v>
      </c>
      <c r="C2806">
        <v>0</v>
      </c>
    </row>
    <row r="2807" spans="1:3" x14ac:dyDescent="0.2">
      <c r="A2807" t="s">
        <v>20</v>
      </c>
      <c r="B2807" t="s">
        <v>21</v>
      </c>
      <c r="C2807">
        <v>0</v>
      </c>
    </row>
    <row r="2808" spans="1:3" x14ac:dyDescent="0.2">
      <c r="A2808" t="s">
        <v>22</v>
      </c>
      <c r="B2808" t="s">
        <v>23</v>
      </c>
      <c r="C2808">
        <v>0</v>
      </c>
    </row>
    <row r="2809" spans="1:3" x14ac:dyDescent="0.2">
      <c r="A2809" t="s">
        <v>24</v>
      </c>
      <c r="B2809" t="s">
        <v>25</v>
      </c>
      <c r="C2809">
        <v>0</v>
      </c>
    </row>
    <row r="2810" spans="1:3" x14ac:dyDescent="0.2">
      <c r="A2810" t="s">
        <v>26</v>
      </c>
      <c r="B2810" t="s">
        <v>27</v>
      </c>
      <c r="C2810">
        <v>0</v>
      </c>
    </row>
    <row r="2811" spans="1:3" x14ac:dyDescent="0.2">
      <c r="A2811" t="s">
        <v>28</v>
      </c>
      <c r="B2811" t="s">
        <v>29</v>
      </c>
      <c r="C2811">
        <v>0</v>
      </c>
    </row>
    <row r="2812" spans="1:3" x14ac:dyDescent="0.2">
      <c r="A2812" t="s">
        <v>30</v>
      </c>
      <c r="B2812" t="s">
        <v>31</v>
      </c>
      <c r="C2812">
        <v>0</v>
      </c>
    </row>
    <row r="2813" spans="1:3" x14ac:dyDescent="0.2">
      <c r="A2813" t="s">
        <v>32</v>
      </c>
      <c r="B2813" t="s">
        <v>33</v>
      </c>
      <c r="C2813">
        <v>0</v>
      </c>
    </row>
    <row r="2814" spans="1:3" x14ac:dyDescent="0.2">
      <c r="A2814" t="s">
        <v>34</v>
      </c>
      <c r="B2814" t="s">
        <v>35</v>
      </c>
      <c r="C2814">
        <v>0</v>
      </c>
    </row>
    <row r="2815" spans="1:3" x14ac:dyDescent="0.2">
      <c r="A2815" t="s">
        <v>36</v>
      </c>
      <c r="B2815" t="s">
        <v>37</v>
      </c>
      <c r="C2815">
        <v>0</v>
      </c>
    </row>
    <row r="2816" spans="1:3" x14ac:dyDescent="0.2">
      <c r="A2816" t="s">
        <v>7402</v>
      </c>
      <c r="B2816" t="s">
        <v>7403</v>
      </c>
      <c r="C2816">
        <v>0</v>
      </c>
    </row>
    <row r="2817" spans="1:3" x14ac:dyDescent="0.2">
      <c r="A2817" t="s">
        <v>38</v>
      </c>
      <c r="B2817" t="s">
        <v>7404</v>
      </c>
      <c r="C2817">
        <v>0</v>
      </c>
    </row>
    <row r="2818" spans="1:3" x14ac:dyDescent="0.2">
      <c r="A2818" t="s">
        <v>39</v>
      </c>
      <c r="B2818" t="s">
        <v>40</v>
      </c>
      <c r="C2818">
        <v>0</v>
      </c>
    </row>
    <row r="2819" spans="1:3" x14ac:dyDescent="0.2">
      <c r="A2819" t="s">
        <v>41</v>
      </c>
      <c r="B2819" t="s">
        <v>42</v>
      </c>
      <c r="C2819">
        <v>0</v>
      </c>
    </row>
    <row r="2820" spans="1:3" x14ac:dyDescent="0.2">
      <c r="A2820" t="s">
        <v>43</v>
      </c>
      <c r="B2820" t="s">
        <v>44</v>
      </c>
      <c r="C2820">
        <v>0</v>
      </c>
    </row>
    <row r="2821" spans="1:3" x14ac:dyDescent="0.2">
      <c r="A2821" t="s">
        <v>45</v>
      </c>
      <c r="B2821" t="s">
        <v>46</v>
      </c>
      <c r="C2821">
        <v>0</v>
      </c>
    </row>
    <row r="2822" spans="1:3" x14ac:dyDescent="0.2">
      <c r="A2822" t="s">
        <v>47</v>
      </c>
      <c r="B2822" t="s">
        <v>48</v>
      </c>
      <c r="C2822">
        <v>0</v>
      </c>
    </row>
    <row r="2823" spans="1:3" x14ac:dyDescent="0.2">
      <c r="A2823" t="s">
        <v>49</v>
      </c>
      <c r="B2823" t="s">
        <v>50</v>
      </c>
      <c r="C2823">
        <v>0</v>
      </c>
    </row>
    <row r="2824" spans="1:3" x14ac:dyDescent="0.2">
      <c r="A2824" t="s">
        <v>51</v>
      </c>
      <c r="B2824" t="s">
        <v>52</v>
      </c>
      <c r="C2824">
        <v>0</v>
      </c>
    </row>
    <row r="2825" spans="1:3" x14ac:dyDescent="0.2">
      <c r="A2825" t="s">
        <v>53</v>
      </c>
      <c r="B2825" t="s">
        <v>54</v>
      </c>
      <c r="C2825">
        <v>0</v>
      </c>
    </row>
    <row r="2826" spans="1:3" x14ac:dyDescent="0.2">
      <c r="A2826" t="s">
        <v>55</v>
      </c>
      <c r="B2826" t="s">
        <v>56</v>
      </c>
      <c r="C2826">
        <v>0</v>
      </c>
    </row>
    <row r="2827" spans="1:3" x14ac:dyDescent="0.2">
      <c r="A2827" t="s">
        <v>57</v>
      </c>
      <c r="B2827" t="s">
        <v>58</v>
      </c>
      <c r="C2827">
        <v>0</v>
      </c>
    </row>
    <row r="2828" spans="1:3" x14ac:dyDescent="0.2">
      <c r="A2828" t="s">
        <v>59</v>
      </c>
      <c r="B2828" t="s">
        <v>60</v>
      </c>
      <c r="C2828">
        <v>0</v>
      </c>
    </row>
    <row r="2829" spans="1:3" x14ac:dyDescent="0.2">
      <c r="A2829" t="s">
        <v>61</v>
      </c>
      <c r="B2829" t="s">
        <v>62</v>
      </c>
      <c r="C2829">
        <v>0</v>
      </c>
    </row>
    <row r="2830" spans="1:3" x14ac:dyDescent="0.2">
      <c r="A2830" t="s">
        <v>63</v>
      </c>
      <c r="B2830" t="s">
        <v>64</v>
      </c>
      <c r="C2830">
        <v>0</v>
      </c>
    </row>
    <row r="2831" spans="1:3" x14ac:dyDescent="0.2">
      <c r="A2831" t="s">
        <v>65</v>
      </c>
      <c r="B2831" t="s">
        <v>66</v>
      </c>
      <c r="C2831">
        <v>0</v>
      </c>
    </row>
    <row r="2832" spans="1:3" x14ac:dyDescent="0.2">
      <c r="A2832" t="s">
        <v>67</v>
      </c>
      <c r="B2832" t="s">
        <v>68</v>
      </c>
      <c r="C2832">
        <v>0</v>
      </c>
    </row>
    <row r="2833" spans="1:3" x14ac:dyDescent="0.2">
      <c r="A2833" t="s">
        <v>69</v>
      </c>
      <c r="B2833" t="s">
        <v>7405</v>
      </c>
      <c r="C2833">
        <v>0</v>
      </c>
    </row>
    <row r="2834" spans="1:3" x14ac:dyDescent="0.2">
      <c r="A2834" t="s">
        <v>70</v>
      </c>
      <c r="B2834" t="s">
        <v>71</v>
      </c>
      <c r="C2834">
        <v>0</v>
      </c>
    </row>
    <row r="2835" spans="1:3" x14ac:dyDescent="0.2">
      <c r="A2835" t="s">
        <v>72</v>
      </c>
      <c r="B2835" t="s">
        <v>7406</v>
      </c>
      <c r="C2835">
        <v>0</v>
      </c>
    </row>
    <row r="2836" spans="1:3" x14ac:dyDescent="0.2">
      <c r="A2836" t="s">
        <v>73</v>
      </c>
      <c r="B2836" t="s">
        <v>74</v>
      </c>
      <c r="C2836">
        <v>0</v>
      </c>
    </row>
    <row r="2837" spans="1:3" x14ac:dyDescent="0.2">
      <c r="A2837" t="s">
        <v>75</v>
      </c>
      <c r="B2837" t="s">
        <v>76</v>
      </c>
      <c r="C2837">
        <v>0</v>
      </c>
    </row>
    <row r="2838" spans="1:3" x14ac:dyDescent="0.2">
      <c r="A2838" t="s">
        <v>77</v>
      </c>
      <c r="B2838" t="s">
        <v>78</v>
      </c>
      <c r="C2838">
        <v>0</v>
      </c>
    </row>
    <row r="2839" spans="1:3" x14ac:dyDescent="0.2">
      <c r="A2839" t="s">
        <v>79</v>
      </c>
      <c r="B2839" t="s">
        <v>80</v>
      </c>
      <c r="C2839">
        <v>0</v>
      </c>
    </row>
    <row r="2840" spans="1:3" x14ac:dyDescent="0.2">
      <c r="A2840" t="s">
        <v>81</v>
      </c>
      <c r="B2840" t="s">
        <v>82</v>
      </c>
      <c r="C2840">
        <v>0</v>
      </c>
    </row>
    <row r="2841" spans="1:3" x14ac:dyDescent="0.2">
      <c r="A2841" t="s">
        <v>83</v>
      </c>
      <c r="B2841" t="s">
        <v>7407</v>
      </c>
      <c r="C2841">
        <v>0</v>
      </c>
    </row>
    <row r="2842" spans="1:3" x14ac:dyDescent="0.2">
      <c r="A2842" t="s">
        <v>84</v>
      </c>
      <c r="B2842" t="s">
        <v>85</v>
      </c>
      <c r="C2842">
        <v>0</v>
      </c>
    </row>
    <row r="2843" spans="1:3" x14ac:dyDescent="0.2">
      <c r="A2843" t="s">
        <v>86</v>
      </c>
      <c r="B2843" t="s">
        <v>87</v>
      </c>
      <c r="C2843">
        <v>0</v>
      </c>
    </row>
    <row r="2844" spans="1:3" x14ac:dyDescent="0.2">
      <c r="A2844" t="s">
        <v>88</v>
      </c>
      <c r="B2844" t="s">
        <v>89</v>
      </c>
      <c r="C2844">
        <v>0</v>
      </c>
    </row>
    <row r="2845" spans="1:3" x14ac:dyDescent="0.2">
      <c r="A2845" t="s">
        <v>90</v>
      </c>
      <c r="B2845" t="s">
        <v>91</v>
      </c>
      <c r="C2845">
        <v>0</v>
      </c>
    </row>
    <row r="2846" spans="1:3" x14ac:dyDescent="0.2">
      <c r="A2846" t="s">
        <v>92</v>
      </c>
      <c r="B2846" t="s">
        <v>93</v>
      </c>
      <c r="C2846">
        <v>0</v>
      </c>
    </row>
    <row r="2847" spans="1:3" x14ac:dyDescent="0.2">
      <c r="A2847" t="s">
        <v>94</v>
      </c>
      <c r="B2847" t="s">
        <v>95</v>
      </c>
      <c r="C2847">
        <v>0</v>
      </c>
    </row>
    <row r="2848" spans="1:3" x14ac:dyDescent="0.2">
      <c r="A2848" t="s">
        <v>96</v>
      </c>
      <c r="B2848" t="s">
        <v>7408</v>
      </c>
      <c r="C2848">
        <v>0</v>
      </c>
    </row>
    <row r="2849" spans="1:3" x14ac:dyDescent="0.2">
      <c r="A2849" t="s">
        <v>97</v>
      </c>
      <c r="B2849" t="s">
        <v>98</v>
      </c>
      <c r="C2849">
        <v>0</v>
      </c>
    </row>
    <row r="2850" spans="1:3" x14ac:dyDescent="0.2">
      <c r="A2850" t="s">
        <v>99</v>
      </c>
      <c r="B2850" t="s">
        <v>7409</v>
      </c>
      <c r="C2850">
        <v>0</v>
      </c>
    </row>
    <row r="2851" spans="1:3" x14ac:dyDescent="0.2">
      <c r="A2851" t="s">
        <v>100</v>
      </c>
      <c r="B2851" t="s">
        <v>7410</v>
      </c>
      <c r="C2851">
        <v>0</v>
      </c>
    </row>
    <row r="2852" spans="1:3" x14ac:dyDescent="0.2">
      <c r="A2852" t="s">
        <v>101</v>
      </c>
      <c r="B2852" t="s">
        <v>102</v>
      </c>
      <c r="C2852">
        <v>0</v>
      </c>
    </row>
    <row r="2853" spans="1:3" x14ac:dyDescent="0.2">
      <c r="A2853" t="s">
        <v>103</v>
      </c>
      <c r="B2853" t="s">
        <v>104</v>
      </c>
      <c r="C2853">
        <v>0</v>
      </c>
    </row>
    <row r="2854" spans="1:3" x14ac:dyDescent="0.2">
      <c r="A2854" t="s">
        <v>105</v>
      </c>
      <c r="B2854" t="s">
        <v>7411</v>
      </c>
      <c r="C2854">
        <v>0</v>
      </c>
    </row>
    <row r="2855" spans="1:3" x14ac:dyDescent="0.2">
      <c r="A2855" t="s">
        <v>106</v>
      </c>
      <c r="B2855" t="s">
        <v>107</v>
      </c>
      <c r="C2855">
        <v>0</v>
      </c>
    </row>
    <row r="2856" spans="1:3" x14ac:dyDescent="0.2">
      <c r="A2856" t="s">
        <v>108</v>
      </c>
      <c r="B2856" t="s">
        <v>109</v>
      </c>
      <c r="C2856">
        <v>0</v>
      </c>
    </row>
    <row r="2857" spans="1:3" x14ac:dyDescent="0.2">
      <c r="A2857" t="s">
        <v>110</v>
      </c>
      <c r="B2857" t="s">
        <v>111</v>
      </c>
      <c r="C2857">
        <v>0</v>
      </c>
    </row>
    <row r="2858" spans="1:3" x14ac:dyDescent="0.2">
      <c r="A2858" t="s">
        <v>112</v>
      </c>
      <c r="B2858" t="s">
        <v>113</v>
      </c>
      <c r="C2858">
        <v>0</v>
      </c>
    </row>
    <row r="2859" spans="1:3" x14ac:dyDescent="0.2">
      <c r="A2859" t="s">
        <v>114</v>
      </c>
      <c r="B2859" t="s">
        <v>115</v>
      </c>
      <c r="C2859">
        <v>0</v>
      </c>
    </row>
    <row r="2860" spans="1:3" x14ac:dyDescent="0.2">
      <c r="A2860" t="s">
        <v>116</v>
      </c>
      <c r="B2860" t="s">
        <v>117</v>
      </c>
      <c r="C2860">
        <v>0</v>
      </c>
    </row>
    <row r="2861" spans="1:3" x14ac:dyDescent="0.2">
      <c r="A2861" t="s">
        <v>118</v>
      </c>
      <c r="B2861" t="s">
        <v>119</v>
      </c>
      <c r="C2861">
        <v>0</v>
      </c>
    </row>
    <row r="2862" spans="1:3" x14ac:dyDescent="0.2">
      <c r="A2862" t="s">
        <v>120</v>
      </c>
      <c r="B2862" t="s">
        <v>121</v>
      </c>
      <c r="C2862">
        <v>0</v>
      </c>
    </row>
    <row r="2863" spans="1:3" x14ac:dyDescent="0.2">
      <c r="A2863" t="s">
        <v>122</v>
      </c>
      <c r="B2863" t="s">
        <v>123</v>
      </c>
      <c r="C2863">
        <v>0</v>
      </c>
    </row>
    <row r="2864" spans="1:3" x14ac:dyDescent="0.2">
      <c r="A2864" t="s">
        <v>124</v>
      </c>
      <c r="B2864" t="s">
        <v>125</v>
      </c>
      <c r="C2864">
        <v>0</v>
      </c>
    </row>
    <row r="2865" spans="1:3" x14ac:dyDescent="0.2">
      <c r="A2865" t="s">
        <v>126</v>
      </c>
      <c r="B2865" t="s">
        <v>127</v>
      </c>
      <c r="C2865">
        <v>0</v>
      </c>
    </row>
    <row r="2866" spans="1:3" x14ac:dyDescent="0.2">
      <c r="A2866" t="s">
        <v>128</v>
      </c>
      <c r="B2866" t="s">
        <v>129</v>
      </c>
      <c r="C2866">
        <v>0</v>
      </c>
    </row>
    <row r="2867" spans="1:3" x14ac:dyDescent="0.2">
      <c r="A2867" t="s">
        <v>130</v>
      </c>
      <c r="B2867" t="s">
        <v>7412</v>
      </c>
      <c r="C2867">
        <v>0</v>
      </c>
    </row>
    <row r="2868" spans="1:3" x14ac:dyDescent="0.2">
      <c r="A2868" t="s">
        <v>131</v>
      </c>
      <c r="B2868" t="s">
        <v>7413</v>
      </c>
      <c r="C2868">
        <v>0</v>
      </c>
    </row>
    <row r="2869" spans="1:3" x14ac:dyDescent="0.2">
      <c r="A2869" t="s">
        <v>132</v>
      </c>
      <c r="B2869" t="s">
        <v>133</v>
      </c>
      <c r="C2869">
        <v>0</v>
      </c>
    </row>
    <row r="2870" spans="1:3" x14ac:dyDescent="0.2">
      <c r="A2870" t="s">
        <v>134</v>
      </c>
      <c r="B2870" t="s">
        <v>135</v>
      </c>
      <c r="C2870">
        <v>0</v>
      </c>
    </row>
    <row r="2871" spans="1:3" x14ac:dyDescent="0.2">
      <c r="A2871" t="s">
        <v>136</v>
      </c>
      <c r="B2871" t="s">
        <v>137</v>
      </c>
      <c r="C2871">
        <v>0</v>
      </c>
    </row>
    <row r="2872" spans="1:3" x14ac:dyDescent="0.2">
      <c r="A2872" t="s">
        <v>138</v>
      </c>
      <c r="B2872" t="s">
        <v>139</v>
      </c>
      <c r="C2872">
        <v>0</v>
      </c>
    </row>
    <row r="2873" spans="1:3" x14ac:dyDescent="0.2">
      <c r="A2873" t="s">
        <v>140</v>
      </c>
      <c r="B2873" t="s">
        <v>141</v>
      </c>
      <c r="C2873">
        <v>0</v>
      </c>
    </row>
    <row r="2874" spans="1:3" x14ac:dyDescent="0.2">
      <c r="A2874" t="s">
        <v>142</v>
      </c>
      <c r="B2874" t="s">
        <v>143</v>
      </c>
      <c r="C2874">
        <v>0</v>
      </c>
    </row>
    <row r="2875" spans="1:3" x14ac:dyDescent="0.2">
      <c r="A2875" t="s">
        <v>144</v>
      </c>
      <c r="B2875" t="s">
        <v>145</v>
      </c>
      <c r="C2875">
        <v>0</v>
      </c>
    </row>
    <row r="2876" spans="1:3" x14ac:dyDescent="0.2">
      <c r="A2876" t="s">
        <v>146</v>
      </c>
      <c r="B2876" t="s">
        <v>147</v>
      </c>
      <c r="C2876">
        <v>0</v>
      </c>
    </row>
    <row r="2877" spans="1:3" x14ac:dyDescent="0.2">
      <c r="A2877" t="s">
        <v>148</v>
      </c>
      <c r="B2877" t="s">
        <v>149</v>
      </c>
      <c r="C2877">
        <v>0</v>
      </c>
    </row>
    <row r="2878" spans="1:3" x14ac:dyDescent="0.2">
      <c r="A2878" t="s">
        <v>150</v>
      </c>
      <c r="B2878" t="s">
        <v>151</v>
      </c>
      <c r="C2878">
        <v>0</v>
      </c>
    </row>
    <row r="2879" spans="1:3" x14ac:dyDescent="0.2">
      <c r="A2879" t="s">
        <v>152</v>
      </c>
      <c r="B2879" t="s">
        <v>153</v>
      </c>
      <c r="C2879">
        <v>0</v>
      </c>
    </row>
    <row r="2880" spans="1:3" x14ac:dyDescent="0.2">
      <c r="A2880" t="s">
        <v>154</v>
      </c>
      <c r="B2880" t="s">
        <v>155</v>
      </c>
      <c r="C2880">
        <v>0</v>
      </c>
    </row>
    <row r="2881" spans="1:3" x14ac:dyDescent="0.2">
      <c r="A2881" t="s">
        <v>156</v>
      </c>
      <c r="B2881" t="s">
        <v>157</v>
      </c>
      <c r="C2881">
        <v>0</v>
      </c>
    </row>
    <row r="2882" spans="1:3" x14ac:dyDescent="0.2">
      <c r="A2882" t="s">
        <v>158</v>
      </c>
      <c r="B2882" t="s">
        <v>159</v>
      </c>
      <c r="C2882">
        <v>0</v>
      </c>
    </row>
    <row r="2883" spans="1:3" x14ac:dyDescent="0.2">
      <c r="A2883" t="s">
        <v>160</v>
      </c>
      <c r="B2883" t="s">
        <v>161</v>
      </c>
      <c r="C2883">
        <v>0</v>
      </c>
    </row>
    <row r="2884" spans="1:3" x14ac:dyDescent="0.2">
      <c r="A2884" t="s">
        <v>162</v>
      </c>
      <c r="B2884" t="s">
        <v>7414</v>
      </c>
      <c r="C2884">
        <v>0</v>
      </c>
    </row>
    <row r="2885" spans="1:3" x14ac:dyDescent="0.2">
      <c r="A2885" t="s">
        <v>163</v>
      </c>
      <c r="B2885" t="s">
        <v>164</v>
      </c>
      <c r="C2885">
        <v>0</v>
      </c>
    </row>
    <row r="2886" spans="1:3" x14ac:dyDescent="0.2">
      <c r="A2886" t="s">
        <v>165</v>
      </c>
      <c r="B2886" t="s">
        <v>166</v>
      </c>
      <c r="C2886">
        <v>0</v>
      </c>
    </row>
    <row r="2887" spans="1:3" x14ac:dyDescent="0.2">
      <c r="A2887" t="s">
        <v>167</v>
      </c>
      <c r="B2887" t="s">
        <v>168</v>
      </c>
      <c r="C2887">
        <v>0</v>
      </c>
    </row>
    <row r="2888" spans="1:3" x14ac:dyDescent="0.2">
      <c r="A2888" t="s">
        <v>169</v>
      </c>
      <c r="B2888" t="s">
        <v>170</v>
      </c>
      <c r="C2888">
        <v>0</v>
      </c>
    </row>
    <row r="2889" spans="1:3" x14ac:dyDescent="0.2">
      <c r="A2889" t="s">
        <v>171</v>
      </c>
      <c r="B2889" t="s">
        <v>172</v>
      </c>
      <c r="C2889">
        <v>0</v>
      </c>
    </row>
    <row r="2890" spans="1:3" x14ac:dyDescent="0.2">
      <c r="A2890" t="s">
        <v>173</v>
      </c>
      <c r="B2890" t="s">
        <v>174</v>
      </c>
      <c r="C2890">
        <v>0</v>
      </c>
    </row>
    <row r="2891" spans="1:3" x14ac:dyDescent="0.2">
      <c r="A2891" t="s">
        <v>175</v>
      </c>
      <c r="B2891" t="s">
        <v>176</v>
      </c>
      <c r="C2891">
        <v>0</v>
      </c>
    </row>
    <row r="2892" spans="1:3" x14ac:dyDescent="0.2">
      <c r="A2892" t="s">
        <v>177</v>
      </c>
      <c r="B2892" t="s">
        <v>178</v>
      </c>
      <c r="C2892">
        <v>0</v>
      </c>
    </row>
    <row r="2893" spans="1:3" x14ac:dyDescent="0.2">
      <c r="A2893" t="s">
        <v>179</v>
      </c>
      <c r="B2893" t="s">
        <v>180</v>
      </c>
      <c r="C2893">
        <v>0</v>
      </c>
    </row>
    <row r="2894" spans="1:3" x14ac:dyDescent="0.2">
      <c r="A2894" t="s">
        <v>181</v>
      </c>
      <c r="B2894" t="s">
        <v>182</v>
      </c>
      <c r="C2894">
        <v>0</v>
      </c>
    </row>
    <row r="2895" spans="1:3" x14ac:dyDescent="0.2">
      <c r="A2895" t="s">
        <v>183</v>
      </c>
      <c r="B2895" t="s">
        <v>184</v>
      </c>
      <c r="C2895">
        <v>0</v>
      </c>
    </row>
    <row r="2896" spans="1:3" x14ac:dyDescent="0.2">
      <c r="A2896" t="s">
        <v>185</v>
      </c>
      <c r="B2896" t="s">
        <v>186</v>
      </c>
      <c r="C2896">
        <v>0</v>
      </c>
    </row>
    <row r="2897" spans="1:3" x14ac:dyDescent="0.2">
      <c r="A2897" t="s">
        <v>187</v>
      </c>
      <c r="B2897" t="s">
        <v>188</v>
      </c>
      <c r="C2897">
        <v>0</v>
      </c>
    </row>
    <row r="2898" spans="1:3" x14ac:dyDescent="0.2">
      <c r="A2898" t="s">
        <v>189</v>
      </c>
      <c r="B2898" t="s">
        <v>190</v>
      </c>
      <c r="C2898">
        <v>0</v>
      </c>
    </row>
    <row r="2899" spans="1:3" x14ac:dyDescent="0.2">
      <c r="A2899" t="s">
        <v>191</v>
      </c>
      <c r="B2899" t="s">
        <v>192</v>
      </c>
      <c r="C2899">
        <v>0</v>
      </c>
    </row>
    <row r="2900" spans="1:3" x14ac:dyDescent="0.2">
      <c r="A2900" t="s">
        <v>193</v>
      </c>
      <c r="B2900" t="s">
        <v>194</v>
      </c>
      <c r="C2900">
        <v>0</v>
      </c>
    </row>
    <row r="2901" spans="1:3" x14ac:dyDescent="0.2">
      <c r="A2901" t="s">
        <v>195</v>
      </c>
      <c r="B2901" t="s">
        <v>196</v>
      </c>
      <c r="C2901">
        <v>0</v>
      </c>
    </row>
    <row r="2902" spans="1:3" x14ac:dyDescent="0.2">
      <c r="A2902" t="s">
        <v>197</v>
      </c>
      <c r="B2902" t="s">
        <v>198</v>
      </c>
      <c r="C2902">
        <v>0</v>
      </c>
    </row>
    <row r="2903" spans="1:3" x14ac:dyDescent="0.2">
      <c r="A2903" t="s">
        <v>199</v>
      </c>
      <c r="B2903" t="s">
        <v>200</v>
      </c>
      <c r="C2903">
        <v>0</v>
      </c>
    </row>
    <row r="2904" spans="1:3" x14ac:dyDescent="0.2">
      <c r="A2904" t="s">
        <v>201</v>
      </c>
      <c r="B2904" t="s">
        <v>202</v>
      </c>
      <c r="C2904">
        <v>0</v>
      </c>
    </row>
    <row r="2905" spans="1:3" x14ac:dyDescent="0.2">
      <c r="A2905" t="s">
        <v>203</v>
      </c>
      <c r="B2905" t="s">
        <v>204</v>
      </c>
      <c r="C2905">
        <v>0</v>
      </c>
    </row>
    <row r="2906" spans="1:3" x14ac:dyDescent="0.2">
      <c r="A2906" t="s">
        <v>205</v>
      </c>
      <c r="B2906" t="s">
        <v>7415</v>
      </c>
      <c r="C2906">
        <v>0</v>
      </c>
    </row>
    <row r="2907" spans="1:3" x14ac:dyDescent="0.2">
      <c r="A2907" t="s">
        <v>206</v>
      </c>
      <c r="B2907" t="s">
        <v>207</v>
      </c>
      <c r="C2907">
        <v>0</v>
      </c>
    </row>
    <row r="2908" spans="1:3" x14ac:dyDescent="0.2">
      <c r="A2908" t="s">
        <v>208</v>
      </c>
      <c r="B2908" t="s">
        <v>209</v>
      </c>
      <c r="C2908">
        <v>0</v>
      </c>
    </row>
    <row r="2909" spans="1:3" x14ac:dyDescent="0.2">
      <c r="A2909" t="s">
        <v>210</v>
      </c>
      <c r="B2909" t="s">
        <v>211</v>
      </c>
      <c r="C2909">
        <v>0</v>
      </c>
    </row>
    <row r="2910" spans="1:3" x14ac:dyDescent="0.2">
      <c r="A2910" t="s">
        <v>212</v>
      </c>
      <c r="B2910" t="s">
        <v>213</v>
      </c>
      <c r="C2910">
        <v>0</v>
      </c>
    </row>
    <row r="2911" spans="1:3" x14ac:dyDescent="0.2">
      <c r="A2911" t="s">
        <v>214</v>
      </c>
      <c r="B2911" t="s">
        <v>215</v>
      </c>
      <c r="C2911">
        <v>0</v>
      </c>
    </row>
    <row r="2912" spans="1:3" x14ac:dyDescent="0.2">
      <c r="A2912" t="s">
        <v>216</v>
      </c>
      <c r="B2912" t="s">
        <v>7416</v>
      </c>
      <c r="C2912">
        <v>0</v>
      </c>
    </row>
    <row r="2913" spans="1:3" x14ac:dyDescent="0.2">
      <c r="A2913" t="s">
        <v>217</v>
      </c>
      <c r="B2913" t="s">
        <v>218</v>
      </c>
      <c r="C2913">
        <v>0</v>
      </c>
    </row>
    <row r="2914" spans="1:3" x14ac:dyDescent="0.2">
      <c r="A2914" t="s">
        <v>219</v>
      </c>
      <c r="B2914" t="s">
        <v>220</v>
      </c>
      <c r="C2914">
        <v>0</v>
      </c>
    </row>
    <row r="2915" spans="1:3" x14ac:dyDescent="0.2">
      <c r="A2915" t="s">
        <v>221</v>
      </c>
      <c r="B2915" t="s">
        <v>222</v>
      </c>
      <c r="C2915">
        <v>0</v>
      </c>
    </row>
    <row r="2916" spans="1:3" x14ac:dyDescent="0.2">
      <c r="A2916" t="s">
        <v>223</v>
      </c>
      <c r="B2916" t="s">
        <v>224</v>
      </c>
      <c r="C2916">
        <v>0</v>
      </c>
    </row>
    <row r="2917" spans="1:3" x14ac:dyDescent="0.2">
      <c r="A2917" t="s">
        <v>225</v>
      </c>
      <c r="B2917" t="s">
        <v>226</v>
      </c>
      <c r="C2917">
        <v>0</v>
      </c>
    </row>
    <row r="2918" spans="1:3" x14ac:dyDescent="0.2">
      <c r="A2918" t="s">
        <v>227</v>
      </c>
      <c r="B2918" t="s">
        <v>228</v>
      </c>
      <c r="C2918">
        <v>0</v>
      </c>
    </row>
    <row r="2919" spans="1:3" x14ac:dyDescent="0.2">
      <c r="A2919" t="s">
        <v>229</v>
      </c>
      <c r="B2919" t="s">
        <v>230</v>
      </c>
      <c r="C2919">
        <v>0</v>
      </c>
    </row>
    <row r="2920" spans="1:3" x14ac:dyDescent="0.2">
      <c r="A2920" t="s">
        <v>231</v>
      </c>
      <c r="B2920" t="s">
        <v>232</v>
      </c>
      <c r="C2920">
        <v>0</v>
      </c>
    </row>
    <row r="2921" spans="1:3" x14ac:dyDescent="0.2">
      <c r="A2921" t="s">
        <v>233</v>
      </c>
      <c r="B2921" t="s">
        <v>234</v>
      </c>
      <c r="C2921">
        <v>0</v>
      </c>
    </row>
    <row r="2922" spans="1:3" x14ac:dyDescent="0.2">
      <c r="A2922" t="s">
        <v>235</v>
      </c>
      <c r="B2922" t="s">
        <v>236</v>
      </c>
      <c r="C2922">
        <v>0</v>
      </c>
    </row>
    <row r="2923" spans="1:3" x14ac:dyDescent="0.2">
      <c r="A2923" t="s">
        <v>237</v>
      </c>
      <c r="B2923" t="s">
        <v>238</v>
      </c>
      <c r="C2923">
        <v>0</v>
      </c>
    </row>
    <row r="2924" spans="1:3" x14ac:dyDescent="0.2">
      <c r="A2924" t="s">
        <v>239</v>
      </c>
      <c r="B2924" t="s">
        <v>240</v>
      </c>
      <c r="C2924">
        <v>0</v>
      </c>
    </row>
    <row r="2925" spans="1:3" x14ac:dyDescent="0.2">
      <c r="A2925" t="s">
        <v>241</v>
      </c>
      <c r="B2925" t="s">
        <v>242</v>
      </c>
      <c r="C2925">
        <v>0</v>
      </c>
    </row>
    <row r="2926" spans="1:3" x14ac:dyDescent="0.2">
      <c r="A2926" t="s">
        <v>243</v>
      </c>
      <c r="B2926" t="s">
        <v>7417</v>
      </c>
      <c r="C2926">
        <v>0</v>
      </c>
    </row>
    <row r="2927" spans="1:3" x14ac:dyDescent="0.2">
      <c r="A2927" t="s">
        <v>244</v>
      </c>
      <c r="B2927" t="s">
        <v>245</v>
      </c>
      <c r="C2927">
        <v>0</v>
      </c>
    </row>
    <row r="2928" spans="1:3" x14ac:dyDescent="0.2">
      <c r="A2928" t="s">
        <v>246</v>
      </c>
      <c r="B2928" t="s">
        <v>247</v>
      </c>
      <c r="C2928">
        <v>0</v>
      </c>
    </row>
    <row r="2929" spans="1:3" x14ac:dyDescent="0.2">
      <c r="A2929" t="s">
        <v>248</v>
      </c>
      <c r="B2929" t="s">
        <v>249</v>
      </c>
      <c r="C2929">
        <v>0</v>
      </c>
    </row>
    <row r="2930" spans="1:3" x14ac:dyDescent="0.2">
      <c r="A2930" t="s">
        <v>250</v>
      </c>
      <c r="B2930" t="s">
        <v>251</v>
      </c>
      <c r="C2930">
        <v>0</v>
      </c>
    </row>
    <row r="2931" spans="1:3" x14ac:dyDescent="0.2">
      <c r="A2931" t="s">
        <v>252</v>
      </c>
      <c r="B2931" t="s">
        <v>253</v>
      </c>
      <c r="C2931">
        <v>0</v>
      </c>
    </row>
    <row r="2932" spans="1:3" x14ac:dyDescent="0.2">
      <c r="A2932" t="s">
        <v>254</v>
      </c>
      <c r="B2932" t="s">
        <v>255</v>
      </c>
      <c r="C2932">
        <v>0</v>
      </c>
    </row>
    <row r="2933" spans="1:3" x14ac:dyDescent="0.2">
      <c r="A2933" t="s">
        <v>256</v>
      </c>
      <c r="B2933" t="s">
        <v>257</v>
      </c>
      <c r="C2933">
        <v>0</v>
      </c>
    </row>
    <row r="2934" spans="1:3" x14ac:dyDescent="0.2">
      <c r="A2934" t="s">
        <v>258</v>
      </c>
      <c r="B2934" t="s">
        <v>259</v>
      </c>
      <c r="C2934">
        <v>0</v>
      </c>
    </row>
    <row r="2935" spans="1:3" x14ac:dyDescent="0.2">
      <c r="A2935" t="s">
        <v>260</v>
      </c>
      <c r="B2935" t="s">
        <v>261</v>
      </c>
      <c r="C2935">
        <v>0</v>
      </c>
    </row>
    <row r="2936" spans="1:3" x14ac:dyDescent="0.2">
      <c r="A2936" t="s">
        <v>262</v>
      </c>
      <c r="B2936" t="s">
        <v>263</v>
      </c>
      <c r="C2936">
        <v>0</v>
      </c>
    </row>
    <row r="2937" spans="1:3" x14ac:dyDescent="0.2">
      <c r="A2937" t="s">
        <v>264</v>
      </c>
      <c r="B2937" t="s">
        <v>265</v>
      </c>
      <c r="C2937">
        <v>0</v>
      </c>
    </row>
    <row r="2938" spans="1:3" x14ac:dyDescent="0.2">
      <c r="A2938" t="s">
        <v>266</v>
      </c>
      <c r="B2938" t="s">
        <v>267</v>
      </c>
      <c r="C2938">
        <v>0</v>
      </c>
    </row>
    <row r="2939" spans="1:3" x14ac:dyDescent="0.2">
      <c r="A2939" t="s">
        <v>268</v>
      </c>
      <c r="B2939" t="s">
        <v>269</v>
      </c>
      <c r="C2939">
        <v>0</v>
      </c>
    </row>
    <row r="2940" spans="1:3" x14ac:dyDescent="0.2">
      <c r="A2940" t="s">
        <v>270</v>
      </c>
      <c r="B2940" t="s">
        <v>7418</v>
      </c>
      <c r="C2940">
        <v>0</v>
      </c>
    </row>
    <row r="2941" spans="1:3" x14ac:dyDescent="0.2">
      <c r="A2941" t="s">
        <v>271</v>
      </c>
      <c r="B2941" t="s">
        <v>272</v>
      </c>
      <c r="C2941">
        <v>0</v>
      </c>
    </row>
    <row r="2942" spans="1:3" x14ac:dyDescent="0.2">
      <c r="A2942" t="s">
        <v>273</v>
      </c>
      <c r="B2942" t="s">
        <v>274</v>
      </c>
      <c r="C2942">
        <v>0</v>
      </c>
    </row>
    <row r="2943" spans="1:3" x14ac:dyDescent="0.2">
      <c r="A2943" t="s">
        <v>275</v>
      </c>
      <c r="B2943" t="s">
        <v>276</v>
      </c>
      <c r="C2943">
        <v>0</v>
      </c>
    </row>
    <row r="2944" spans="1:3" x14ac:dyDescent="0.2">
      <c r="A2944" t="s">
        <v>277</v>
      </c>
      <c r="B2944" t="s">
        <v>278</v>
      </c>
      <c r="C2944">
        <v>0</v>
      </c>
    </row>
    <row r="2945" spans="1:3" x14ac:dyDescent="0.2">
      <c r="A2945" t="s">
        <v>279</v>
      </c>
      <c r="B2945" t="s">
        <v>280</v>
      </c>
      <c r="C2945">
        <v>0</v>
      </c>
    </row>
    <row r="2946" spans="1:3" x14ac:dyDescent="0.2">
      <c r="A2946" t="s">
        <v>281</v>
      </c>
      <c r="B2946" t="s">
        <v>7419</v>
      </c>
      <c r="C2946">
        <v>0</v>
      </c>
    </row>
    <row r="2947" spans="1:3" x14ac:dyDescent="0.2">
      <c r="A2947" t="s">
        <v>282</v>
      </c>
      <c r="B2947" t="s">
        <v>283</v>
      </c>
      <c r="C2947">
        <v>0</v>
      </c>
    </row>
    <row r="2948" spans="1:3" x14ac:dyDescent="0.2">
      <c r="A2948" t="s">
        <v>284</v>
      </c>
      <c r="B2948" t="s">
        <v>285</v>
      </c>
      <c r="C2948">
        <v>0</v>
      </c>
    </row>
    <row r="2949" spans="1:3" x14ac:dyDescent="0.2">
      <c r="A2949" t="s">
        <v>286</v>
      </c>
      <c r="B2949" t="s">
        <v>287</v>
      </c>
      <c r="C2949">
        <v>0</v>
      </c>
    </row>
    <row r="2950" spans="1:3" x14ac:dyDescent="0.2">
      <c r="A2950" t="s">
        <v>288</v>
      </c>
      <c r="B2950" t="s">
        <v>289</v>
      </c>
      <c r="C2950">
        <v>0</v>
      </c>
    </row>
    <row r="2951" spans="1:3" x14ac:dyDescent="0.2">
      <c r="A2951" t="s">
        <v>290</v>
      </c>
      <c r="B2951" t="s">
        <v>291</v>
      </c>
      <c r="C2951">
        <v>0</v>
      </c>
    </row>
    <row r="2952" spans="1:3" x14ac:dyDescent="0.2">
      <c r="A2952" t="s">
        <v>292</v>
      </c>
      <c r="B2952" t="s">
        <v>293</v>
      </c>
      <c r="C2952">
        <v>0</v>
      </c>
    </row>
    <row r="2953" spans="1:3" x14ac:dyDescent="0.2">
      <c r="A2953" t="s">
        <v>294</v>
      </c>
      <c r="B2953" t="s">
        <v>295</v>
      </c>
      <c r="C2953">
        <v>0</v>
      </c>
    </row>
    <row r="2954" spans="1:3" x14ac:dyDescent="0.2">
      <c r="A2954" t="s">
        <v>296</v>
      </c>
      <c r="B2954" t="s">
        <v>297</v>
      </c>
      <c r="C2954">
        <v>0</v>
      </c>
    </row>
    <row r="2955" spans="1:3" x14ac:dyDescent="0.2">
      <c r="A2955" t="s">
        <v>298</v>
      </c>
      <c r="B2955" t="s">
        <v>299</v>
      </c>
      <c r="C2955">
        <v>0</v>
      </c>
    </row>
    <row r="2956" spans="1:3" x14ac:dyDescent="0.2">
      <c r="A2956" t="s">
        <v>300</v>
      </c>
      <c r="B2956" t="s">
        <v>301</v>
      </c>
      <c r="C2956">
        <v>0</v>
      </c>
    </row>
    <row r="2957" spans="1:3" x14ac:dyDescent="0.2">
      <c r="A2957" t="s">
        <v>302</v>
      </c>
      <c r="B2957" t="s">
        <v>303</v>
      </c>
      <c r="C2957">
        <v>0</v>
      </c>
    </row>
    <row r="2958" spans="1:3" x14ac:dyDescent="0.2">
      <c r="A2958" t="s">
        <v>304</v>
      </c>
      <c r="B2958" t="s">
        <v>305</v>
      </c>
      <c r="C2958">
        <v>0</v>
      </c>
    </row>
    <row r="2959" spans="1:3" x14ac:dyDescent="0.2">
      <c r="A2959" t="s">
        <v>306</v>
      </c>
      <c r="B2959" t="s">
        <v>307</v>
      </c>
      <c r="C2959">
        <v>0</v>
      </c>
    </row>
    <row r="2960" spans="1:3" x14ac:dyDescent="0.2">
      <c r="A2960" t="s">
        <v>308</v>
      </c>
      <c r="B2960" t="s">
        <v>7420</v>
      </c>
      <c r="C2960">
        <v>0</v>
      </c>
    </row>
    <row r="2961" spans="1:3" x14ac:dyDescent="0.2">
      <c r="A2961" t="s">
        <v>309</v>
      </c>
      <c r="B2961" t="s">
        <v>310</v>
      </c>
      <c r="C2961">
        <v>0</v>
      </c>
    </row>
    <row r="2962" spans="1:3" x14ac:dyDescent="0.2">
      <c r="A2962" t="s">
        <v>311</v>
      </c>
      <c r="B2962" t="s">
        <v>312</v>
      </c>
      <c r="C2962">
        <v>0</v>
      </c>
    </row>
    <row r="2963" spans="1:3" x14ac:dyDescent="0.2">
      <c r="A2963" t="s">
        <v>313</v>
      </c>
      <c r="B2963" t="s">
        <v>314</v>
      </c>
      <c r="C2963">
        <v>0</v>
      </c>
    </row>
    <row r="2964" spans="1:3" x14ac:dyDescent="0.2">
      <c r="A2964" t="s">
        <v>315</v>
      </c>
      <c r="B2964" t="s">
        <v>316</v>
      </c>
      <c r="C2964">
        <v>0</v>
      </c>
    </row>
    <row r="2965" spans="1:3" x14ac:dyDescent="0.2">
      <c r="A2965" t="s">
        <v>317</v>
      </c>
      <c r="B2965" t="s">
        <v>318</v>
      </c>
      <c r="C2965">
        <v>0</v>
      </c>
    </row>
    <row r="2966" spans="1:3" x14ac:dyDescent="0.2">
      <c r="A2966" t="s">
        <v>319</v>
      </c>
      <c r="B2966" t="s">
        <v>320</v>
      </c>
      <c r="C2966">
        <v>0</v>
      </c>
    </row>
    <row r="2967" spans="1:3" x14ac:dyDescent="0.2">
      <c r="A2967" t="s">
        <v>321</v>
      </c>
      <c r="B2967" t="s">
        <v>322</v>
      </c>
      <c r="C2967">
        <v>0</v>
      </c>
    </row>
    <row r="2968" spans="1:3" x14ac:dyDescent="0.2">
      <c r="A2968" t="s">
        <v>323</v>
      </c>
      <c r="B2968" t="s">
        <v>324</v>
      </c>
      <c r="C2968">
        <v>0</v>
      </c>
    </row>
    <row r="2969" spans="1:3" x14ac:dyDescent="0.2">
      <c r="A2969" t="s">
        <v>325</v>
      </c>
      <c r="B2969" t="s">
        <v>326</v>
      </c>
      <c r="C2969">
        <v>0</v>
      </c>
    </row>
    <row r="2970" spans="1:3" x14ac:dyDescent="0.2">
      <c r="A2970" t="s">
        <v>327</v>
      </c>
      <c r="B2970" t="s">
        <v>328</v>
      </c>
      <c r="C2970">
        <v>0</v>
      </c>
    </row>
    <row r="2971" spans="1:3" x14ac:dyDescent="0.2">
      <c r="A2971" t="s">
        <v>329</v>
      </c>
      <c r="B2971" t="s">
        <v>330</v>
      </c>
      <c r="C2971">
        <v>0</v>
      </c>
    </row>
    <row r="2972" spans="1:3" x14ac:dyDescent="0.2">
      <c r="A2972" t="s">
        <v>331</v>
      </c>
      <c r="B2972" t="s">
        <v>332</v>
      </c>
      <c r="C2972">
        <v>0</v>
      </c>
    </row>
    <row r="2973" spans="1:3" x14ac:dyDescent="0.2">
      <c r="A2973" t="s">
        <v>333</v>
      </c>
      <c r="B2973" t="s">
        <v>7421</v>
      </c>
      <c r="C2973">
        <v>0</v>
      </c>
    </row>
    <row r="2974" spans="1:3" x14ac:dyDescent="0.2">
      <c r="A2974" t="s">
        <v>334</v>
      </c>
      <c r="B2974" t="s">
        <v>335</v>
      </c>
      <c r="C2974">
        <v>0</v>
      </c>
    </row>
    <row r="2975" spans="1:3" x14ac:dyDescent="0.2">
      <c r="A2975" t="s">
        <v>336</v>
      </c>
      <c r="B2975" t="s">
        <v>337</v>
      </c>
      <c r="C2975">
        <v>0</v>
      </c>
    </row>
    <row r="2976" spans="1:3" x14ac:dyDescent="0.2">
      <c r="A2976" t="s">
        <v>338</v>
      </c>
      <c r="B2976" t="s">
        <v>339</v>
      </c>
      <c r="C2976">
        <v>0</v>
      </c>
    </row>
    <row r="2977" spans="1:3" x14ac:dyDescent="0.2">
      <c r="A2977" t="s">
        <v>340</v>
      </c>
      <c r="B2977" t="s">
        <v>7422</v>
      </c>
      <c r="C2977">
        <v>0</v>
      </c>
    </row>
    <row r="2978" spans="1:3" x14ac:dyDescent="0.2">
      <c r="A2978" t="s">
        <v>341</v>
      </c>
      <c r="B2978" t="s">
        <v>342</v>
      </c>
      <c r="C2978">
        <v>0</v>
      </c>
    </row>
    <row r="2979" spans="1:3" x14ac:dyDescent="0.2">
      <c r="A2979" t="s">
        <v>343</v>
      </c>
      <c r="B2979" t="s">
        <v>344</v>
      </c>
      <c r="C2979">
        <v>0</v>
      </c>
    </row>
    <row r="2980" spans="1:3" x14ac:dyDescent="0.2">
      <c r="A2980" t="s">
        <v>345</v>
      </c>
      <c r="B2980" t="s">
        <v>7423</v>
      </c>
      <c r="C2980">
        <v>0</v>
      </c>
    </row>
    <row r="2981" spans="1:3" x14ac:dyDescent="0.2">
      <c r="A2981" t="s">
        <v>346</v>
      </c>
      <c r="B2981" t="s">
        <v>347</v>
      </c>
      <c r="C2981">
        <v>0</v>
      </c>
    </row>
    <row r="2982" spans="1:3" x14ac:dyDescent="0.2">
      <c r="A2982" t="s">
        <v>348</v>
      </c>
      <c r="B2982" t="s">
        <v>7424</v>
      </c>
      <c r="C2982">
        <v>0</v>
      </c>
    </row>
    <row r="2983" spans="1:3" x14ac:dyDescent="0.2">
      <c r="A2983" t="s">
        <v>349</v>
      </c>
      <c r="B2983" t="s">
        <v>350</v>
      </c>
      <c r="C2983">
        <v>0</v>
      </c>
    </row>
    <row r="2984" spans="1:3" x14ac:dyDescent="0.2">
      <c r="A2984" t="s">
        <v>351</v>
      </c>
      <c r="B2984" t="s">
        <v>352</v>
      </c>
      <c r="C2984">
        <v>0</v>
      </c>
    </row>
    <row r="2985" spans="1:3" x14ac:dyDescent="0.2">
      <c r="A2985" t="s">
        <v>353</v>
      </c>
      <c r="B2985" t="s">
        <v>354</v>
      </c>
      <c r="C2985">
        <v>0</v>
      </c>
    </row>
    <row r="2986" spans="1:3" x14ac:dyDescent="0.2">
      <c r="A2986" t="s">
        <v>355</v>
      </c>
      <c r="B2986" t="s">
        <v>7425</v>
      </c>
      <c r="C2986">
        <v>0</v>
      </c>
    </row>
    <row r="2987" spans="1:3" x14ac:dyDescent="0.2">
      <c r="A2987" t="s">
        <v>356</v>
      </c>
      <c r="B2987" t="s">
        <v>357</v>
      </c>
      <c r="C2987">
        <v>0</v>
      </c>
    </row>
    <row r="2988" spans="1:3" x14ac:dyDescent="0.2">
      <c r="A2988" t="s">
        <v>358</v>
      </c>
      <c r="B2988" t="s">
        <v>359</v>
      </c>
      <c r="C2988">
        <v>0</v>
      </c>
    </row>
    <row r="2989" spans="1:3" x14ac:dyDescent="0.2">
      <c r="A2989" t="s">
        <v>360</v>
      </c>
      <c r="B2989" t="s">
        <v>361</v>
      </c>
      <c r="C2989">
        <v>0</v>
      </c>
    </row>
    <row r="2990" spans="1:3" x14ac:dyDescent="0.2">
      <c r="A2990" t="s">
        <v>362</v>
      </c>
      <c r="B2990" t="s">
        <v>363</v>
      </c>
      <c r="C2990">
        <v>0</v>
      </c>
    </row>
    <row r="2991" spans="1:3" x14ac:dyDescent="0.2">
      <c r="A2991" t="s">
        <v>364</v>
      </c>
      <c r="B2991" t="s">
        <v>365</v>
      </c>
      <c r="C2991">
        <v>0</v>
      </c>
    </row>
    <row r="2992" spans="1:3" x14ac:dyDescent="0.2">
      <c r="A2992" t="s">
        <v>366</v>
      </c>
      <c r="B2992" t="s">
        <v>367</v>
      </c>
      <c r="C2992">
        <v>0</v>
      </c>
    </row>
    <row r="2993" spans="1:3" x14ac:dyDescent="0.2">
      <c r="A2993" t="s">
        <v>368</v>
      </c>
      <c r="B2993" t="s">
        <v>369</v>
      </c>
      <c r="C2993">
        <v>0</v>
      </c>
    </row>
    <row r="2994" spans="1:3" x14ac:dyDescent="0.2">
      <c r="A2994" t="s">
        <v>370</v>
      </c>
      <c r="B2994" t="s">
        <v>7426</v>
      </c>
      <c r="C2994">
        <v>0</v>
      </c>
    </row>
    <row r="2995" spans="1:3" x14ac:dyDescent="0.2">
      <c r="A2995" t="s">
        <v>371</v>
      </c>
      <c r="B2995" t="s">
        <v>372</v>
      </c>
      <c r="C2995">
        <v>0</v>
      </c>
    </row>
    <row r="2996" spans="1:3" x14ac:dyDescent="0.2">
      <c r="A2996" t="s">
        <v>373</v>
      </c>
      <c r="B2996" t="s">
        <v>374</v>
      </c>
      <c r="C2996">
        <v>0</v>
      </c>
    </row>
    <row r="2997" spans="1:3" x14ac:dyDescent="0.2">
      <c r="A2997" t="s">
        <v>375</v>
      </c>
      <c r="B2997" t="s">
        <v>376</v>
      </c>
      <c r="C2997">
        <v>0</v>
      </c>
    </row>
    <row r="2998" spans="1:3" x14ac:dyDescent="0.2">
      <c r="A2998" t="s">
        <v>377</v>
      </c>
      <c r="B2998" t="s">
        <v>378</v>
      </c>
      <c r="C2998">
        <v>0</v>
      </c>
    </row>
    <row r="2999" spans="1:3" x14ac:dyDescent="0.2">
      <c r="A2999" t="s">
        <v>379</v>
      </c>
      <c r="B2999" t="s">
        <v>380</v>
      </c>
      <c r="C2999">
        <v>0</v>
      </c>
    </row>
    <row r="3000" spans="1:3" x14ac:dyDescent="0.2">
      <c r="A3000" t="s">
        <v>381</v>
      </c>
      <c r="B3000" t="s">
        <v>382</v>
      </c>
      <c r="C3000">
        <v>0</v>
      </c>
    </row>
    <row r="3001" spans="1:3" x14ac:dyDescent="0.2">
      <c r="A3001" t="s">
        <v>383</v>
      </c>
      <c r="B3001" t="s">
        <v>384</v>
      </c>
      <c r="C3001">
        <v>0</v>
      </c>
    </row>
    <row r="3002" spans="1:3" x14ac:dyDescent="0.2">
      <c r="A3002" t="s">
        <v>385</v>
      </c>
      <c r="B3002" t="s">
        <v>7427</v>
      </c>
      <c r="C3002">
        <v>0</v>
      </c>
    </row>
    <row r="3003" spans="1:3" x14ac:dyDescent="0.2">
      <c r="A3003" t="s">
        <v>386</v>
      </c>
      <c r="B3003" t="s">
        <v>387</v>
      </c>
      <c r="C3003">
        <v>0</v>
      </c>
    </row>
    <row r="3004" spans="1:3" x14ac:dyDescent="0.2">
      <c r="A3004" t="s">
        <v>388</v>
      </c>
      <c r="B3004" t="s">
        <v>389</v>
      </c>
      <c r="C3004">
        <v>0</v>
      </c>
    </row>
    <row r="3005" spans="1:3" x14ac:dyDescent="0.2">
      <c r="A3005" t="s">
        <v>390</v>
      </c>
      <c r="B3005" t="s">
        <v>391</v>
      </c>
      <c r="C3005">
        <v>0</v>
      </c>
    </row>
    <row r="3006" spans="1:3" x14ac:dyDescent="0.2">
      <c r="A3006" t="s">
        <v>392</v>
      </c>
      <c r="B3006" t="s">
        <v>393</v>
      </c>
      <c r="C3006">
        <v>0</v>
      </c>
    </row>
    <row r="3007" spans="1:3" x14ac:dyDescent="0.2">
      <c r="A3007" t="s">
        <v>394</v>
      </c>
      <c r="B3007" t="s">
        <v>395</v>
      </c>
      <c r="C3007">
        <v>0</v>
      </c>
    </row>
    <row r="3008" spans="1:3" x14ac:dyDescent="0.2">
      <c r="A3008" t="s">
        <v>396</v>
      </c>
      <c r="B3008" t="s">
        <v>397</v>
      </c>
      <c r="C3008">
        <v>0</v>
      </c>
    </row>
    <row r="3009" spans="1:3" x14ac:dyDescent="0.2">
      <c r="A3009" t="s">
        <v>398</v>
      </c>
      <c r="B3009" t="s">
        <v>399</v>
      </c>
      <c r="C3009">
        <v>0</v>
      </c>
    </row>
    <row r="3010" spans="1:3" x14ac:dyDescent="0.2">
      <c r="A3010" t="s">
        <v>400</v>
      </c>
      <c r="B3010" t="s">
        <v>401</v>
      </c>
      <c r="C3010">
        <v>0</v>
      </c>
    </row>
    <row r="3011" spans="1:3" x14ac:dyDescent="0.2">
      <c r="A3011" t="s">
        <v>402</v>
      </c>
      <c r="B3011" t="s">
        <v>403</v>
      </c>
      <c r="C3011">
        <v>0</v>
      </c>
    </row>
    <row r="3012" spans="1:3" x14ac:dyDescent="0.2">
      <c r="A3012" t="s">
        <v>404</v>
      </c>
      <c r="B3012" t="s">
        <v>405</v>
      </c>
      <c r="C3012">
        <v>0</v>
      </c>
    </row>
    <row r="3013" spans="1:3" x14ac:dyDescent="0.2">
      <c r="A3013" t="s">
        <v>406</v>
      </c>
      <c r="B3013" t="s">
        <v>407</v>
      </c>
      <c r="C3013">
        <v>0</v>
      </c>
    </row>
    <row r="3014" spans="1:3" x14ac:dyDescent="0.2">
      <c r="A3014" t="s">
        <v>408</v>
      </c>
      <c r="B3014" t="s">
        <v>409</v>
      </c>
      <c r="C3014">
        <v>0</v>
      </c>
    </row>
    <row r="3015" spans="1:3" x14ac:dyDescent="0.2">
      <c r="A3015" t="s">
        <v>410</v>
      </c>
      <c r="B3015" t="s">
        <v>411</v>
      </c>
      <c r="C3015">
        <v>0</v>
      </c>
    </row>
    <row r="3016" spans="1:3" x14ac:dyDescent="0.2">
      <c r="A3016" t="s">
        <v>412</v>
      </c>
      <c r="B3016" t="s">
        <v>413</v>
      </c>
      <c r="C3016">
        <v>0</v>
      </c>
    </row>
    <row r="3017" spans="1:3" x14ac:dyDescent="0.2">
      <c r="A3017" t="s">
        <v>414</v>
      </c>
      <c r="B3017" t="s">
        <v>415</v>
      </c>
      <c r="C3017">
        <v>0</v>
      </c>
    </row>
    <row r="3018" spans="1:3" x14ac:dyDescent="0.2">
      <c r="A3018" t="s">
        <v>416</v>
      </c>
      <c r="B3018" t="s">
        <v>417</v>
      </c>
      <c r="C3018">
        <v>0</v>
      </c>
    </row>
    <row r="3019" spans="1:3" x14ac:dyDescent="0.2">
      <c r="A3019" t="s">
        <v>418</v>
      </c>
      <c r="B3019" t="s">
        <v>7428</v>
      </c>
      <c r="C3019">
        <v>0</v>
      </c>
    </row>
    <row r="3020" spans="1:3" x14ac:dyDescent="0.2">
      <c r="A3020" t="s">
        <v>419</v>
      </c>
      <c r="B3020" t="s">
        <v>420</v>
      </c>
      <c r="C3020">
        <v>0</v>
      </c>
    </row>
    <row r="3021" spans="1:3" x14ac:dyDescent="0.2">
      <c r="A3021" t="s">
        <v>421</v>
      </c>
      <c r="B3021" t="s">
        <v>422</v>
      </c>
      <c r="C3021">
        <v>0</v>
      </c>
    </row>
    <row r="3022" spans="1:3" x14ac:dyDescent="0.2">
      <c r="A3022" t="s">
        <v>423</v>
      </c>
      <c r="B3022" t="s">
        <v>424</v>
      </c>
      <c r="C3022">
        <v>0</v>
      </c>
    </row>
    <row r="3023" spans="1:3" x14ac:dyDescent="0.2">
      <c r="A3023" t="s">
        <v>425</v>
      </c>
      <c r="B3023" t="s">
        <v>426</v>
      </c>
      <c r="C3023">
        <v>0</v>
      </c>
    </row>
    <row r="3024" spans="1:3" x14ac:dyDescent="0.2">
      <c r="A3024" t="s">
        <v>427</v>
      </c>
      <c r="B3024" t="s">
        <v>428</v>
      </c>
      <c r="C3024">
        <v>0</v>
      </c>
    </row>
    <row r="3025" spans="1:3" x14ac:dyDescent="0.2">
      <c r="A3025" t="s">
        <v>429</v>
      </c>
      <c r="B3025" t="s">
        <v>430</v>
      </c>
      <c r="C3025">
        <v>0</v>
      </c>
    </row>
    <row r="3026" spans="1:3" x14ac:dyDescent="0.2">
      <c r="A3026" t="s">
        <v>431</v>
      </c>
      <c r="B3026" t="s">
        <v>432</v>
      </c>
      <c r="C3026">
        <v>0</v>
      </c>
    </row>
    <row r="3027" spans="1:3" x14ac:dyDescent="0.2">
      <c r="A3027" t="s">
        <v>433</v>
      </c>
      <c r="B3027" t="s">
        <v>434</v>
      </c>
      <c r="C3027">
        <v>0</v>
      </c>
    </row>
    <row r="3028" spans="1:3" x14ac:dyDescent="0.2">
      <c r="A3028" t="s">
        <v>435</v>
      </c>
      <c r="B3028" t="s">
        <v>436</v>
      </c>
      <c r="C3028">
        <v>0</v>
      </c>
    </row>
    <row r="3029" spans="1:3" x14ac:dyDescent="0.2">
      <c r="A3029" t="s">
        <v>437</v>
      </c>
      <c r="B3029" t="s">
        <v>438</v>
      </c>
      <c r="C3029">
        <v>0</v>
      </c>
    </row>
    <row r="3030" spans="1:3" x14ac:dyDescent="0.2">
      <c r="A3030" t="s">
        <v>439</v>
      </c>
      <c r="B3030" t="s">
        <v>440</v>
      </c>
      <c r="C3030">
        <v>0</v>
      </c>
    </row>
    <row r="3031" spans="1:3" x14ac:dyDescent="0.2">
      <c r="A3031" t="s">
        <v>441</v>
      </c>
      <c r="B3031" t="s">
        <v>442</v>
      </c>
      <c r="C3031">
        <v>0</v>
      </c>
    </row>
    <row r="3032" spans="1:3" x14ac:dyDescent="0.2">
      <c r="A3032" t="s">
        <v>443</v>
      </c>
      <c r="B3032" t="s">
        <v>7429</v>
      </c>
      <c r="C3032">
        <v>0</v>
      </c>
    </row>
    <row r="3033" spans="1:3" x14ac:dyDescent="0.2">
      <c r="A3033" t="s">
        <v>444</v>
      </c>
      <c r="B3033" t="s">
        <v>445</v>
      </c>
      <c r="C3033">
        <v>0</v>
      </c>
    </row>
    <row r="3034" spans="1:3" x14ac:dyDescent="0.2">
      <c r="A3034" t="s">
        <v>446</v>
      </c>
      <c r="B3034" t="s">
        <v>447</v>
      </c>
      <c r="C3034">
        <v>0</v>
      </c>
    </row>
    <row r="3035" spans="1:3" x14ac:dyDescent="0.2">
      <c r="A3035" t="s">
        <v>448</v>
      </c>
      <c r="B3035" t="s">
        <v>7430</v>
      </c>
      <c r="C3035">
        <v>0</v>
      </c>
    </row>
    <row r="3036" spans="1:3" x14ac:dyDescent="0.2">
      <c r="A3036" t="s">
        <v>449</v>
      </c>
      <c r="B3036" t="s">
        <v>450</v>
      </c>
      <c r="C3036">
        <v>0</v>
      </c>
    </row>
    <row r="3037" spans="1:3" x14ac:dyDescent="0.2">
      <c r="A3037" t="s">
        <v>451</v>
      </c>
      <c r="B3037" t="s">
        <v>7431</v>
      </c>
      <c r="C3037">
        <v>0</v>
      </c>
    </row>
    <row r="3038" spans="1:3" x14ac:dyDescent="0.2">
      <c r="A3038" t="s">
        <v>452</v>
      </c>
      <c r="B3038" t="s">
        <v>453</v>
      </c>
      <c r="C3038">
        <v>0</v>
      </c>
    </row>
    <row r="3039" spans="1:3" x14ac:dyDescent="0.2">
      <c r="A3039" t="s">
        <v>454</v>
      </c>
      <c r="B3039" t="s">
        <v>455</v>
      </c>
      <c r="C3039">
        <v>0</v>
      </c>
    </row>
    <row r="3040" spans="1:3" x14ac:dyDescent="0.2">
      <c r="A3040" t="s">
        <v>456</v>
      </c>
      <c r="B3040" t="s">
        <v>457</v>
      </c>
      <c r="C3040">
        <v>0</v>
      </c>
    </row>
    <row r="3041" spans="1:3" x14ac:dyDescent="0.2">
      <c r="A3041" t="s">
        <v>458</v>
      </c>
      <c r="B3041" t="s">
        <v>459</v>
      </c>
      <c r="C3041">
        <v>0</v>
      </c>
    </row>
    <row r="3042" spans="1:3" x14ac:dyDescent="0.2">
      <c r="A3042" t="s">
        <v>460</v>
      </c>
      <c r="B3042" t="s">
        <v>461</v>
      </c>
      <c r="C3042">
        <v>0</v>
      </c>
    </row>
    <row r="3043" spans="1:3" x14ac:dyDescent="0.2">
      <c r="A3043" t="s">
        <v>462</v>
      </c>
      <c r="B3043" t="s">
        <v>463</v>
      </c>
      <c r="C3043">
        <v>0</v>
      </c>
    </row>
    <row r="3044" spans="1:3" x14ac:dyDescent="0.2">
      <c r="A3044" t="s">
        <v>464</v>
      </c>
      <c r="B3044" t="s">
        <v>465</v>
      </c>
      <c r="C3044">
        <v>0</v>
      </c>
    </row>
    <row r="3045" spans="1:3" x14ac:dyDescent="0.2">
      <c r="A3045" t="s">
        <v>466</v>
      </c>
      <c r="B3045" t="s">
        <v>467</v>
      </c>
      <c r="C3045">
        <v>0</v>
      </c>
    </row>
    <row r="3046" spans="1:3" x14ac:dyDescent="0.2">
      <c r="A3046" t="s">
        <v>468</v>
      </c>
      <c r="B3046" t="s">
        <v>469</v>
      </c>
      <c r="C3046">
        <v>0</v>
      </c>
    </row>
    <row r="3047" spans="1:3" x14ac:dyDescent="0.2">
      <c r="A3047" t="s">
        <v>470</v>
      </c>
      <c r="B3047" t="s">
        <v>471</v>
      </c>
      <c r="C3047">
        <v>0</v>
      </c>
    </row>
    <row r="3048" spans="1:3" x14ac:dyDescent="0.2">
      <c r="A3048" t="s">
        <v>472</v>
      </c>
      <c r="B3048" t="s">
        <v>473</v>
      </c>
      <c r="C3048">
        <v>0</v>
      </c>
    </row>
    <row r="3049" spans="1:3" x14ac:dyDescent="0.2">
      <c r="A3049" t="s">
        <v>474</v>
      </c>
      <c r="B3049" t="s">
        <v>475</v>
      </c>
      <c r="C3049">
        <v>0</v>
      </c>
    </row>
    <row r="3050" spans="1:3" x14ac:dyDescent="0.2">
      <c r="A3050" t="s">
        <v>476</v>
      </c>
      <c r="B3050" t="s">
        <v>477</v>
      </c>
      <c r="C3050">
        <v>0</v>
      </c>
    </row>
    <row r="3051" spans="1:3" x14ac:dyDescent="0.2">
      <c r="A3051" t="s">
        <v>478</v>
      </c>
      <c r="B3051" t="s">
        <v>479</v>
      </c>
      <c r="C3051">
        <v>0</v>
      </c>
    </row>
    <row r="3052" spans="1:3" x14ac:dyDescent="0.2">
      <c r="A3052" t="s">
        <v>480</v>
      </c>
      <c r="B3052" t="s">
        <v>481</v>
      </c>
      <c r="C3052">
        <v>0</v>
      </c>
    </row>
    <row r="3053" spans="1:3" x14ac:dyDescent="0.2">
      <c r="A3053" t="s">
        <v>482</v>
      </c>
      <c r="B3053" t="s">
        <v>7432</v>
      </c>
      <c r="C3053">
        <v>0</v>
      </c>
    </row>
    <row r="3054" spans="1:3" x14ac:dyDescent="0.2">
      <c r="A3054" t="s">
        <v>483</v>
      </c>
      <c r="B3054" t="s">
        <v>484</v>
      </c>
      <c r="C3054">
        <v>0</v>
      </c>
    </row>
    <row r="3055" spans="1:3" x14ac:dyDescent="0.2">
      <c r="A3055" t="s">
        <v>485</v>
      </c>
      <c r="B3055" t="s">
        <v>486</v>
      </c>
      <c r="C3055">
        <v>0</v>
      </c>
    </row>
    <row r="3056" spans="1:3" x14ac:dyDescent="0.2">
      <c r="A3056" t="s">
        <v>487</v>
      </c>
      <c r="B3056" t="s">
        <v>7433</v>
      </c>
      <c r="C3056">
        <v>0</v>
      </c>
    </row>
    <row r="3057" spans="1:3" x14ac:dyDescent="0.2">
      <c r="A3057" t="s">
        <v>488</v>
      </c>
      <c r="B3057" t="s">
        <v>489</v>
      </c>
      <c r="C3057">
        <v>0</v>
      </c>
    </row>
    <row r="3058" spans="1:3" x14ac:dyDescent="0.2">
      <c r="A3058" t="s">
        <v>490</v>
      </c>
      <c r="B3058" t="s">
        <v>491</v>
      </c>
      <c r="C3058">
        <v>0</v>
      </c>
    </row>
    <row r="3059" spans="1:3" x14ac:dyDescent="0.2">
      <c r="A3059" t="s">
        <v>492</v>
      </c>
      <c r="B3059" t="s">
        <v>493</v>
      </c>
      <c r="C3059">
        <v>0</v>
      </c>
    </row>
    <row r="3060" spans="1:3" x14ac:dyDescent="0.2">
      <c r="A3060" t="s">
        <v>494</v>
      </c>
      <c r="B3060" t="s">
        <v>495</v>
      </c>
      <c r="C3060">
        <v>0</v>
      </c>
    </row>
    <row r="3061" spans="1:3" x14ac:dyDescent="0.2">
      <c r="A3061" t="s">
        <v>496</v>
      </c>
      <c r="B3061" t="s">
        <v>497</v>
      </c>
      <c r="C3061">
        <v>0</v>
      </c>
    </row>
    <row r="3062" spans="1:3" x14ac:dyDescent="0.2">
      <c r="A3062" t="s">
        <v>498</v>
      </c>
      <c r="B3062" t="s">
        <v>499</v>
      </c>
      <c r="C3062">
        <v>0</v>
      </c>
    </row>
    <row r="3063" spans="1:3" x14ac:dyDescent="0.2">
      <c r="A3063" t="s">
        <v>500</v>
      </c>
      <c r="B3063" t="s">
        <v>501</v>
      </c>
      <c r="C3063">
        <v>0</v>
      </c>
    </row>
    <row r="3064" spans="1:3" x14ac:dyDescent="0.2">
      <c r="A3064" t="s">
        <v>502</v>
      </c>
      <c r="B3064" t="s">
        <v>503</v>
      </c>
      <c r="C3064">
        <v>0</v>
      </c>
    </row>
    <row r="3065" spans="1:3" x14ac:dyDescent="0.2">
      <c r="A3065" t="s">
        <v>504</v>
      </c>
      <c r="B3065" t="s">
        <v>505</v>
      </c>
      <c r="C3065">
        <v>0</v>
      </c>
    </row>
    <row r="3066" spans="1:3" x14ac:dyDescent="0.2">
      <c r="A3066" t="s">
        <v>506</v>
      </c>
      <c r="B3066" t="s">
        <v>507</v>
      </c>
      <c r="C3066">
        <v>0</v>
      </c>
    </row>
    <row r="3067" spans="1:3" x14ac:dyDescent="0.2">
      <c r="A3067" t="s">
        <v>508</v>
      </c>
      <c r="B3067" t="s">
        <v>509</v>
      </c>
      <c r="C3067">
        <v>0</v>
      </c>
    </row>
    <row r="3068" spans="1:3" x14ac:dyDescent="0.2">
      <c r="A3068" t="s">
        <v>510</v>
      </c>
      <c r="B3068" t="s">
        <v>511</v>
      </c>
      <c r="C3068">
        <v>0</v>
      </c>
    </row>
    <row r="3069" spans="1:3" x14ac:dyDescent="0.2">
      <c r="A3069" t="s">
        <v>512</v>
      </c>
      <c r="B3069" t="s">
        <v>513</v>
      </c>
      <c r="C3069">
        <v>0</v>
      </c>
    </row>
    <row r="3070" spans="1:3" x14ac:dyDescent="0.2">
      <c r="A3070" t="s">
        <v>514</v>
      </c>
      <c r="B3070" t="s">
        <v>515</v>
      </c>
      <c r="C3070">
        <v>0</v>
      </c>
    </row>
    <row r="3071" spans="1:3" x14ac:dyDescent="0.2">
      <c r="A3071" t="s">
        <v>516</v>
      </c>
      <c r="B3071" t="s">
        <v>517</v>
      </c>
      <c r="C3071">
        <v>0</v>
      </c>
    </row>
    <row r="3072" spans="1:3" x14ac:dyDescent="0.2">
      <c r="A3072" t="s">
        <v>518</v>
      </c>
      <c r="B3072" t="s">
        <v>7434</v>
      </c>
      <c r="C3072">
        <v>0</v>
      </c>
    </row>
    <row r="3073" spans="1:3" x14ac:dyDescent="0.2">
      <c r="A3073" t="s">
        <v>519</v>
      </c>
      <c r="B3073" t="s">
        <v>520</v>
      </c>
      <c r="C3073">
        <v>0</v>
      </c>
    </row>
    <row r="3074" spans="1:3" x14ac:dyDescent="0.2">
      <c r="A3074" t="s">
        <v>521</v>
      </c>
      <c r="B3074" t="s">
        <v>522</v>
      </c>
      <c r="C3074">
        <v>0</v>
      </c>
    </row>
    <row r="3075" spans="1:3" x14ac:dyDescent="0.2">
      <c r="A3075" t="s">
        <v>523</v>
      </c>
      <c r="B3075" t="s">
        <v>524</v>
      </c>
      <c r="C3075">
        <v>0</v>
      </c>
    </row>
    <row r="3076" spans="1:3" x14ac:dyDescent="0.2">
      <c r="A3076" t="s">
        <v>525</v>
      </c>
      <c r="B3076" t="s">
        <v>7435</v>
      </c>
      <c r="C3076">
        <v>0</v>
      </c>
    </row>
    <row r="3077" spans="1:3" x14ac:dyDescent="0.2">
      <c r="A3077" t="s">
        <v>526</v>
      </c>
      <c r="B3077" t="s">
        <v>527</v>
      </c>
      <c r="C3077">
        <v>0</v>
      </c>
    </row>
    <row r="3078" spans="1:3" x14ac:dyDescent="0.2">
      <c r="A3078" t="s">
        <v>528</v>
      </c>
      <c r="B3078" t="s">
        <v>529</v>
      </c>
      <c r="C3078">
        <v>0</v>
      </c>
    </row>
    <row r="3079" spans="1:3" x14ac:dyDescent="0.2">
      <c r="A3079" t="s">
        <v>530</v>
      </c>
      <c r="B3079" t="s">
        <v>531</v>
      </c>
      <c r="C3079">
        <v>0</v>
      </c>
    </row>
    <row r="3080" spans="1:3" x14ac:dyDescent="0.2">
      <c r="A3080" t="s">
        <v>532</v>
      </c>
      <c r="B3080" t="s">
        <v>533</v>
      </c>
      <c r="C3080">
        <v>0</v>
      </c>
    </row>
    <row r="3081" spans="1:3" x14ac:dyDescent="0.2">
      <c r="A3081" t="s">
        <v>534</v>
      </c>
      <c r="B3081" t="s">
        <v>535</v>
      </c>
      <c r="C3081">
        <v>0</v>
      </c>
    </row>
    <row r="3082" spans="1:3" x14ac:dyDescent="0.2">
      <c r="A3082" t="s">
        <v>536</v>
      </c>
      <c r="B3082" t="s">
        <v>537</v>
      </c>
      <c r="C3082">
        <v>0</v>
      </c>
    </row>
    <row r="3083" spans="1:3" x14ac:dyDescent="0.2">
      <c r="A3083" t="s">
        <v>538</v>
      </c>
      <c r="B3083" t="s">
        <v>539</v>
      </c>
      <c r="C3083">
        <v>0</v>
      </c>
    </row>
    <row r="3084" spans="1:3" x14ac:dyDescent="0.2">
      <c r="A3084" t="s">
        <v>540</v>
      </c>
      <c r="B3084" t="s">
        <v>541</v>
      </c>
      <c r="C3084">
        <v>0</v>
      </c>
    </row>
    <row r="3085" spans="1:3" x14ac:dyDescent="0.2">
      <c r="A3085" t="s">
        <v>542</v>
      </c>
      <c r="B3085" t="s">
        <v>543</v>
      </c>
      <c r="C3085">
        <v>0</v>
      </c>
    </row>
    <row r="3086" spans="1:3" x14ac:dyDescent="0.2">
      <c r="A3086" t="s">
        <v>544</v>
      </c>
      <c r="B3086" t="s">
        <v>545</v>
      </c>
      <c r="C3086">
        <v>0</v>
      </c>
    </row>
    <row r="3087" spans="1:3" x14ac:dyDescent="0.2">
      <c r="A3087" t="s">
        <v>546</v>
      </c>
      <c r="B3087" t="s">
        <v>547</v>
      </c>
      <c r="C3087">
        <v>0</v>
      </c>
    </row>
    <row r="3088" spans="1:3" x14ac:dyDescent="0.2">
      <c r="A3088" t="s">
        <v>548</v>
      </c>
      <c r="B3088" t="s">
        <v>549</v>
      </c>
      <c r="C3088">
        <v>0</v>
      </c>
    </row>
    <row r="3089" spans="1:3" x14ac:dyDescent="0.2">
      <c r="A3089" t="s">
        <v>550</v>
      </c>
      <c r="B3089" t="s">
        <v>551</v>
      </c>
      <c r="C3089">
        <v>0</v>
      </c>
    </row>
    <row r="3090" spans="1:3" x14ac:dyDescent="0.2">
      <c r="A3090" t="s">
        <v>552</v>
      </c>
      <c r="B3090" t="s">
        <v>553</v>
      </c>
      <c r="C3090">
        <v>0</v>
      </c>
    </row>
    <row r="3091" spans="1:3" x14ac:dyDescent="0.2">
      <c r="A3091" t="s">
        <v>554</v>
      </c>
      <c r="B3091" t="s">
        <v>555</v>
      </c>
      <c r="C3091">
        <v>0</v>
      </c>
    </row>
    <row r="3092" spans="1:3" x14ac:dyDescent="0.2">
      <c r="A3092" t="s">
        <v>556</v>
      </c>
      <c r="B3092" t="s">
        <v>557</v>
      </c>
      <c r="C3092">
        <v>0</v>
      </c>
    </row>
    <row r="3093" spans="1:3" x14ac:dyDescent="0.2">
      <c r="A3093" t="s">
        <v>558</v>
      </c>
      <c r="B3093" t="s">
        <v>559</v>
      </c>
      <c r="C3093">
        <v>0</v>
      </c>
    </row>
    <row r="3094" spans="1:3" x14ac:dyDescent="0.2">
      <c r="A3094" t="s">
        <v>560</v>
      </c>
      <c r="B3094" t="s">
        <v>561</v>
      </c>
      <c r="C3094">
        <v>0</v>
      </c>
    </row>
    <row r="3095" spans="1:3" x14ac:dyDescent="0.2">
      <c r="A3095" t="s">
        <v>562</v>
      </c>
      <c r="B3095" t="s">
        <v>563</v>
      </c>
      <c r="C3095">
        <v>0</v>
      </c>
    </row>
    <row r="3096" spans="1:3" x14ac:dyDescent="0.2">
      <c r="A3096" t="s">
        <v>564</v>
      </c>
      <c r="B3096" t="s">
        <v>565</v>
      </c>
      <c r="C3096">
        <v>0</v>
      </c>
    </row>
    <row r="3097" spans="1:3" x14ac:dyDescent="0.2">
      <c r="A3097" t="s">
        <v>566</v>
      </c>
      <c r="B3097" t="s">
        <v>567</v>
      </c>
      <c r="C3097">
        <v>0</v>
      </c>
    </row>
    <row r="3098" spans="1:3" x14ac:dyDescent="0.2">
      <c r="A3098" t="s">
        <v>568</v>
      </c>
      <c r="B3098" t="s">
        <v>569</v>
      </c>
      <c r="C3098">
        <v>0</v>
      </c>
    </row>
    <row r="3099" spans="1:3" x14ac:dyDescent="0.2">
      <c r="A3099" t="s">
        <v>570</v>
      </c>
      <c r="B3099" t="s">
        <v>571</v>
      </c>
      <c r="C3099">
        <v>0</v>
      </c>
    </row>
    <row r="3100" spans="1:3" x14ac:dyDescent="0.2">
      <c r="A3100" t="s">
        <v>572</v>
      </c>
      <c r="B3100" t="s">
        <v>573</v>
      </c>
      <c r="C3100">
        <v>0</v>
      </c>
    </row>
    <row r="3101" spans="1:3" x14ac:dyDescent="0.2">
      <c r="A3101" t="s">
        <v>574</v>
      </c>
      <c r="B3101" t="s">
        <v>575</v>
      </c>
      <c r="C3101">
        <v>0</v>
      </c>
    </row>
    <row r="3102" spans="1:3" x14ac:dyDescent="0.2">
      <c r="A3102" t="s">
        <v>576</v>
      </c>
      <c r="B3102" t="s">
        <v>577</v>
      </c>
      <c r="C3102">
        <v>0</v>
      </c>
    </row>
    <row r="3103" spans="1:3" x14ac:dyDescent="0.2">
      <c r="A3103" t="s">
        <v>578</v>
      </c>
      <c r="B3103" t="s">
        <v>579</v>
      </c>
      <c r="C3103">
        <v>0</v>
      </c>
    </row>
    <row r="3104" spans="1:3" x14ac:dyDescent="0.2">
      <c r="A3104" t="s">
        <v>580</v>
      </c>
      <c r="B3104" t="s">
        <v>581</v>
      </c>
      <c r="C3104">
        <v>0</v>
      </c>
    </row>
    <row r="3105" spans="1:3" x14ac:dyDescent="0.2">
      <c r="A3105" t="s">
        <v>582</v>
      </c>
      <c r="B3105" t="s">
        <v>583</v>
      </c>
      <c r="C3105">
        <v>0</v>
      </c>
    </row>
    <row r="3106" spans="1:3" x14ac:dyDescent="0.2">
      <c r="A3106" t="s">
        <v>584</v>
      </c>
      <c r="B3106" t="s">
        <v>585</v>
      </c>
      <c r="C3106">
        <v>0</v>
      </c>
    </row>
    <row r="3107" spans="1:3" x14ac:dyDescent="0.2">
      <c r="A3107" t="s">
        <v>586</v>
      </c>
      <c r="B3107" t="s">
        <v>587</v>
      </c>
      <c r="C3107">
        <v>0</v>
      </c>
    </row>
    <row r="3108" spans="1:3" x14ac:dyDescent="0.2">
      <c r="A3108" t="s">
        <v>588</v>
      </c>
      <c r="B3108" t="s">
        <v>589</v>
      </c>
      <c r="C3108">
        <v>0</v>
      </c>
    </row>
    <row r="3109" spans="1:3" x14ac:dyDescent="0.2">
      <c r="A3109" t="s">
        <v>590</v>
      </c>
      <c r="B3109" t="s">
        <v>591</v>
      </c>
      <c r="C3109">
        <v>0</v>
      </c>
    </row>
    <row r="3110" spans="1:3" x14ac:dyDescent="0.2">
      <c r="A3110" t="s">
        <v>592</v>
      </c>
      <c r="B3110" t="s">
        <v>593</v>
      </c>
      <c r="C3110">
        <v>0</v>
      </c>
    </row>
    <row r="3111" spans="1:3" x14ac:dyDescent="0.2">
      <c r="A3111" t="s">
        <v>594</v>
      </c>
      <c r="B3111" t="s">
        <v>595</v>
      </c>
      <c r="C3111">
        <v>0</v>
      </c>
    </row>
    <row r="3112" spans="1:3" x14ac:dyDescent="0.2">
      <c r="A3112" t="s">
        <v>596</v>
      </c>
      <c r="B3112" t="s">
        <v>597</v>
      </c>
      <c r="C3112">
        <v>0</v>
      </c>
    </row>
    <row r="3113" spans="1:3" x14ac:dyDescent="0.2">
      <c r="A3113" t="s">
        <v>598</v>
      </c>
      <c r="B3113" t="s">
        <v>599</v>
      </c>
      <c r="C3113">
        <v>0</v>
      </c>
    </row>
    <row r="3114" spans="1:3" x14ac:dyDescent="0.2">
      <c r="A3114" t="s">
        <v>600</v>
      </c>
      <c r="B3114" t="s">
        <v>7436</v>
      </c>
      <c r="C3114">
        <v>0</v>
      </c>
    </row>
    <row r="3115" spans="1:3" x14ac:dyDescent="0.2">
      <c r="A3115" t="s">
        <v>601</v>
      </c>
      <c r="B3115" t="s">
        <v>7437</v>
      </c>
      <c r="C3115">
        <v>0</v>
      </c>
    </row>
    <row r="3116" spans="1:3" x14ac:dyDescent="0.2">
      <c r="A3116" t="s">
        <v>602</v>
      </c>
      <c r="B3116" t="s">
        <v>603</v>
      </c>
      <c r="C3116">
        <v>0</v>
      </c>
    </row>
    <row r="3117" spans="1:3" x14ac:dyDescent="0.2">
      <c r="A3117" t="s">
        <v>604</v>
      </c>
      <c r="B3117" t="s">
        <v>7438</v>
      </c>
      <c r="C3117">
        <v>0</v>
      </c>
    </row>
    <row r="3118" spans="1:3" x14ac:dyDescent="0.2">
      <c r="A3118" t="s">
        <v>605</v>
      </c>
      <c r="B3118" t="s">
        <v>606</v>
      </c>
      <c r="C3118">
        <v>0</v>
      </c>
    </row>
    <row r="3119" spans="1:3" x14ac:dyDescent="0.2">
      <c r="A3119" t="s">
        <v>607</v>
      </c>
      <c r="B3119" t="s">
        <v>608</v>
      </c>
      <c r="C3119">
        <v>0</v>
      </c>
    </row>
    <row r="3120" spans="1:3" x14ac:dyDescent="0.2">
      <c r="A3120" t="s">
        <v>609</v>
      </c>
      <c r="B3120" t="s">
        <v>610</v>
      </c>
      <c r="C3120">
        <v>0</v>
      </c>
    </row>
    <row r="3121" spans="1:3" x14ac:dyDescent="0.2">
      <c r="A3121" t="s">
        <v>611</v>
      </c>
      <c r="B3121" t="s">
        <v>612</v>
      </c>
      <c r="C3121">
        <v>0</v>
      </c>
    </row>
    <row r="3122" spans="1:3" x14ac:dyDescent="0.2">
      <c r="A3122" t="s">
        <v>613</v>
      </c>
      <c r="B3122" t="s">
        <v>614</v>
      </c>
      <c r="C3122">
        <v>0</v>
      </c>
    </row>
    <row r="3123" spans="1:3" x14ac:dyDescent="0.2">
      <c r="A3123" t="s">
        <v>615</v>
      </c>
      <c r="B3123" t="s">
        <v>616</v>
      </c>
      <c r="C3123">
        <v>0</v>
      </c>
    </row>
    <row r="3124" spans="1:3" x14ac:dyDescent="0.2">
      <c r="A3124" t="s">
        <v>617</v>
      </c>
      <c r="B3124" t="s">
        <v>618</v>
      </c>
      <c r="C3124">
        <v>0</v>
      </c>
    </row>
    <row r="3125" spans="1:3" x14ac:dyDescent="0.2">
      <c r="A3125" t="s">
        <v>619</v>
      </c>
      <c r="B3125" t="s">
        <v>620</v>
      </c>
      <c r="C3125">
        <v>0</v>
      </c>
    </row>
    <row r="3126" spans="1:3" x14ac:dyDescent="0.2">
      <c r="A3126" t="s">
        <v>621</v>
      </c>
      <c r="B3126" t="s">
        <v>7439</v>
      </c>
      <c r="C3126">
        <v>0</v>
      </c>
    </row>
    <row r="3127" spans="1:3" x14ac:dyDescent="0.2">
      <c r="A3127" t="s">
        <v>622</v>
      </c>
      <c r="B3127" t="s">
        <v>623</v>
      </c>
      <c r="C3127">
        <v>0</v>
      </c>
    </row>
    <row r="3128" spans="1:3" x14ac:dyDescent="0.2">
      <c r="A3128" t="s">
        <v>624</v>
      </c>
      <c r="B3128" t="s">
        <v>625</v>
      </c>
      <c r="C3128">
        <v>0</v>
      </c>
    </row>
    <row r="3129" spans="1:3" x14ac:dyDescent="0.2">
      <c r="A3129" t="s">
        <v>626</v>
      </c>
      <c r="B3129" t="s">
        <v>627</v>
      </c>
      <c r="C3129">
        <v>0</v>
      </c>
    </row>
    <row r="3130" spans="1:3" x14ac:dyDescent="0.2">
      <c r="A3130" t="s">
        <v>628</v>
      </c>
      <c r="B3130" t="s">
        <v>629</v>
      </c>
      <c r="C3130">
        <v>0</v>
      </c>
    </row>
    <row r="3131" spans="1:3" x14ac:dyDescent="0.2">
      <c r="A3131" t="s">
        <v>630</v>
      </c>
      <c r="B3131" t="s">
        <v>631</v>
      </c>
      <c r="C3131">
        <v>0</v>
      </c>
    </row>
    <row r="3132" spans="1:3" x14ac:dyDescent="0.2">
      <c r="A3132" t="s">
        <v>632</v>
      </c>
      <c r="B3132" t="s">
        <v>633</v>
      </c>
      <c r="C3132">
        <v>0</v>
      </c>
    </row>
    <row r="3133" spans="1:3" x14ac:dyDescent="0.2">
      <c r="A3133" t="s">
        <v>634</v>
      </c>
      <c r="B3133" t="s">
        <v>635</v>
      </c>
      <c r="C3133">
        <v>0</v>
      </c>
    </row>
    <row r="3134" spans="1:3" x14ac:dyDescent="0.2">
      <c r="A3134" t="s">
        <v>636</v>
      </c>
      <c r="B3134" t="s">
        <v>637</v>
      </c>
      <c r="C3134">
        <v>0</v>
      </c>
    </row>
    <row r="3135" spans="1:3" x14ac:dyDescent="0.2">
      <c r="A3135" t="s">
        <v>638</v>
      </c>
      <c r="B3135" t="s">
        <v>639</v>
      </c>
      <c r="C3135">
        <v>0</v>
      </c>
    </row>
    <row r="3136" spans="1:3" x14ac:dyDescent="0.2">
      <c r="A3136" t="s">
        <v>640</v>
      </c>
      <c r="B3136" t="s">
        <v>641</v>
      </c>
      <c r="C3136">
        <v>0</v>
      </c>
    </row>
    <row r="3137" spans="1:3" x14ac:dyDescent="0.2">
      <c r="A3137" t="s">
        <v>642</v>
      </c>
      <c r="B3137" t="s">
        <v>7440</v>
      </c>
      <c r="C3137">
        <v>0</v>
      </c>
    </row>
    <row r="3138" spans="1:3" x14ac:dyDescent="0.2">
      <c r="A3138" t="s">
        <v>643</v>
      </c>
      <c r="B3138" t="s">
        <v>644</v>
      </c>
      <c r="C3138">
        <v>0</v>
      </c>
    </row>
    <row r="3139" spans="1:3" x14ac:dyDescent="0.2">
      <c r="A3139" t="s">
        <v>645</v>
      </c>
      <c r="B3139" t="s">
        <v>646</v>
      </c>
      <c r="C3139">
        <v>0</v>
      </c>
    </row>
    <row r="3140" spans="1:3" x14ac:dyDescent="0.2">
      <c r="A3140" t="s">
        <v>647</v>
      </c>
      <c r="B3140" t="s">
        <v>648</v>
      </c>
      <c r="C3140">
        <v>0</v>
      </c>
    </row>
    <row r="3141" spans="1:3" x14ac:dyDescent="0.2">
      <c r="A3141" t="s">
        <v>649</v>
      </c>
      <c r="B3141" t="s">
        <v>650</v>
      </c>
      <c r="C3141">
        <v>0</v>
      </c>
    </row>
    <row r="3142" spans="1:3" x14ac:dyDescent="0.2">
      <c r="A3142" t="s">
        <v>651</v>
      </c>
      <c r="B3142" t="s">
        <v>652</v>
      </c>
      <c r="C3142">
        <v>0</v>
      </c>
    </row>
    <row r="3143" spans="1:3" x14ac:dyDescent="0.2">
      <c r="A3143" t="s">
        <v>653</v>
      </c>
      <c r="B3143" t="s">
        <v>654</v>
      </c>
      <c r="C3143">
        <v>0</v>
      </c>
    </row>
    <row r="3144" spans="1:3" x14ac:dyDescent="0.2">
      <c r="A3144" t="s">
        <v>655</v>
      </c>
      <c r="B3144" t="s">
        <v>7441</v>
      </c>
      <c r="C3144">
        <v>0</v>
      </c>
    </row>
    <row r="3145" spans="1:3" x14ac:dyDescent="0.2">
      <c r="A3145" t="s">
        <v>656</v>
      </c>
      <c r="B3145" t="s">
        <v>657</v>
      </c>
      <c r="C3145">
        <v>0</v>
      </c>
    </row>
    <row r="3146" spans="1:3" x14ac:dyDescent="0.2">
      <c r="A3146" t="s">
        <v>658</v>
      </c>
      <c r="B3146" t="s">
        <v>659</v>
      </c>
      <c r="C3146">
        <v>0</v>
      </c>
    </row>
    <row r="3147" spans="1:3" x14ac:dyDescent="0.2">
      <c r="A3147" t="s">
        <v>660</v>
      </c>
      <c r="B3147" t="s">
        <v>661</v>
      </c>
      <c r="C3147">
        <v>0</v>
      </c>
    </row>
    <row r="3148" spans="1:3" x14ac:dyDescent="0.2">
      <c r="A3148" t="s">
        <v>662</v>
      </c>
      <c r="B3148" t="s">
        <v>663</v>
      </c>
      <c r="C3148">
        <v>0</v>
      </c>
    </row>
    <row r="3149" spans="1:3" x14ac:dyDescent="0.2">
      <c r="A3149" t="s">
        <v>664</v>
      </c>
      <c r="B3149" t="s">
        <v>665</v>
      </c>
      <c r="C3149">
        <v>0</v>
      </c>
    </row>
    <row r="3150" spans="1:3" x14ac:dyDescent="0.2">
      <c r="A3150" t="s">
        <v>666</v>
      </c>
      <c r="B3150" t="s">
        <v>667</v>
      </c>
      <c r="C3150">
        <v>0</v>
      </c>
    </row>
    <row r="3151" spans="1:3" x14ac:dyDescent="0.2">
      <c r="A3151" t="s">
        <v>668</v>
      </c>
      <c r="B3151" t="s">
        <v>669</v>
      </c>
      <c r="C3151">
        <v>0</v>
      </c>
    </row>
    <row r="3152" spans="1:3" x14ac:dyDescent="0.2">
      <c r="A3152" t="s">
        <v>670</v>
      </c>
      <c r="B3152" t="s">
        <v>671</v>
      </c>
      <c r="C3152">
        <v>0</v>
      </c>
    </row>
    <row r="3153" spans="1:3" x14ac:dyDescent="0.2">
      <c r="A3153" t="s">
        <v>672</v>
      </c>
      <c r="B3153" t="s">
        <v>673</v>
      </c>
      <c r="C3153">
        <v>0</v>
      </c>
    </row>
    <row r="3154" spans="1:3" x14ac:dyDescent="0.2">
      <c r="A3154" t="s">
        <v>674</v>
      </c>
      <c r="B3154" t="s">
        <v>675</v>
      </c>
      <c r="C3154">
        <v>0</v>
      </c>
    </row>
    <row r="3155" spans="1:3" x14ac:dyDescent="0.2">
      <c r="A3155" t="s">
        <v>676</v>
      </c>
      <c r="B3155" t="s">
        <v>7442</v>
      </c>
      <c r="C3155">
        <v>0</v>
      </c>
    </row>
    <row r="3156" spans="1:3" x14ac:dyDescent="0.2">
      <c r="A3156" t="s">
        <v>677</v>
      </c>
      <c r="B3156" t="s">
        <v>678</v>
      </c>
      <c r="C3156">
        <v>0</v>
      </c>
    </row>
    <row r="3157" spans="1:3" x14ac:dyDescent="0.2">
      <c r="A3157" t="s">
        <v>679</v>
      </c>
      <c r="B3157" t="s">
        <v>680</v>
      </c>
      <c r="C3157">
        <v>0</v>
      </c>
    </row>
    <row r="3158" spans="1:3" x14ac:dyDescent="0.2">
      <c r="A3158" t="s">
        <v>681</v>
      </c>
      <c r="B3158" t="s">
        <v>682</v>
      </c>
      <c r="C3158">
        <v>0</v>
      </c>
    </row>
    <row r="3159" spans="1:3" x14ac:dyDescent="0.2">
      <c r="A3159" t="s">
        <v>683</v>
      </c>
      <c r="B3159" t="s">
        <v>684</v>
      </c>
      <c r="C3159">
        <v>0</v>
      </c>
    </row>
    <row r="3160" spans="1:3" x14ac:dyDescent="0.2">
      <c r="A3160" t="s">
        <v>685</v>
      </c>
      <c r="B3160" t="s">
        <v>686</v>
      </c>
      <c r="C3160">
        <v>0</v>
      </c>
    </row>
    <row r="3161" spans="1:3" x14ac:dyDescent="0.2">
      <c r="A3161" t="s">
        <v>687</v>
      </c>
      <c r="B3161" t="s">
        <v>688</v>
      </c>
      <c r="C3161">
        <v>0</v>
      </c>
    </row>
    <row r="3162" spans="1:3" x14ac:dyDescent="0.2">
      <c r="A3162" t="s">
        <v>689</v>
      </c>
      <c r="B3162" t="s">
        <v>690</v>
      </c>
      <c r="C3162">
        <v>0</v>
      </c>
    </row>
    <row r="3163" spans="1:3" x14ac:dyDescent="0.2">
      <c r="A3163" t="s">
        <v>691</v>
      </c>
      <c r="B3163" t="s">
        <v>692</v>
      </c>
      <c r="C3163">
        <v>0</v>
      </c>
    </row>
    <row r="3164" spans="1:3" x14ac:dyDescent="0.2">
      <c r="A3164" t="s">
        <v>693</v>
      </c>
      <c r="B3164" t="s">
        <v>694</v>
      </c>
      <c r="C3164">
        <v>0</v>
      </c>
    </row>
    <row r="3165" spans="1:3" x14ac:dyDescent="0.2">
      <c r="A3165" t="s">
        <v>695</v>
      </c>
      <c r="B3165" t="s">
        <v>696</v>
      </c>
      <c r="C3165">
        <v>0</v>
      </c>
    </row>
    <row r="3166" spans="1:3" x14ac:dyDescent="0.2">
      <c r="A3166" t="s">
        <v>697</v>
      </c>
      <c r="B3166" t="s">
        <v>698</v>
      </c>
      <c r="C3166">
        <v>0</v>
      </c>
    </row>
    <row r="3167" spans="1:3" x14ac:dyDescent="0.2">
      <c r="A3167" t="s">
        <v>699</v>
      </c>
      <c r="B3167" t="s">
        <v>700</v>
      </c>
      <c r="C3167">
        <v>0</v>
      </c>
    </row>
    <row r="3168" spans="1:3" x14ac:dyDescent="0.2">
      <c r="A3168" t="s">
        <v>701</v>
      </c>
      <c r="B3168" t="s">
        <v>702</v>
      </c>
      <c r="C3168">
        <v>0</v>
      </c>
    </row>
    <row r="3169" spans="1:3" x14ac:dyDescent="0.2">
      <c r="A3169" t="s">
        <v>703</v>
      </c>
      <c r="B3169" t="s">
        <v>7443</v>
      </c>
      <c r="C3169">
        <v>0</v>
      </c>
    </row>
    <row r="3170" spans="1:3" x14ac:dyDescent="0.2">
      <c r="A3170" t="s">
        <v>704</v>
      </c>
      <c r="B3170" t="s">
        <v>705</v>
      </c>
      <c r="C3170">
        <v>0</v>
      </c>
    </row>
    <row r="3171" spans="1:3" x14ac:dyDescent="0.2">
      <c r="A3171" t="s">
        <v>706</v>
      </c>
      <c r="B3171" t="s">
        <v>707</v>
      </c>
      <c r="C3171">
        <v>0</v>
      </c>
    </row>
    <row r="3172" spans="1:3" x14ac:dyDescent="0.2">
      <c r="A3172" t="s">
        <v>708</v>
      </c>
      <c r="B3172" t="s">
        <v>709</v>
      </c>
      <c r="C3172">
        <v>0</v>
      </c>
    </row>
    <row r="3173" spans="1:3" x14ac:dyDescent="0.2">
      <c r="A3173" t="s">
        <v>710</v>
      </c>
      <c r="B3173" t="s">
        <v>711</v>
      </c>
      <c r="C3173">
        <v>0</v>
      </c>
    </row>
    <row r="3174" spans="1:3" x14ac:dyDescent="0.2">
      <c r="A3174" t="s">
        <v>712</v>
      </c>
      <c r="B3174" t="s">
        <v>713</v>
      </c>
      <c r="C3174">
        <v>0</v>
      </c>
    </row>
    <row r="3175" spans="1:3" x14ac:dyDescent="0.2">
      <c r="A3175" t="s">
        <v>714</v>
      </c>
      <c r="B3175" t="s">
        <v>715</v>
      </c>
      <c r="C3175">
        <v>0</v>
      </c>
    </row>
    <row r="3176" spans="1:3" x14ac:dyDescent="0.2">
      <c r="A3176" t="s">
        <v>716</v>
      </c>
      <c r="B3176" t="s">
        <v>717</v>
      </c>
      <c r="C3176">
        <v>0</v>
      </c>
    </row>
    <row r="3177" spans="1:3" x14ac:dyDescent="0.2">
      <c r="A3177" t="s">
        <v>718</v>
      </c>
      <c r="B3177" t="s">
        <v>719</v>
      </c>
      <c r="C3177">
        <v>0</v>
      </c>
    </row>
    <row r="3178" spans="1:3" x14ac:dyDescent="0.2">
      <c r="A3178" t="s">
        <v>720</v>
      </c>
      <c r="B3178" t="s">
        <v>721</v>
      </c>
      <c r="C3178">
        <v>0</v>
      </c>
    </row>
    <row r="3179" spans="1:3" x14ac:dyDescent="0.2">
      <c r="A3179" t="s">
        <v>722</v>
      </c>
      <c r="B3179" t="s">
        <v>723</v>
      </c>
      <c r="C3179">
        <v>0</v>
      </c>
    </row>
    <row r="3180" spans="1:3" x14ac:dyDescent="0.2">
      <c r="A3180" t="s">
        <v>724</v>
      </c>
      <c r="B3180" t="s">
        <v>725</v>
      </c>
      <c r="C3180">
        <v>0</v>
      </c>
    </row>
    <row r="3181" spans="1:3" x14ac:dyDescent="0.2">
      <c r="A3181" t="s">
        <v>726</v>
      </c>
      <c r="B3181" t="s">
        <v>727</v>
      </c>
      <c r="C3181">
        <v>0</v>
      </c>
    </row>
    <row r="3182" spans="1:3" x14ac:dyDescent="0.2">
      <c r="A3182" t="s">
        <v>728</v>
      </c>
      <c r="B3182" t="s">
        <v>729</v>
      </c>
      <c r="C3182">
        <v>0</v>
      </c>
    </row>
    <row r="3183" spans="1:3" x14ac:dyDescent="0.2">
      <c r="A3183" t="s">
        <v>730</v>
      </c>
      <c r="B3183" t="s">
        <v>731</v>
      </c>
      <c r="C3183">
        <v>0</v>
      </c>
    </row>
    <row r="3184" spans="1:3" x14ac:dyDescent="0.2">
      <c r="A3184" t="s">
        <v>732</v>
      </c>
      <c r="B3184" t="s">
        <v>733</v>
      </c>
      <c r="C3184">
        <v>0</v>
      </c>
    </row>
    <row r="3185" spans="1:3" x14ac:dyDescent="0.2">
      <c r="A3185" t="s">
        <v>734</v>
      </c>
      <c r="B3185" t="s">
        <v>735</v>
      </c>
      <c r="C3185">
        <v>0</v>
      </c>
    </row>
    <row r="3186" spans="1:3" x14ac:dyDescent="0.2">
      <c r="A3186" t="s">
        <v>736</v>
      </c>
      <c r="B3186" t="s">
        <v>737</v>
      </c>
      <c r="C3186">
        <v>0</v>
      </c>
    </row>
    <row r="3187" spans="1:3" x14ac:dyDescent="0.2">
      <c r="A3187" t="s">
        <v>738</v>
      </c>
      <c r="B3187" t="s">
        <v>739</v>
      </c>
      <c r="C3187">
        <v>0</v>
      </c>
    </row>
    <row r="3188" spans="1:3" x14ac:dyDescent="0.2">
      <c r="A3188" t="s">
        <v>740</v>
      </c>
      <c r="B3188" t="s">
        <v>741</v>
      </c>
      <c r="C3188">
        <v>0</v>
      </c>
    </row>
    <row r="3189" spans="1:3" x14ac:dyDescent="0.2">
      <c r="A3189" t="s">
        <v>742</v>
      </c>
      <c r="B3189" t="s">
        <v>743</v>
      </c>
      <c r="C3189">
        <v>0</v>
      </c>
    </row>
    <row r="3190" spans="1:3" x14ac:dyDescent="0.2">
      <c r="A3190" t="s">
        <v>744</v>
      </c>
      <c r="B3190" t="s">
        <v>745</v>
      </c>
      <c r="C3190">
        <v>0</v>
      </c>
    </row>
    <row r="3191" spans="1:3" x14ac:dyDescent="0.2">
      <c r="A3191" t="s">
        <v>746</v>
      </c>
      <c r="B3191" t="s">
        <v>747</v>
      </c>
      <c r="C3191">
        <v>0</v>
      </c>
    </row>
    <row r="3192" spans="1:3" x14ac:dyDescent="0.2">
      <c r="A3192" t="s">
        <v>748</v>
      </c>
      <c r="B3192" t="s">
        <v>749</v>
      </c>
      <c r="C3192">
        <v>0</v>
      </c>
    </row>
    <row r="3193" spans="1:3" x14ac:dyDescent="0.2">
      <c r="A3193" t="s">
        <v>750</v>
      </c>
      <c r="B3193" t="s">
        <v>751</v>
      </c>
      <c r="C3193">
        <v>0</v>
      </c>
    </row>
    <row r="3194" spans="1:3" x14ac:dyDescent="0.2">
      <c r="A3194" t="s">
        <v>752</v>
      </c>
      <c r="B3194" t="s">
        <v>753</v>
      </c>
      <c r="C3194">
        <v>0</v>
      </c>
    </row>
    <row r="3195" spans="1:3" x14ac:dyDescent="0.2">
      <c r="A3195" t="s">
        <v>754</v>
      </c>
      <c r="B3195" t="s">
        <v>755</v>
      </c>
      <c r="C3195">
        <v>0</v>
      </c>
    </row>
    <row r="3196" spans="1:3" x14ac:dyDescent="0.2">
      <c r="A3196" t="s">
        <v>756</v>
      </c>
      <c r="B3196" t="s">
        <v>757</v>
      </c>
      <c r="C3196">
        <v>0</v>
      </c>
    </row>
    <row r="3197" spans="1:3" x14ac:dyDescent="0.2">
      <c r="A3197" t="s">
        <v>758</v>
      </c>
      <c r="B3197" t="s">
        <v>7444</v>
      </c>
      <c r="C3197">
        <v>0</v>
      </c>
    </row>
    <row r="3198" spans="1:3" x14ac:dyDescent="0.2">
      <c r="A3198" t="s">
        <v>759</v>
      </c>
      <c r="B3198" t="s">
        <v>760</v>
      </c>
      <c r="C3198">
        <v>0</v>
      </c>
    </row>
    <row r="3199" spans="1:3" x14ac:dyDescent="0.2">
      <c r="A3199" t="s">
        <v>761</v>
      </c>
      <c r="B3199" t="s">
        <v>762</v>
      </c>
      <c r="C3199">
        <v>0</v>
      </c>
    </row>
    <row r="3200" spans="1:3" x14ac:dyDescent="0.2">
      <c r="A3200" t="s">
        <v>763</v>
      </c>
      <c r="B3200" t="s">
        <v>764</v>
      </c>
      <c r="C3200">
        <v>0</v>
      </c>
    </row>
    <row r="3201" spans="1:3" x14ac:dyDescent="0.2">
      <c r="A3201" t="s">
        <v>765</v>
      </c>
      <c r="B3201" t="s">
        <v>766</v>
      </c>
      <c r="C3201">
        <v>0</v>
      </c>
    </row>
    <row r="3202" spans="1:3" x14ac:dyDescent="0.2">
      <c r="A3202" t="s">
        <v>767</v>
      </c>
      <c r="B3202" t="s">
        <v>7445</v>
      </c>
      <c r="C3202">
        <v>0</v>
      </c>
    </row>
    <row r="3203" spans="1:3" x14ac:dyDescent="0.2">
      <c r="A3203" t="s">
        <v>768</v>
      </c>
      <c r="B3203" t="s">
        <v>769</v>
      </c>
      <c r="C3203">
        <v>0</v>
      </c>
    </row>
    <row r="3204" spans="1:3" x14ac:dyDescent="0.2">
      <c r="A3204" t="s">
        <v>770</v>
      </c>
      <c r="B3204" t="s">
        <v>771</v>
      </c>
      <c r="C3204">
        <v>0</v>
      </c>
    </row>
    <row r="3205" spans="1:3" x14ac:dyDescent="0.2">
      <c r="A3205" t="s">
        <v>772</v>
      </c>
      <c r="B3205" t="s">
        <v>773</v>
      </c>
      <c r="C3205">
        <v>0</v>
      </c>
    </row>
    <row r="3206" spans="1:3" x14ac:dyDescent="0.2">
      <c r="A3206" t="s">
        <v>774</v>
      </c>
      <c r="B3206" t="s">
        <v>775</v>
      </c>
      <c r="C3206">
        <v>0</v>
      </c>
    </row>
    <row r="3207" spans="1:3" x14ac:dyDescent="0.2">
      <c r="A3207" t="s">
        <v>776</v>
      </c>
      <c r="B3207" t="s">
        <v>777</v>
      </c>
      <c r="C3207">
        <v>0</v>
      </c>
    </row>
    <row r="3208" spans="1:3" x14ac:dyDescent="0.2">
      <c r="A3208" t="s">
        <v>778</v>
      </c>
      <c r="B3208" t="s">
        <v>779</v>
      </c>
      <c r="C3208">
        <v>0</v>
      </c>
    </row>
    <row r="3209" spans="1:3" x14ac:dyDescent="0.2">
      <c r="A3209" t="s">
        <v>780</v>
      </c>
      <c r="B3209" t="s">
        <v>7446</v>
      </c>
      <c r="C3209">
        <v>0</v>
      </c>
    </row>
    <row r="3210" spans="1:3" x14ac:dyDescent="0.2">
      <c r="A3210" t="s">
        <v>781</v>
      </c>
      <c r="B3210" t="s">
        <v>782</v>
      </c>
      <c r="C3210">
        <v>0</v>
      </c>
    </row>
    <row r="3211" spans="1:3" x14ac:dyDescent="0.2">
      <c r="A3211" t="s">
        <v>783</v>
      </c>
      <c r="B3211" t="s">
        <v>784</v>
      </c>
      <c r="C3211">
        <v>0</v>
      </c>
    </row>
    <row r="3212" spans="1:3" x14ac:dyDescent="0.2">
      <c r="A3212" t="s">
        <v>785</v>
      </c>
      <c r="B3212" t="s">
        <v>786</v>
      </c>
      <c r="C3212">
        <v>0</v>
      </c>
    </row>
    <row r="3213" spans="1:3" x14ac:dyDescent="0.2">
      <c r="A3213" t="s">
        <v>787</v>
      </c>
      <c r="B3213" t="s">
        <v>788</v>
      </c>
      <c r="C3213">
        <v>0</v>
      </c>
    </row>
    <row r="3214" spans="1:3" x14ac:dyDescent="0.2">
      <c r="A3214" t="s">
        <v>789</v>
      </c>
      <c r="B3214" t="s">
        <v>790</v>
      </c>
      <c r="C3214">
        <v>0</v>
      </c>
    </row>
    <row r="3215" spans="1:3" x14ac:dyDescent="0.2">
      <c r="A3215" t="s">
        <v>791</v>
      </c>
      <c r="B3215" t="s">
        <v>792</v>
      </c>
      <c r="C3215">
        <v>0</v>
      </c>
    </row>
    <row r="3216" spans="1:3" x14ac:dyDescent="0.2">
      <c r="A3216" t="s">
        <v>793</v>
      </c>
      <c r="B3216" t="s">
        <v>794</v>
      </c>
      <c r="C3216">
        <v>0</v>
      </c>
    </row>
    <row r="3217" spans="1:3" x14ac:dyDescent="0.2">
      <c r="A3217" t="s">
        <v>795</v>
      </c>
      <c r="B3217" t="s">
        <v>796</v>
      </c>
      <c r="C3217">
        <v>0</v>
      </c>
    </row>
    <row r="3218" spans="1:3" x14ac:dyDescent="0.2">
      <c r="A3218" t="s">
        <v>797</v>
      </c>
      <c r="B3218" t="s">
        <v>798</v>
      </c>
      <c r="C3218">
        <v>0</v>
      </c>
    </row>
    <row r="3219" spans="1:3" x14ac:dyDescent="0.2">
      <c r="A3219" t="s">
        <v>799</v>
      </c>
      <c r="B3219" t="s">
        <v>7447</v>
      </c>
      <c r="C3219">
        <v>0</v>
      </c>
    </row>
    <row r="3220" spans="1:3" x14ac:dyDescent="0.2">
      <c r="A3220" t="s">
        <v>800</v>
      </c>
      <c r="B3220" t="s">
        <v>801</v>
      </c>
      <c r="C3220">
        <v>0</v>
      </c>
    </row>
    <row r="3221" spans="1:3" x14ac:dyDescent="0.2">
      <c r="A3221" t="s">
        <v>802</v>
      </c>
      <c r="B3221" t="s">
        <v>7448</v>
      </c>
      <c r="C3221">
        <v>0</v>
      </c>
    </row>
    <row r="3222" spans="1:3" x14ac:dyDescent="0.2">
      <c r="A3222" t="s">
        <v>803</v>
      </c>
      <c r="B3222" t="s">
        <v>804</v>
      </c>
      <c r="C3222">
        <v>0</v>
      </c>
    </row>
    <row r="3223" spans="1:3" x14ac:dyDescent="0.2">
      <c r="A3223" t="s">
        <v>805</v>
      </c>
      <c r="B3223" t="s">
        <v>806</v>
      </c>
      <c r="C3223">
        <v>0</v>
      </c>
    </row>
    <row r="3224" spans="1:3" x14ac:dyDescent="0.2">
      <c r="A3224" t="s">
        <v>807</v>
      </c>
      <c r="B3224" t="s">
        <v>808</v>
      </c>
      <c r="C3224">
        <v>0</v>
      </c>
    </row>
    <row r="3225" spans="1:3" x14ac:dyDescent="0.2">
      <c r="A3225" t="s">
        <v>809</v>
      </c>
      <c r="B3225" t="s">
        <v>810</v>
      </c>
      <c r="C3225">
        <v>0</v>
      </c>
    </row>
    <row r="3226" spans="1:3" x14ac:dyDescent="0.2">
      <c r="A3226" t="s">
        <v>811</v>
      </c>
      <c r="B3226" t="s">
        <v>812</v>
      </c>
      <c r="C3226">
        <v>0</v>
      </c>
    </row>
    <row r="3227" spans="1:3" x14ac:dyDescent="0.2">
      <c r="A3227" t="s">
        <v>813</v>
      </c>
      <c r="B3227" t="s">
        <v>814</v>
      </c>
      <c r="C3227">
        <v>0</v>
      </c>
    </row>
    <row r="3228" spans="1:3" x14ac:dyDescent="0.2">
      <c r="A3228" t="s">
        <v>815</v>
      </c>
      <c r="B3228" t="s">
        <v>7449</v>
      </c>
      <c r="C3228">
        <v>0</v>
      </c>
    </row>
    <row r="3229" spans="1:3" x14ac:dyDescent="0.2">
      <c r="A3229" t="s">
        <v>816</v>
      </c>
      <c r="B3229" t="s">
        <v>7450</v>
      </c>
      <c r="C3229">
        <v>0</v>
      </c>
    </row>
    <row r="3230" spans="1:3" x14ac:dyDescent="0.2">
      <c r="A3230" t="s">
        <v>817</v>
      </c>
      <c r="B3230" t="s">
        <v>818</v>
      </c>
      <c r="C3230">
        <v>0</v>
      </c>
    </row>
    <row r="3231" spans="1:3" x14ac:dyDescent="0.2">
      <c r="A3231" t="s">
        <v>819</v>
      </c>
      <c r="B3231" t="s">
        <v>820</v>
      </c>
      <c r="C3231">
        <v>0</v>
      </c>
    </row>
    <row r="3232" spans="1:3" x14ac:dyDescent="0.2">
      <c r="A3232" t="s">
        <v>821</v>
      </c>
      <c r="B3232" t="s">
        <v>822</v>
      </c>
      <c r="C3232">
        <v>0</v>
      </c>
    </row>
    <row r="3233" spans="1:3" x14ac:dyDescent="0.2">
      <c r="A3233" t="s">
        <v>823</v>
      </c>
      <c r="B3233" t="s">
        <v>824</v>
      </c>
      <c r="C3233">
        <v>0</v>
      </c>
    </row>
    <row r="3234" spans="1:3" x14ac:dyDescent="0.2">
      <c r="A3234" t="s">
        <v>825</v>
      </c>
      <c r="B3234" t="s">
        <v>826</v>
      </c>
      <c r="C3234">
        <v>0</v>
      </c>
    </row>
    <row r="3235" spans="1:3" x14ac:dyDescent="0.2">
      <c r="A3235" t="s">
        <v>827</v>
      </c>
      <c r="B3235" t="s">
        <v>828</v>
      </c>
      <c r="C3235">
        <v>0</v>
      </c>
    </row>
    <row r="3236" spans="1:3" x14ac:dyDescent="0.2">
      <c r="A3236" t="s">
        <v>829</v>
      </c>
      <c r="B3236" t="s">
        <v>830</v>
      </c>
      <c r="C3236">
        <v>0</v>
      </c>
    </row>
    <row r="3237" spans="1:3" x14ac:dyDescent="0.2">
      <c r="A3237" t="s">
        <v>831</v>
      </c>
      <c r="B3237" t="s">
        <v>832</v>
      </c>
      <c r="C3237">
        <v>0</v>
      </c>
    </row>
    <row r="3238" spans="1:3" x14ac:dyDescent="0.2">
      <c r="A3238" t="s">
        <v>833</v>
      </c>
      <c r="B3238" t="s">
        <v>834</v>
      </c>
      <c r="C3238">
        <v>0</v>
      </c>
    </row>
    <row r="3239" spans="1:3" x14ac:dyDescent="0.2">
      <c r="A3239" t="s">
        <v>835</v>
      </c>
      <c r="B3239" t="s">
        <v>836</v>
      </c>
      <c r="C3239">
        <v>0</v>
      </c>
    </row>
    <row r="3240" spans="1:3" x14ac:dyDescent="0.2">
      <c r="A3240" t="s">
        <v>837</v>
      </c>
      <c r="B3240" t="s">
        <v>7451</v>
      </c>
      <c r="C3240">
        <v>0</v>
      </c>
    </row>
    <row r="3241" spans="1:3" x14ac:dyDescent="0.2">
      <c r="A3241" t="s">
        <v>838</v>
      </c>
      <c r="B3241" t="s">
        <v>839</v>
      </c>
      <c r="C3241">
        <v>0</v>
      </c>
    </row>
    <row r="3242" spans="1:3" x14ac:dyDescent="0.2">
      <c r="A3242" t="s">
        <v>840</v>
      </c>
      <c r="B3242" t="s">
        <v>841</v>
      </c>
      <c r="C3242">
        <v>0</v>
      </c>
    </row>
    <row r="3243" spans="1:3" x14ac:dyDescent="0.2">
      <c r="A3243" t="s">
        <v>842</v>
      </c>
      <c r="B3243" t="s">
        <v>843</v>
      </c>
      <c r="C3243">
        <v>0</v>
      </c>
    </row>
    <row r="3244" spans="1:3" x14ac:dyDescent="0.2">
      <c r="A3244" t="s">
        <v>844</v>
      </c>
      <c r="B3244" t="s">
        <v>845</v>
      </c>
      <c r="C3244">
        <v>0</v>
      </c>
    </row>
    <row r="3245" spans="1:3" x14ac:dyDescent="0.2">
      <c r="A3245" t="s">
        <v>846</v>
      </c>
      <c r="B3245" t="s">
        <v>847</v>
      </c>
      <c r="C3245">
        <v>0</v>
      </c>
    </row>
    <row r="3246" spans="1:3" x14ac:dyDescent="0.2">
      <c r="A3246" t="s">
        <v>848</v>
      </c>
      <c r="B3246" t="s">
        <v>849</v>
      </c>
      <c r="C3246">
        <v>0</v>
      </c>
    </row>
    <row r="3247" spans="1:3" x14ac:dyDescent="0.2">
      <c r="A3247" t="s">
        <v>850</v>
      </c>
      <c r="B3247" t="s">
        <v>7452</v>
      </c>
      <c r="C3247">
        <v>0</v>
      </c>
    </row>
    <row r="3248" spans="1:3" x14ac:dyDescent="0.2">
      <c r="A3248" t="s">
        <v>851</v>
      </c>
      <c r="B3248" t="s">
        <v>852</v>
      </c>
      <c r="C3248">
        <v>0</v>
      </c>
    </row>
    <row r="3249" spans="1:3" x14ac:dyDescent="0.2">
      <c r="A3249" t="s">
        <v>853</v>
      </c>
      <c r="B3249" t="s">
        <v>854</v>
      </c>
      <c r="C3249">
        <v>0</v>
      </c>
    </row>
    <row r="3250" spans="1:3" x14ac:dyDescent="0.2">
      <c r="A3250" t="s">
        <v>855</v>
      </c>
      <c r="B3250" t="s">
        <v>856</v>
      </c>
      <c r="C3250">
        <v>0</v>
      </c>
    </row>
    <row r="3251" spans="1:3" x14ac:dyDescent="0.2">
      <c r="A3251" t="s">
        <v>857</v>
      </c>
      <c r="B3251" t="s">
        <v>858</v>
      </c>
      <c r="C3251">
        <v>0</v>
      </c>
    </row>
    <row r="3252" spans="1:3" x14ac:dyDescent="0.2">
      <c r="A3252" t="s">
        <v>859</v>
      </c>
      <c r="B3252" t="s">
        <v>860</v>
      </c>
      <c r="C3252">
        <v>0</v>
      </c>
    </row>
    <row r="3253" spans="1:3" x14ac:dyDescent="0.2">
      <c r="A3253" t="s">
        <v>861</v>
      </c>
      <c r="B3253" t="s">
        <v>862</v>
      </c>
      <c r="C3253">
        <v>0</v>
      </c>
    </row>
    <row r="3254" spans="1:3" x14ac:dyDescent="0.2">
      <c r="A3254" t="s">
        <v>863</v>
      </c>
      <c r="B3254" t="s">
        <v>864</v>
      </c>
      <c r="C3254">
        <v>0</v>
      </c>
    </row>
    <row r="3255" spans="1:3" x14ac:dyDescent="0.2">
      <c r="A3255" t="s">
        <v>865</v>
      </c>
      <c r="B3255" t="s">
        <v>866</v>
      </c>
      <c r="C3255">
        <v>0</v>
      </c>
    </row>
    <row r="3256" spans="1:3" x14ac:dyDescent="0.2">
      <c r="A3256" t="s">
        <v>867</v>
      </c>
      <c r="B3256" t="s">
        <v>868</v>
      </c>
      <c r="C3256">
        <v>0</v>
      </c>
    </row>
    <row r="3257" spans="1:3" x14ac:dyDescent="0.2">
      <c r="A3257" t="s">
        <v>869</v>
      </c>
      <c r="B3257" t="s">
        <v>870</v>
      </c>
      <c r="C3257">
        <v>0</v>
      </c>
    </row>
    <row r="3258" spans="1:3" x14ac:dyDescent="0.2">
      <c r="A3258" t="s">
        <v>871</v>
      </c>
      <c r="B3258" t="s">
        <v>872</v>
      </c>
      <c r="C3258">
        <v>0</v>
      </c>
    </row>
    <row r="3259" spans="1:3" x14ac:dyDescent="0.2">
      <c r="A3259" t="s">
        <v>873</v>
      </c>
      <c r="B3259" t="s">
        <v>874</v>
      </c>
      <c r="C3259">
        <v>0</v>
      </c>
    </row>
    <row r="3260" spans="1:3" x14ac:dyDescent="0.2">
      <c r="A3260" t="s">
        <v>875</v>
      </c>
      <c r="B3260" t="s">
        <v>876</v>
      </c>
      <c r="C3260">
        <v>0</v>
      </c>
    </row>
    <row r="3261" spans="1:3" x14ac:dyDescent="0.2">
      <c r="A3261" t="s">
        <v>877</v>
      </c>
      <c r="B3261" t="s">
        <v>878</v>
      </c>
      <c r="C3261">
        <v>0</v>
      </c>
    </row>
    <row r="3262" spans="1:3" x14ac:dyDescent="0.2">
      <c r="A3262" t="s">
        <v>879</v>
      </c>
      <c r="B3262" t="s">
        <v>880</v>
      </c>
      <c r="C3262">
        <v>0</v>
      </c>
    </row>
    <row r="3263" spans="1:3" x14ac:dyDescent="0.2">
      <c r="A3263" t="s">
        <v>881</v>
      </c>
      <c r="B3263" t="s">
        <v>882</v>
      </c>
      <c r="C3263">
        <v>0</v>
      </c>
    </row>
    <row r="3264" spans="1:3" x14ac:dyDescent="0.2">
      <c r="A3264" t="s">
        <v>883</v>
      </c>
      <c r="B3264" t="s">
        <v>884</v>
      </c>
      <c r="C3264">
        <v>0</v>
      </c>
    </row>
    <row r="3265" spans="1:3" x14ac:dyDescent="0.2">
      <c r="A3265" t="s">
        <v>885</v>
      </c>
      <c r="B3265" t="s">
        <v>886</v>
      </c>
      <c r="C3265">
        <v>0</v>
      </c>
    </row>
    <row r="3266" spans="1:3" x14ac:dyDescent="0.2">
      <c r="A3266" t="s">
        <v>887</v>
      </c>
      <c r="B3266" t="s">
        <v>888</v>
      </c>
      <c r="C3266">
        <v>0</v>
      </c>
    </row>
    <row r="3267" spans="1:3" x14ac:dyDescent="0.2">
      <c r="A3267" t="s">
        <v>889</v>
      </c>
      <c r="B3267" t="s">
        <v>890</v>
      </c>
      <c r="C3267">
        <v>0</v>
      </c>
    </row>
    <row r="3268" spans="1:3" x14ac:dyDescent="0.2">
      <c r="A3268" t="s">
        <v>891</v>
      </c>
      <c r="B3268" t="s">
        <v>892</v>
      </c>
      <c r="C3268">
        <v>0</v>
      </c>
    </row>
    <row r="3269" spans="1:3" x14ac:dyDescent="0.2">
      <c r="A3269" t="s">
        <v>893</v>
      </c>
      <c r="B3269" t="s">
        <v>894</v>
      </c>
      <c r="C3269">
        <v>0</v>
      </c>
    </row>
    <row r="3270" spans="1:3" x14ac:dyDescent="0.2">
      <c r="A3270" t="s">
        <v>895</v>
      </c>
      <c r="B3270" t="s">
        <v>896</v>
      </c>
      <c r="C3270">
        <v>0</v>
      </c>
    </row>
    <row r="3271" spans="1:3" x14ac:dyDescent="0.2">
      <c r="A3271" t="s">
        <v>897</v>
      </c>
      <c r="B3271" t="s">
        <v>898</v>
      </c>
      <c r="C3271">
        <v>0</v>
      </c>
    </row>
    <row r="3272" spans="1:3" x14ac:dyDescent="0.2">
      <c r="A3272" t="s">
        <v>899</v>
      </c>
      <c r="B3272" t="s">
        <v>7453</v>
      </c>
      <c r="C3272">
        <v>0</v>
      </c>
    </row>
    <row r="3273" spans="1:3" x14ac:dyDescent="0.2">
      <c r="A3273" t="s">
        <v>900</v>
      </c>
      <c r="B3273" t="s">
        <v>7454</v>
      </c>
      <c r="C3273">
        <v>0</v>
      </c>
    </row>
    <row r="3274" spans="1:3" x14ac:dyDescent="0.2">
      <c r="A3274" t="s">
        <v>901</v>
      </c>
      <c r="B3274" t="s">
        <v>902</v>
      </c>
      <c r="C3274">
        <v>0</v>
      </c>
    </row>
    <row r="3275" spans="1:3" x14ac:dyDescent="0.2">
      <c r="A3275" t="s">
        <v>903</v>
      </c>
      <c r="B3275" t="s">
        <v>904</v>
      </c>
      <c r="C3275">
        <v>0</v>
      </c>
    </row>
    <row r="3276" spans="1:3" x14ac:dyDescent="0.2">
      <c r="A3276" t="s">
        <v>905</v>
      </c>
      <c r="B3276" t="s">
        <v>7455</v>
      </c>
      <c r="C3276">
        <v>0</v>
      </c>
    </row>
    <row r="3277" spans="1:3" x14ac:dyDescent="0.2">
      <c r="A3277" t="s">
        <v>906</v>
      </c>
      <c r="B3277" t="s">
        <v>907</v>
      </c>
      <c r="C3277">
        <v>0</v>
      </c>
    </row>
    <row r="3278" spans="1:3" x14ac:dyDescent="0.2">
      <c r="A3278" t="s">
        <v>908</v>
      </c>
      <c r="B3278" t="s">
        <v>909</v>
      </c>
      <c r="C3278">
        <v>0</v>
      </c>
    </row>
    <row r="3279" spans="1:3" x14ac:dyDescent="0.2">
      <c r="A3279" t="s">
        <v>910</v>
      </c>
      <c r="B3279" t="s">
        <v>911</v>
      </c>
      <c r="C3279">
        <v>0</v>
      </c>
    </row>
    <row r="3280" spans="1:3" x14ac:dyDescent="0.2">
      <c r="A3280" t="s">
        <v>912</v>
      </c>
      <c r="B3280" t="s">
        <v>913</v>
      </c>
      <c r="C3280">
        <v>0</v>
      </c>
    </row>
    <row r="3281" spans="1:3" x14ac:dyDescent="0.2">
      <c r="A3281" t="s">
        <v>914</v>
      </c>
      <c r="B3281" t="s">
        <v>915</v>
      </c>
      <c r="C3281">
        <v>0</v>
      </c>
    </row>
    <row r="3282" spans="1:3" x14ac:dyDescent="0.2">
      <c r="A3282" t="s">
        <v>916</v>
      </c>
      <c r="B3282" t="s">
        <v>7456</v>
      </c>
      <c r="C3282">
        <v>0</v>
      </c>
    </row>
    <row r="3283" spans="1:3" x14ac:dyDescent="0.2">
      <c r="A3283" t="s">
        <v>917</v>
      </c>
      <c r="B3283" t="s">
        <v>918</v>
      </c>
      <c r="C3283">
        <v>0</v>
      </c>
    </row>
    <row r="3284" spans="1:3" x14ac:dyDescent="0.2">
      <c r="A3284" t="s">
        <v>919</v>
      </c>
      <c r="B3284" t="s">
        <v>920</v>
      </c>
      <c r="C3284">
        <v>0</v>
      </c>
    </row>
    <row r="3285" spans="1:3" x14ac:dyDescent="0.2">
      <c r="A3285" t="s">
        <v>921</v>
      </c>
      <c r="B3285" t="s">
        <v>922</v>
      </c>
      <c r="C3285">
        <v>0</v>
      </c>
    </row>
    <row r="3286" spans="1:3" x14ac:dyDescent="0.2">
      <c r="A3286" t="s">
        <v>923</v>
      </c>
      <c r="B3286" t="s">
        <v>924</v>
      </c>
      <c r="C3286">
        <v>0</v>
      </c>
    </row>
    <row r="3287" spans="1:3" x14ac:dyDescent="0.2">
      <c r="A3287" t="s">
        <v>925</v>
      </c>
      <c r="B3287" t="s">
        <v>926</v>
      </c>
      <c r="C3287">
        <v>0</v>
      </c>
    </row>
    <row r="3288" spans="1:3" x14ac:dyDescent="0.2">
      <c r="A3288" t="s">
        <v>927</v>
      </c>
      <c r="B3288" t="s">
        <v>928</v>
      </c>
      <c r="C3288">
        <v>0</v>
      </c>
    </row>
    <row r="3289" spans="1:3" x14ac:dyDescent="0.2">
      <c r="A3289" t="s">
        <v>929</v>
      </c>
      <c r="B3289" t="s">
        <v>930</v>
      </c>
      <c r="C3289">
        <v>0</v>
      </c>
    </row>
    <row r="3290" spans="1:3" x14ac:dyDescent="0.2">
      <c r="A3290" t="s">
        <v>931</v>
      </c>
      <c r="B3290" t="s">
        <v>7457</v>
      </c>
      <c r="C3290">
        <v>0</v>
      </c>
    </row>
    <row r="3291" spans="1:3" x14ac:dyDescent="0.2">
      <c r="A3291" t="s">
        <v>932</v>
      </c>
      <c r="B3291" t="s">
        <v>7458</v>
      </c>
      <c r="C3291">
        <v>0</v>
      </c>
    </row>
    <row r="3292" spans="1:3" x14ac:dyDescent="0.2">
      <c r="A3292" t="s">
        <v>933</v>
      </c>
      <c r="B3292" t="s">
        <v>934</v>
      </c>
      <c r="C3292">
        <v>0</v>
      </c>
    </row>
    <row r="3293" spans="1:3" x14ac:dyDescent="0.2">
      <c r="A3293" t="s">
        <v>935</v>
      </c>
      <c r="B3293" t="s">
        <v>936</v>
      </c>
      <c r="C3293">
        <v>0</v>
      </c>
    </row>
    <row r="3294" spans="1:3" x14ac:dyDescent="0.2">
      <c r="A3294" t="s">
        <v>937</v>
      </c>
      <c r="B3294" t="s">
        <v>938</v>
      </c>
      <c r="C3294">
        <v>0</v>
      </c>
    </row>
    <row r="3295" spans="1:3" x14ac:dyDescent="0.2">
      <c r="A3295" t="s">
        <v>939</v>
      </c>
      <c r="B3295" t="s">
        <v>7459</v>
      </c>
      <c r="C3295">
        <v>0</v>
      </c>
    </row>
    <row r="3296" spans="1:3" x14ac:dyDescent="0.2">
      <c r="A3296" t="s">
        <v>940</v>
      </c>
      <c r="B3296" t="s">
        <v>941</v>
      </c>
      <c r="C3296">
        <v>0</v>
      </c>
    </row>
    <row r="3297" spans="1:3" x14ac:dyDescent="0.2">
      <c r="A3297" t="s">
        <v>942</v>
      </c>
      <c r="B3297" t="s">
        <v>7460</v>
      </c>
      <c r="C3297">
        <v>0</v>
      </c>
    </row>
    <row r="3298" spans="1:3" x14ac:dyDescent="0.2">
      <c r="A3298" t="s">
        <v>943</v>
      </c>
      <c r="B3298" t="s">
        <v>7461</v>
      </c>
      <c r="C3298">
        <v>0</v>
      </c>
    </row>
    <row r="3299" spans="1:3" x14ac:dyDescent="0.2">
      <c r="A3299" t="s">
        <v>944</v>
      </c>
      <c r="B3299" t="s">
        <v>945</v>
      </c>
      <c r="C3299">
        <v>0</v>
      </c>
    </row>
    <row r="3300" spans="1:3" x14ac:dyDescent="0.2">
      <c r="A3300" t="s">
        <v>946</v>
      </c>
      <c r="B3300" t="s">
        <v>947</v>
      </c>
      <c r="C3300">
        <v>0</v>
      </c>
    </row>
    <row r="3301" spans="1:3" x14ac:dyDescent="0.2">
      <c r="A3301" t="s">
        <v>948</v>
      </c>
      <c r="B3301" t="s">
        <v>949</v>
      </c>
      <c r="C3301">
        <v>0</v>
      </c>
    </row>
    <row r="3302" spans="1:3" x14ac:dyDescent="0.2">
      <c r="A3302" t="s">
        <v>950</v>
      </c>
      <c r="B3302" t="s">
        <v>951</v>
      </c>
      <c r="C3302">
        <v>0</v>
      </c>
    </row>
    <row r="3303" spans="1:3" x14ac:dyDescent="0.2">
      <c r="A3303" t="s">
        <v>952</v>
      </c>
      <c r="B3303" t="s">
        <v>953</v>
      </c>
      <c r="C3303">
        <v>0</v>
      </c>
    </row>
    <row r="3304" spans="1:3" x14ac:dyDescent="0.2">
      <c r="A3304" t="s">
        <v>954</v>
      </c>
      <c r="B3304" t="s">
        <v>955</v>
      </c>
      <c r="C3304">
        <v>0</v>
      </c>
    </row>
    <row r="3305" spans="1:3" x14ac:dyDescent="0.2">
      <c r="A3305" t="s">
        <v>956</v>
      </c>
      <c r="B3305" t="s">
        <v>957</v>
      </c>
      <c r="C3305">
        <v>0</v>
      </c>
    </row>
    <row r="3306" spans="1:3" x14ac:dyDescent="0.2">
      <c r="A3306" t="s">
        <v>958</v>
      </c>
      <c r="B3306" t="s">
        <v>7462</v>
      </c>
      <c r="C3306">
        <v>0</v>
      </c>
    </row>
    <row r="3307" spans="1:3" x14ac:dyDescent="0.2">
      <c r="A3307" t="s">
        <v>959</v>
      </c>
      <c r="B3307" t="s">
        <v>7463</v>
      </c>
      <c r="C3307">
        <v>0</v>
      </c>
    </row>
    <row r="3308" spans="1:3" x14ac:dyDescent="0.2">
      <c r="A3308" t="s">
        <v>960</v>
      </c>
      <c r="B3308" t="s">
        <v>961</v>
      </c>
      <c r="C3308">
        <v>0</v>
      </c>
    </row>
    <row r="3309" spans="1:3" x14ac:dyDescent="0.2">
      <c r="A3309" t="s">
        <v>962</v>
      </c>
      <c r="B3309" t="s">
        <v>963</v>
      </c>
      <c r="C3309">
        <v>0</v>
      </c>
    </row>
    <row r="3310" spans="1:3" x14ac:dyDescent="0.2">
      <c r="A3310" t="s">
        <v>964</v>
      </c>
      <c r="B3310" t="s">
        <v>965</v>
      </c>
      <c r="C3310">
        <v>0</v>
      </c>
    </row>
    <row r="3311" spans="1:3" x14ac:dyDescent="0.2">
      <c r="A3311" t="s">
        <v>966</v>
      </c>
      <c r="B3311" t="s">
        <v>967</v>
      </c>
      <c r="C3311">
        <v>0</v>
      </c>
    </row>
    <row r="3312" spans="1:3" x14ac:dyDescent="0.2">
      <c r="A3312" t="s">
        <v>968</v>
      </c>
      <c r="B3312" t="s">
        <v>969</v>
      </c>
      <c r="C3312">
        <v>0</v>
      </c>
    </row>
    <row r="3313" spans="1:3" x14ac:dyDescent="0.2">
      <c r="A3313" t="s">
        <v>970</v>
      </c>
      <c r="B3313" t="s">
        <v>971</v>
      </c>
      <c r="C3313">
        <v>0</v>
      </c>
    </row>
    <row r="3314" spans="1:3" x14ac:dyDescent="0.2">
      <c r="A3314" t="s">
        <v>972</v>
      </c>
      <c r="B3314" t="s">
        <v>973</v>
      </c>
      <c r="C3314">
        <v>0</v>
      </c>
    </row>
    <row r="3315" spans="1:3" x14ac:dyDescent="0.2">
      <c r="A3315" t="s">
        <v>974</v>
      </c>
      <c r="B3315" t="s">
        <v>975</v>
      </c>
      <c r="C3315">
        <v>0</v>
      </c>
    </row>
    <row r="3316" spans="1:3" x14ac:dyDescent="0.2">
      <c r="A3316" t="s">
        <v>976</v>
      </c>
      <c r="B3316" t="s">
        <v>7464</v>
      </c>
      <c r="C3316">
        <v>0</v>
      </c>
    </row>
    <row r="3317" spans="1:3" x14ac:dyDescent="0.2">
      <c r="A3317" t="s">
        <v>977</v>
      </c>
      <c r="B3317" t="s">
        <v>978</v>
      </c>
      <c r="C3317">
        <v>0</v>
      </c>
    </row>
    <row r="3318" spans="1:3" x14ac:dyDescent="0.2">
      <c r="A3318" t="s">
        <v>979</v>
      </c>
      <c r="B3318" t="s">
        <v>980</v>
      </c>
      <c r="C3318">
        <v>0</v>
      </c>
    </row>
    <row r="3319" spans="1:3" x14ac:dyDescent="0.2">
      <c r="A3319" t="s">
        <v>981</v>
      </c>
      <c r="B3319" t="s">
        <v>982</v>
      </c>
      <c r="C3319">
        <v>0</v>
      </c>
    </row>
    <row r="3320" spans="1:3" x14ac:dyDescent="0.2">
      <c r="A3320" t="s">
        <v>983</v>
      </c>
      <c r="B3320" t="s">
        <v>984</v>
      </c>
      <c r="C3320">
        <v>0</v>
      </c>
    </row>
    <row r="3321" spans="1:3" x14ac:dyDescent="0.2">
      <c r="A3321" t="s">
        <v>985</v>
      </c>
      <c r="B3321" t="s">
        <v>986</v>
      </c>
      <c r="C3321">
        <v>0</v>
      </c>
    </row>
    <row r="3322" spans="1:3" x14ac:dyDescent="0.2">
      <c r="A3322" t="s">
        <v>987</v>
      </c>
      <c r="B3322" t="s">
        <v>988</v>
      </c>
      <c r="C3322">
        <v>0</v>
      </c>
    </row>
    <row r="3323" spans="1:3" x14ac:dyDescent="0.2">
      <c r="A3323" t="s">
        <v>989</v>
      </c>
      <c r="B3323" t="s">
        <v>990</v>
      </c>
      <c r="C3323">
        <v>0</v>
      </c>
    </row>
    <row r="3324" spans="1:3" x14ac:dyDescent="0.2">
      <c r="A3324" t="s">
        <v>991</v>
      </c>
      <c r="B3324" t="s">
        <v>992</v>
      </c>
      <c r="C3324">
        <v>0</v>
      </c>
    </row>
    <row r="3325" spans="1:3" x14ac:dyDescent="0.2">
      <c r="A3325" t="s">
        <v>993</v>
      </c>
      <c r="B3325" t="s">
        <v>7465</v>
      </c>
      <c r="C3325">
        <v>0</v>
      </c>
    </row>
    <row r="3326" spans="1:3" x14ac:dyDescent="0.2">
      <c r="A3326" t="s">
        <v>994</v>
      </c>
      <c r="B3326" t="s">
        <v>995</v>
      </c>
      <c r="C3326">
        <v>0</v>
      </c>
    </row>
    <row r="3327" spans="1:3" x14ac:dyDescent="0.2">
      <c r="A3327" t="s">
        <v>996</v>
      </c>
      <c r="B3327" t="s">
        <v>997</v>
      </c>
      <c r="C3327">
        <v>0</v>
      </c>
    </row>
    <row r="3328" spans="1:3" x14ac:dyDescent="0.2">
      <c r="A3328" t="s">
        <v>998</v>
      </c>
      <c r="B3328" t="s">
        <v>999</v>
      </c>
      <c r="C3328">
        <v>0</v>
      </c>
    </row>
    <row r="3329" spans="1:3" x14ac:dyDescent="0.2">
      <c r="A3329" t="s">
        <v>1000</v>
      </c>
      <c r="B3329" t="s">
        <v>1001</v>
      </c>
      <c r="C3329">
        <v>0</v>
      </c>
    </row>
    <row r="3330" spans="1:3" x14ac:dyDescent="0.2">
      <c r="A3330" t="s">
        <v>1002</v>
      </c>
      <c r="B3330" t="s">
        <v>1003</v>
      </c>
      <c r="C3330">
        <v>0</v>
      </c>
    </row>
    <row r="3331" spans="1:3" x14ac:dyDescent="0.2">
      <c r="A3331" t="s">
        <v>1004</v>
      </c>
      <c r="B3331" t="s">
        <v>1005</v>
      </c>
      <c r="C3331">
        <v>0</v>
      </c>
    </row>
    <row r="3332" spans="1:3" x14ac:dyDescent="0.2">
      <c r="A3332" t="s">
        <v>1006</v>
      </c>
      <c r="B3332" t="s">
        <v>1007</v>
      </c>
      <c r="C3332">
        <v>0</v>
      </c>
    </row>
    <row r="3333" spans="1:3" x14ac:dyDescent="0.2">
      <c r="A3333" t="s">
        <v>1008</v>
      </c>
      <c r="B3333" t="s">
        <v>1009</v>
      </c>
      <c r="C3333">
        <v>0</v>
      </c>
    </row>
    <row r="3334" spans="1:3" x14ac:dyDescent="0.2">
      <c r="A3334" t="s">
        <v>1010</v>
      </c>
      <c r="B3334" t="s">
        <v>1011</v>
      </c>
      <c r="C3334">
        <v>0</v>
      </c>
    </row>
    <row r="3335" spans="1:3" x14ac:dyDescent="0.2">
      <c r="A3335" t="s">
        <v>1012</v>
      </c>
      <c r="B3335" t="s">
        <v>7466</v>
      </c>
      <c r="C3335">
        <v>0</v>
      </c>
    </row>
    <row r="3336" spans="1:3" x14ac:dyDescent="0.2">
      <c r="A3336" t="s">
        <v>1013</v>
      </c>
      <c r="B3336" t="s">
        <v>7467</v>
      </c>
      <c r="C3336">
        <v>0</v>
      </c>
    </row>
    <row r="3337" spans="1:3" x14ac:dyDescent="0.2">
      <c r="A3337" t="s">
        <v>1014</v>
      </c>
      <c r="B3337" t="s">
        <v>1015</v>
      </c>
      <c r="C3337">
        <v>0</v>
      </c>
    </row>
    <row r="3338" spans="1:3" x14ac:dyDescent="0.2">
      <c r="A3338" t="s">
        <v>1016</v>
      </c>
      <c r="B3338" t="s">
        <v>7468</v>
      </c>
      <c r="C3338">
        <v>0</v>
      </c>
    </row>
    <row r="3339" spans="1:3" x14ac:dyDescent="0.2">
      <c r="A3339" t="s">
        <v>1017</v>
      </c>
      <c r="B3339" t="s">
        <v>1018</v>
      </c>
      <c r="C3339">
        <v>0</v>
      </c>
    </row>
    <row r="3340" spans="1:3" x14ac:dyDescent="0.2">
      <c r="A3340" t="s">
        <v>1019</v>
      </c>
      <c r="B3340" t="s">
        <v>1020</v>
      </c>
      <c r="C3340">
        <v>0</v>
      </c>
    </row>
    <row r="3341" spans="1:3" x14ac:dyDescent="0.2">
      <c r="A3341" t="s">
        <v>1021</v>
      </c>
      <c r="B3341" t="s">
        <v>1022</v>
      </c>
      <c r="C3341">
        <v>0</v>
      </c>
    </row>
    <row r="3342" spans="1:3" x14ac:dyDescent="0.2">
      <c r="A3342" t="s">
        <v>1023</v>
      </c>
      <c r="B3342" t="s">
        <v>1024</v>
      </c>
      <c r="C3342">
        <v>0</v>
      </c>
    </row>
    <row r="3343" spans="1:3" x14ac:dyDescent="0.2">
      <c r="A3343" t="s">
        <v>1025</v>
      </c>
      <c r="B3343" t="s">
        <v>1026</v>
      </c>
      <c r="C3343">
        <v>0</v>
      </c>
    </row>
    <row r="3344" spans="1:3" x14ac:dyDescent="0.2">
      <c r="A3344" t="s">
        <v>1027</v>
      </c>
      <c r="B3344" t="s">
        <v>1028</v>
      </c>
      <c r="C3344">
        <v>0</v>
      </c>
    </row>
    <row r="3345" spans="1:3" x14ac:dyDescent="0.2">
      <c r="A3345" t="s">
        <v>1029</v>
      </c>
      <c r="B3345" t="s">
        <v>1030</v>
      </c>
      <c r="C3345">
        <v>0</v>
      </c>
    </row>
    <row r="3346" spans="1:3" x14ac:dyDescent="0.2">
      <c r="A3346" t="s">
        <v>1031</v>
      </c>
      <c r="B3346" t="s">
        <v>7469</v>
      </c>
      <c r="C3346">
        <v>0</v>
      </c>
    </row>
    <row r="3347" spans="1:3" x14ac:dyDescent="0.2">
      <c r="A3347" t="s">
        <v>1032</v>
      </c>
      <c r="B3347" t="s">
        <v>1033</v>
      </c>
      <c r="C3347">
        <v>0</v>
      </c>
    </row>
    <row r="3348" spans="1:3" x14ac:dyDescent="0.2">
      <c r="A3348" t="s">
        <v>1034</v>
      </c>
      <c r="B3348" t="s">
        <v>1035</v>
      </c>
      <c r="C3348">
        <v>0</v>
      </c>
    </row>
    <row r="3349" spans="1:3" x14ac:dyDescent="0.2">
      <c r="A3349" t="s">
        <v>1036</v>
      </c>
      <c r="B3349" t="s">
        <v>1037</v>
      </c>
      <c r="C3349">
        <v>0</v>
      </c>
    </row>
    <row r="3350" spans="1:3" x14ac:dyDescent="0.2">
      <c r="A3350" t="s">
        <v>1038</v>
      </c>
      <c r="B3350" t="s">
        <v>1039</v>
      </c>
      <c r="C3350">
        <v>0</v>
      </c>
    </row>
    <row r="3351" spans="1:3" x14ac:dyDescent="0.2">
      <c r="A3351" t="s">
        <v>1040</v>
      </c>
      <c r="B3351" t="s">
        <v>1041</v>
      </c>
      <c r="C3351">
        <v>0</v>
      </c>
    </row>
    <row r="3352" spans="1:3" x14ac:dyDescent="0.2">
      <c r="A3352" t="s">
        <v>1042</v>
      </c>
      <c r="B3352" t="s">
        <v>1043</v>
      </c>
      <c r="C3352">
        <v>0</v>
      </c>
    </row>
    <row r="3353" spans="1:3" x14ac:dyDescent="0.2">
      <c r="A3353" t="s">
        <v>1044</v>
      </c>
      <c r="B3353" t="s">
        <v>1045</v>
      </c>
      <c r="C3353">
        <v>0</v>
      </c>
    </row>
    <row r="3354" spans="1:3" x14ac:dyDescent="0.2">
      <c r="A3354" t="s">
        <v>1046</v>
      </c>
      <c r="B3354" t="s">
        <v>1047</v>
      </c>
      <c r="C3354">
        <v>0</v>
      </c>
    </row>
    <row r="3355" spans="1:3" x14ac:dyDescent="0.2">
      <c r="A3355" t="s">
        <v>1048</v>
      </c>
      <c r="B3355" t="s">
        <v>1049</v>
      </c>
      <c r="C3355">
        <v>0</v>
      </c>
    </row>
    <row r="3356" spans="1:3" x14ac:dyDescent="0.2">
      <c r="A3356" t="s">
        <v>1050</v>
      </c>
      <c r="B3356" t="s">
        <v>1051</v>
      </c>
      <c r="C3356">
        <v>0</v>
      </c>
    </row>
    <row r="3357" spans="1:3" x14ac:dyDescent="0.2">
      <c r="A3357" t="s">
        <v>1052</v>
      </c>
      <c r="B3357" t="s">
        <v>1053</v>
      </c>
      <c r="C3357">
        <v>0</v>
      </c>
    </row>
    <row r="3358" spans="1:3" x14ac:dyDescent="0.2">
      <c r="A3358" t="s">
        <v>1054</v>
      </c>
      <c r="B3358" t="s">
        <v>1055</v>
      </c>
      <c r="C3358">
        <v>0</v>
      </c>
    </row>
    <row r="3359" spans="1:3" x14ac:dyDescent="0.2">
      <c r="A3359" t="s">
        <v>1056</v>
      </c>
      <c r="B3359" t="s">
        <v>1057</v>
      </c>
      <c r="C3359">
        <v>0</v>
      </c>
    </row>
    <row r="3360" spans="1:3" x14ac:dyDescent="0.2">
      <c r="A3360" t="s">
        <v>1058</v>
      </c>
      <c r="B3360" t="s">
        <v>1059</v>
      </c>
      <c r="C3360">
        <v>0</v>
      </c>
    </row>
    <row r="3361" spans="1:3" x14ac:dyDescent="0.2">
      <c r="A3361" t="s">
        <v>1060</v>
      </c>
      <c r="B3361" t="s">
        <v>7470</v>
      </c>
      <c r="C3361">
        <v>0</v>
      </c>
    </row>
    <row r="3362" spans="1:3" x14ac:dyDescent="0.2">
      <c r="A3362" t="s">
        <v>1061</v>
      </c>
      <c r="B3362" t="s">
        <v>1062</v>
      </c>
      <c r="C3362">
        <v>0</v>
      </c>
    </row>
    <row r="3363" spans="1:3" x14ac:dyDescent="0.2">
      <c r="A3363" t="s">
        <v>1063</v>
      </c>
      <c r="B3363" t="s">
        <v>1064</v>
      </c>
      <c r="C3363">
        <v>0</v>
      </c>
    </row>
    <row r="3364" spans="1:3" x14ac:dyDescent="0.2">
      <c r="A3364" t="s">
        <v>1065</v>
      </c>
      <c r="B3364" t="s">
        <v>1066</v>
      </c>
      <c r="C3364">
        <v>0</v>
      </c>
    </row>
    <row r="3365" spans="1:3" x14ac:dyDescent="0.2">
      <c r="A3365" t="s">
        <v>1067</v>
      </c>
      <c r="B3365" t="s">
        <v>1068</v>
      </c>
      <c r="C3365">
        <v>0</v>
      </c>
    </row>
    <row r="3366" spans="1:3" x14ac:dyDescent="0.2">
      <c r="A3366" t="s">
        <v>1069</v>
      </c>
      <c r="B3366" t="s">
        <v>7471</v>
      </c>
      <c r="C3366">
        <v>0</v>
      </c>
    </row>
    <row r="3367" spans="1:3" x14ac:dyDescent="0.2">
      <c r="A3367" t="s">
        <v>1070</v>
      </c>
      <c r="B3367" t="s">
        <v>1071</v>
      </c>
      <c r="C3367">
        <v>0</v>
      </c>
    </row>
    <row r="3368" spans="1:3" x14ac:dyDescent="0.2">
      <c r="A3368" t="s">
        <v>1072</v>
      </c>
      <c r="B3368" t="s">
        <v>1073</v>
      </c>
      <c r="C3368">
        <v>0</v>
      </c>
    </row>
    <row r="3369" spans="1:3" x14ac:dyDescent="0.2">
      <c r="A3369" t="s">
        <v>1074</v>
      </c>
      <c r="B3369" t="s">
        <v>1075</v>
      </c>
      <c r="C3369">
        <v>0</v>
      </c>
    </row>
    <row r="3370" spans="1:3" x14ac:dyDescent="0.2">
      <c r="A3370" t="s">
        <v>1076</v>
      </c>
      <c r="B3370" t="s">
        <v>1077</v>
      </c>
      <c r="C3370">
        <v>0</v>
      </c>
    </row>
    <row r="3371" spans="1:3" x14ac:dyDescent="0.2">
      <c r="A3371" t="s">
        <v>1078</v>
      </c>
      <c r="B3371" t="s">
        <v>1079</v>
      </c>
      <c r="C3371">
        <v>0</v>
      </c>
    </row>
    <row r="3372" spans="1:3" x14ac:dyDescent="0.2">
      <c r="A3372" t="s">
        <v>1080</v>
      </c>
      <c r="B3372" t="s">
        <v>1081</v>
      </c>
      <c r="C3372">
        <v>0</v>
      </c>
    </row>
    <row r="3373" spans="1:3" x14ac:dyDescent="0.2">
      <c r="A3373" t="s">
        <v>1082</v>
      </c>
      <c r="B3373" t="s">
        <v>7472</v>
      </c>
      <c r="C3373">
        <v>0</v>
      </c>
    </row>
    <row r="3374" spans="1:3" x14ac:dyDescent="0.2">
      <c r="A3374" t="s">
        <v>1083</v>
      </c>
      <c r="B3374" t="s">
        <v>1084</v>
      </c>
      <c r="C3374">
        <v>0</v>
      </c>
    </row>
    <row r="3375" spans="1:3" x14ac:dyDescent="0.2">
      <c r="A3375" t="s">
        <v>1085</v>
      </c>
      <c r="B3375" t="s">
        <v>1086</v>
      </c>
      <c r="C3375">
        <v>0</v>
      </c>
    </row>
    <row r="3376" spans="1:3" x14ac:dyDescent="0.2">
      <c r="A3376" t="s">
        <v>1087</v>
      </c>
      <c r="B3376" t="s">
        <v>1088</v>
      </c>
      <c r="C3376">
        <v>0</v>
      </c>
    </row>
    <row r="3377" spans="1:3" x14ac:dyDescent="0.2">
      <c r="A3377" t="s">
        <v>1089</v>
      </c>
      <c r="B3377" t="s">
        <v>1090</v>
      </c>
      <c r="C3377">
        <v>0</v>
      </c>
    </row>
    <row r="3378" spans="1:3" x14ac:dyDescent="0.2">
      <c r="A3378" t="s">
        <v>1091</v>
      </c>
      <c r="B3378" t="s">
        <v>1092</v>
      </c>
      <c r="C3378">
        <v>0</v>
      </c>
    </row>
    <row r="3379" spans="1:3" x14ac:dyDescent="0.2">
      <c r="A3379" t="s">
        <v>1093</v>
      </c>
      <c r="B3379" t="s">
        <v>1094</v>
      </c>
      <c r="C3379">
        <v>0</v>
      </c>
    </row>
    <row r="3380" spans="1:3" x14ac:dyDescent="0.2">
      <c r="A3380" t="s">
        <v>1095</v>
      </c>
      <c r="B3380" t="s">
        <v>1096</v>
      </c>
      <c r="C3380">
        <v>0</v>
      </c>
    </row>
    <row r="3381" spans="1:3" x14ac:dyDescent="0.2">
      <c r="A3381" t="s">
        <v>1097</v>
      </c>
      <c r="B3381" t="s">
        <v>1098</v>
      </c>
      <c r="C3381">
        <v>0</v>
      </c>
    </row>
    <row r="3382" spans="1:3" x14ac:dyDescent="0.2">
      <c r="A3382" t="s">
        <v>1099</v>
      </c>
      <c r="B3382" t="s">
        <v>1100</v>
      </c>
      <c r="C3382">
        <v>0</v>
      </c>
    </row>
    <row r="3383" spans="1:3" x14ac:dyDescent="0.2">
      <c r="A3383" t="s">
        <v>1101</v>
      </c>
      <c r="B3383" t="s">
        <v>1102</v>
      </c>
      <c r="C3383">
        <v>0</v>
      </c>
    </row>
    <row r="3384" spans="1:3" x14ac:dyDescent="0.2">
      <c r="A3384" t="s">
        <v>1103</v>
      </c>
      <c r="B3384" t="s">
        <v>1104</v>
      </c>
      <c r="C3384">
        <v>0</v>
      </c>
    </row>
    <row r="3385" spans="1:3" x14ac:dyDescent="0.2">
      <c r="A3385" t="s">
        <v>1105</v>
      </c>
      <c r="B3385" t="s">
        <v>7473</v>
      </c>
      <c r="C3385">
        <v>0</v>
      </c>
    </row>
    <row r="3386" spans="1:3" x14ac:dyDescent="0.2">
      <c r="A3386" t="s">
        <v>1106</v>
      </c>
      <c r="B3386" t="s">
        <v>1107</v>
      </c>
      <c r="C3386">
        <v>0</v>
      </c>
    </row>
    <row r="3387" spans="1:3" x14ac:dyDescent="0.2">
      <c r="A3387" t="s">
        <v>1108</v>
      </c>
      <c r="B3387" t="s">
        <v>1109</v>
      </c>
      <c r="C3387">
        <v>0</v>
      </c>
    </row>
    <row r="3388" spans="1:3" x14ac:dyDescent="0.2">
      <c r="A3388" t="s">
        <v>1110</v>
      </c>
      <c r="B3388" t="s">
        <v>1111</v>
      </c>
      <c r="C3388">
        <v>0</v>
      </c>
    </row>
    <row r="3389" spans="1:3" x14ac:dyDescent="0.2">
      <c r="A3389" t="s">
        <v>1112</v>
      </c>
      <c r="B3389" t="s">
        <v>1113</v>
      </c>
      <c r="C3389">
        <v>0</v>
      </c>
    </row>
    <row r="3390" spans="1:3" x14ac:dyDescent="0.2">
      <c r="A3390" t="s">
        <v>1114</v>
      </c>
      <c r="B3390" t="s">
        <v>1115</v>
      </c>
      <c r="C3390">
        <v>0</v>
      </c>
    </row>
    <row r="3391" spans="1:3" x14ac:dyDescent="0.2">
      <c r="A3391" t="s">
        <v>1116</v>
      </c>
      <c r="B3391" t="s">
        <v>1117</v>
      </c>
      <c r="C3391">
        <v>0</v>
      </c>
    </row>
    <row r="3392" spans="1:3" x14ac:dyDescent="0.2">
      <c r="A3392" t="s">
        <v>1118</v>
      </c>
      <c r="B3392" t="s">
        <v>1119</v>
      </c>
      <c r="C3392">
        <v>0</v>
      </c>
    </row>
    <row r="3393" spans="1:3" x14ac:dyDescent="0.2">
      <c r="A3393" t="s">
        <v>1120</v>
      </c>
      <c r="B3393" t="s">
        <v>7474</v>
      </c>
      <c r="C3393">
        <v>0</v>
      </c>
    </row>
    <row r="3394" spans="1:3" x14ac:dyDescent="0.2">
      <c r="A3394" t="s">
        <v>1121</v>
      </c>
      <c r="B3394" t="s">
        <v>1122</v>
      </c>
      <c r="C3394">
        <v>0</v>
      </c>
    </row>
    <row r="3395" spans="1:3" x14ac:dyDescent="0.2">
      <c r="A3395" t="s">
        <v>1123</v>
      </c>
      <c r="B3395" t="s">
        <v>1124</v>
      </c>
      <c r="C3395">
        <v>0</v>
      </c>
    </row>
    <row r="3396" spans="1:3" x14ac:dyDescent="0.2">
      <c r="A3396" t="s">
        <v>1125</v>
      </c>
      <c r="B3396" t="s">
        <v>1126</v>
      </c>
      <c r="C3396">
        <v>0</v>
      </c>
    </row>
    <row r="3397" spans="1:3" x14ac:dyDescent="0.2">
      <c r="A3397" t="s">
        <v>1127</v>
      </c>
      <c r="B3397" t="s">
        <v>1128</v>
      </c>
      <c r="C3397">
        <v>0</v>
      </c>
    </row>
    <row r="3398" spans="1:3" x14ac:dyDescent="0.2">
      <c r="A3398" t="s">
        <v>1129</v>
      </c>
      <c r="B3398" t="s">
        <v>7475</v>
      </c>
      <c r="C3398">
        <v>0</v>
      </c>
    </row>
    <row r="3399" spans="1:3" x14ac:dyDescent="0.2">
      <c r="A3399" t="s">
        <v>1130</v>
      </c>
      <c r="B3399" t="s">
        <v>1131</v>
      </c>
      <c r="C3399">
        <v>0</v>
      </c>
    </row>
    <row r="3400" spans="1:3" x14ac:dyDescent="0.2">
      <c r="A3400" t="s">
        <v>1132</v>
      </c>
      <c r="B3400" t="s">
        <v>1133</v>
      </c>
      <c r="C3400">
        <v>0</v>
      </c>
    </row>
    <row r="3401" spans="1:3" x14ac:dyDescent="0.2">
      <c r="A3401" t="s">
        <v>1134</v>
      </c>
      <c r="B3401" t="s">
        <v>1135</v>
      </c>
      <c r="C3401">
        <v>0</v>
      </c>
    </row>
    <row r="3402" spans="1:3" x14ac:dyDescent="0.2">
      <c r="A3402" t="s">
        <v>1136</v>
      </c>
      <c r="B3402" t="s">
        <v>1137</v>
      </c>
      <c r="C3402">
        <v>0</v>
      </c>
    </row>
    <row r="3403" spans="1:3" x14ac:dyDescent="0.2">
      <c r="A3403" t="s">
        <v>1138</v>
      </c>
      <c r="B3403" t="s">
        <v>1139</v>
      </c>
      <c r="C3403">
        <v>0</v>
      </c>
    </row>
    <row r="3404" spans="1:3" x14ac:dyDescent="0.2">
      <c r="A3404" t="s">
        <v>1140</v>
      </c>
      <c r="B3404" t="s">
        <v>1141</v>
      </c>
      <c r="C3404">
        <v>0</v>
      </c>
    </row>
    <row r="3405" spans="1:3" x14ac:dyDescent="0.2">
      <c r="A3405" t="s">
        <v>1142</v>
      </c>
      <c r="B3405" t="s">
        <v>1143</v>
      </c>
      <c r="C3405">
        <v>0</v>
      </c>
    </row>
    <row r="3406" spans="1:3" x14ac:dyDescent="0.2">
      <c r="A3406" t="s">
        <v>1144</v>
      </c>
      <c r="B3406" t="s">
        <v>1145</v>
      </c>
      <c r="C3406">
        <v>0</v>
      </c>
    </row>
    <row r="3407" spans="1:3" x14ac:dyDescent="0.2">
      <c r="A3407" t="s">
        <v>1146</v>
      </c>
      <c r="B3407" t="s">
        <v>1147</v>
      </c>
      <c r="C3407">
        <v>0</v>
      </c>
    </row>
    <row r="3408" spans="1:3" x14ac:dyDescent="0.2">
      <c r="A3408" t="s">
        <v>1148</v>
      </c>
      <c r="B3408" t="s">
        <v>1149</v>
      </c>
      <c r="C3408">
        <v>0</v>
      </c>
    </row>
    <row r="3409" spans="1:3" x14ac:dyDescent="0.2">
      <c r="A3409" t="s">
        <v>1150</v>
      </c>
      <c r="B3409" t="s">
        <v>1151</v>
      </c>
      <c r="C3409">
        <v>0</v>
      </c>
    </row>
    <row r="3410" spans="1:3" x14ac:dyDescent="0.2">
      <c r="A3410" t="s">
        <v>1152</v>
      </c>
      <c r="B3410" t="s">
        <v>1153</v>
      </c>
      <c r="C3410">
        <v>0</v>
      </c>
    </row>
    <row r="3411" spans="1:3" x14ac:dyDescent="0.2">
      <c r="A3411" t="s">
        <v>1154</v>
      </c>
      <c r="B3411" t="s">
        <v>1155</v>
      </c>
      <c r="C3411">
        <v>0</v>
      </c>
    </row>
    <row r="3412" spans="1:3" x14ac:dyDescent="0.2">
      <c r="A3412" t="s">
        <v>1156</v>
      </c>
      <c r="B3412" t="s">
        <v>1157</v>
      </c>
      <c r="C3412">
        <v>0</v>
      </c>
    </row>
    <row r="3413" spans="1:3" x14ac:dyDescent="0.2">
      <c r="A3413" t="s">
        <v>1158</v>
      </c>
      <c r="B3413" t="s">
        <v>1159</v>
      </c>
      <c r="C3413">
        <v>0</v>
      </c>
    </row>
    <row r="3414" spans="1:3" x14ac:dyDescent="0.2">
      <c r="A3414" t="s">
        <v>1160</v>
      </c>
      <c r="B3414" t="s">
        <v>1161</v>
      </c>
      <c r="C3414">
        <v>0</v>
      </c>
    </row>
    <row r="3415" spans="1:3" x14ac:dyDescent="0.2">
      <c r="A3415" t="s">
        <v>1162</v>
      </c>
      <c r="B3415" t="s">
        <v>1163</v>
      </c>
      <c r="C3415">
        <v>0</v>
      </c>
    </row>
    <row r="3416" spans="1:3" x14ac:dyDescent="0.2">
      <c r="A3416" t="s">
        <v>1164</v>
      </c>
      <c r="B3416" t="s">
        <v>1165</v>
      </c>
      <c r="C3416">
        <v>0</v>
      </c>
    </row>
    <row r="3417" spans="1:3" x14ac:dyDescent="0.2">
      <c r="A3417" t="s">
        <v>1166</v>
      </c>
      <c r="B3417" t="s">
        <v>1167</v>
      </c>
      <c r="C3417">
        <v>0</v>
      </c>
    </row>
    <row r="3418" spans="1:3" x14ac:dyDescent="0.2">
      <c r="A3418" t="s">
        <v>1168</v>
      </c>
      <c r="B3418" t="s">
        <v>1169</v>
      </c>
      <c r="C3418">
        <v>0</v>
      </c>
    </row>
    <row r="3419" spans="1:3" x14ac:dyDescent="0.2">
      <c r="A3419" t="s">
        <v>1170</v>
      </c>
      <c r="B3419" t="s">
        <v>1171</v>
      </c>
      <c r="C3419">
        <v>0</v>
      </c>
    </row>
    <row r="3420" spans="1:3" x14ac:dyDescent="0.2">
      <c r="A3420" t="s">
        <v>1172</v>
      </c>
      <c r="B3420" t="s">
        <v>7476</v>
      </c>
      <c r="C3420">
        <v>0</v>
      </c>
    </row>
    <row r="3421" spans="1:3" x14ac:dyDescent="0.2">
      <c r="A3421" t="s">
        <v>1173</v>
      </c>
      <c r="B3421" t="s">
        <v>1174</v>
      </c>
      <c r="C3421">
        <v>0</v>
      </c>
    </row>
    <row r="3422" spans="1:3" x14ac:dyDescent="0.2">
      <c r="A3422" t="s">
        <v>1175</v>
      </c>
      <c r="B3422" t="s">
        <v>7477</v>
      </c>
      <c r="C3422">
        <v>0</v>
      </c>
    </row>
    <row r="3423" spans="1:3" x14ac:dyDescent="0.2">
      <c r="A3423" t="s">
        <v>1176</v>
      </c>
      <c r="B3423" t="s">
        <v>1177</v>
      </c>
      <c r="C3423">
        <v>0</v>
      </c>
    </row>
    <row r="3424" spans="1:3" x14ac:dyDescent="0.2">
      <c r="A3424" t="s">
        <v>1178</v>
      </c>
      <c r="B3424" t="s">
        <v>1179</v>
      </c>
      <c r="C3424">
        <v>0</v>
      </c>
    </row>
    <row r="3425" spans="1:3" x14ac:dyDescent="0.2">
      <c r="A3425" t="s">
        <v>1180</v>
      </c>
      <c r="B3425" t="s">
        <v>1181</v>
      </c>
      <c r="C3425">
        <v>0</v>
      </c>
    </row>
    <row r="3426" spans="1:3" x14ac:dyDescent="0.2">
      <c r="A3426" t="s">
        <v>1182</v>
      </c>
      <c r="B3426" t="s">
        <v>1183</v>
      </c>
      <c r="C3426">
        <v>0</v>
      </c>
    </row>
    <row r="3427" spans="1:3" x14ac:dyDescent="0.2">
      <c r="A3427" t="s">
        <v>1184</v>
      </c>
      <c r="B3427" t="s">
        <v>1185</v>
      </c>
      <c r="C3427">
        <v>0</v>
      </c>
    </row>
    <row r="3428" spans="1:3" x14ac:dyDescent="0.2">
      <c r="A3428" t="s">
        <v>1186</v>
      </c>
      <c r="B3428" t="s">
        <v>1187</v>
      </c>
      <c r="C3428">
        <v>0</v>
      </c>
    </row>
    <row r="3429" spans="1:3" x14ac:dyDescent="0.2">
      <c r="A3429" t="s">
        <v>1188</v>
      </c>
      <c r="B3429" t="s">
        <v>1189</v>
      </c>
      <c r="C3429">
        <v>0</v>
      </c>
    </row>
    <row r="3430" spans="1:3" x14ac:dyDescent="0.2">
      <c r="A3430" t="s">
        <v>1190</v>
      </c>
      <c r="B3430" t="s">
        <v>1191</v>
      </c>
      <c r="C3430">
        <v>0</v>
      </c>
    </row>
    <row r="3431" spans="1:3" x14ac:dyDescent="0.2">
      <c r="A3431" t="s">
        <v>1192</v>
      </c>
      <c r="B3431" t="s">
        <v>1193</v>
      </c>
      <c r="C3431">
        <v>0</v>
      </c>
    </row>
    <row r="3432" spans="1:3" x14ac:dyDescent="0.2">
      <c r="A3432" t="s">
        <v>1194</v>
      </c>
      <c r="B3432" t="s">
        <v>1195</v>
      </c>
      <c r="C3432">
        <v>0</v>
      </c>
    </row>
    <row r="3433" spans="1:3" x14ac:dyDescent="0.2">
      <c r="A3433" t="s">
        <v>1196</v>
      </c>
      <c r="B3433" t="s">
        <v>1197</v>
      </c>
      <c r="C3433">
        <v>0</v>
      </c>
    </row>
    <row r="3434" spans="1:3" x14ac:dyDescent="0.2">
      <c r="A3434" t="s">
        <v>1198</v>
      </c>
      <c r="B3434" t="s">
        <v>7478</v>
      </c>
      <c r="C3434">
        <v>0</v>
      </c>
    </row>
    <row r="3435" spans="1:3" x14ac:dyDescent="0.2">
      <c r="A3435" t="s">
        <v>1199</v>
      </c>
      <c r="B3435" t="s">
        <v>1200</v>
      </c>
      <c r="C3435">
        <v>0</v>
      </c>
    </row>
    <row r="3436" spans="1:3" x14ac:dyDescent="0.2">
      <c r="A3436" t="s">
        <v>1201</v>
      </c>
      <c r="B3436" t="s">
        <v>1202</v>
      </c>
      <c r="C3436">
        <v>0</v>
      </c>
    </row>
    <row r="3437" spans="1:3" x14ac:dyDescent="0.2">
      <c r="A3437" t="s">
        <v>1203</v>
      </c>
      <c r="B3437" t="s">
        <v>1204</v>
      </c>
      <c r="C3437">
        <v>0</v>
      </c>
    </row>
    <row r="3438" spans="1:3" x14ac:dyDescent="0.2">
      <c r="A3438" t="s">
        <v>1205</v>
      </c>
      <c r="B3438" t="s">
        <v>1206</v>
      </c>
      <c r="C3438">
        <v>0</v>
      </c>
    </row>
    <row r="3439" spans="1:3" x14ac:dyDescent="0.2">
      <c r="A3439" t="s">
        <v>1207</v>
      </c>
      <c r="B3439" t="s">
        <v>1208</v>
      </c>
      <c r="C3439">
        <v>0</v>
      </c>
    </row>
    <row r="3440" spans="1:3" x14ac:dyDescent="0.2">
      <c r="A3440" t="s">
        <v>1209</v>
      </c>
      <c r="B3440" t="s">
        <v>1210</v>
      </c>
      <c r="C3440">
        <v>0</v>
      </c>
    </row>
    <row r="3441" spans="1:3" x14ac:dyDescent="0.2">
      <c r="A3441" t="s">
        <v>1211</v>
      </c>
      <c r="B3441" t="s">
        <v>1212</v>
      </c>
      <c r="C3441">
        <v>0</v>
      </c>
    </row>
    <row r="3442" spans="1:3" x14ac:dyDescent="0.2">
      <c r="A3442" t="s">
        <v>1213</v>
      </c>
      <c r="B3442" t="s">
        <v>1214</v>
      </c>
      <c r="C3442">
        <v>0</v>
      </c>
    </row>
    <row r="3443" spans="1:3" x14ac:dyDescent="0.2">
      <c r="A3443" t="s">
        <v>1215</v>
      </c>
      <c r="B3443" t="s">
        <v>1216</v>
      </c>
      <c r="C3443">
        <v>0</v>
      </c>
    </row>
    <row r="3444" spans="1:3" x14ac:dyDescent="0.2">
      <c r="A3444" t="s">
        <v>1217</v>
      </c>
      <c r="B3444" t="s">
        <v>1218</v>
      </c>
      <c r="C3444">
        <v>0</v>
      </c>
    </row>
    <row r="3445" spans="1:3" x14ac:dyDescent="0.2">
      <c r="A3445" t="s">
        <v>1219</v>
      </c>
      <c r="B3445" t="s">
        <v>1220</v>
      </c>
      <c r="C3445">
        <v>0</v>
      </c>
    </row>
    <row r="3446" spans="1:3" x14ac:dyDescent="0.2">
      <c r="A3446" t="s">
        <v>1221</v>
      </c>
      <c r="B3446" t="s">
        <v>1222</v>
      </c>
      <c r="C3446">
        <v>0</v>
      </c>
    </row>
    <row r="3447" spans="1:3" x14ac:dyDescent="0.2">
      <c r="A3447" t="s">
        <v>1223</v>
      </c>
      <c r="B3447" t="s">
        <v>1224</v>
      </c>
      <c r="C3447">
        <v>0</v>
      </c>
    </row>
    <row r="3448" spans="1:3" x14ac:dyDescent="0.2">
      <c r="A3448" t="s">
        <v>1225</v>
      </c>
      <c r="B3448" t="s">
        <v>1226</v>
      </c>
      <c r="C3448">
        <v>0</v>
      </c>
    </row>
    <row r="3449" spans="1:3" x14ac:dyDescent="0.2">
      <c r="A3449" t="s">
        <v>1227</v>
      </c>
      <c r="B3449" t="s">
        <v>1228</v>
      </c>
      <c r="C3449">
        <v>0</v>
      </c>
    </row>
    <row r="3450" spans="1:3" x14ac:dyDescent="0.2">
      <c r="A3450" t="s">
        <v>1229</v>
      </c>
      <c r="B3450" t="s">
        <v>1230</v>
      </c>
      <c r="C3450">
        <v>0</v>
      </c>
    </row>
    <row r="3451" spans="1:3" x14ac:dyDescent="0.2">
      <c r="A3451" t="s">
        <v>1231</v>
      </c>
      <c r="B3451" t="s">
        <v>1232</v>
      </c>
      <c r="C3451">
        <v>0</v>
      </c>
    </row>
    <row r="3452" spans="1:3" x14ac:dyDescent="0.2">
      <c r="A3452" t="s">
        <v>1233</v>
      </c>
      <c r="B3452" t="s">
        <v>1234</v>
      </c>
      <c r="C3452">
        <v>0</v>
      </c>
    </row>
    <row r="3453" spans="1:3" x14ac:dyDescent="0.2">
      <c r="A3453" t="s">
        <v>1235</v>
      </c>
      <c r="B3453" t="s">
        <v>1236</v>
      </c>
      <c r="C3453">
        <v>0</v>
      </c>
    </row>
    <row r="3454" spans="1:3" x14ac:dyDescent="0.2">
      <c r="A3454" t="s">
        <v>1237</v>
      </c>
      <c r="B3454" t="s">
        <v>1238</v>
      </c>
      <c r="C3454">
        <v>0</v>
      </c>
    </row>
    <row r="3455" spans="1:3" x14ac:dyDescent="0.2">
      <c r="A3455" t="s">
        <v>1239</v>
      </c>
      <c r="B3455" t="s">
        <v>1240</v>
      </c>
      <c r="C3455">
        <v>0</v>
      </c>
    </row>
    <row r="3456" spans="1:3" x14ac:dyDescent="0.2">
      <c r="A3456" t="s">
        <v>1241</v>
      </c>
      <c r="B3456" t="s">
        <v>1242</v>
      </c>
      <c r="C3456">
        <v>0</v>
      </c>
    </row>
    <row r="3457" spans="1:3" x14ac:dyDescent="0.2">
      <c r="A3457" t="s">
        <v>1243</v>
      </c>
      <c r="B3457" t="s">
        <v>1244</v>
      </c>
      <c r="C3457">
        <v>0</v>
      </c>
    </row>
    <row r="3458" spans="1:3" x14ac:dyDescent="0.2">
      <c r="A3458" t="s">
        <v>1245</v>
      </c>
      <c r="B3458" t="s">
        <v>1246</v>
      </c>
      <c r="C3458">
        <v>0</v>
      </c>
    </row>
    <row r="3459" spans="1:3" x14ac:dyDescent="0.2">
      <c r="A3459" t="s">
        <v>1247</v>
      </c>
      <c r="B3459" t="s">
        <v>1248</v>
      </c>
      <c r="C3459">
        <v>0</v>
      </c>
    </row>
    <row r="3460" spans="1:3" x14ac:dyDescent="0.2">
      <c r="A3460" t="s">
        <v>1249</v>
      </c>
      <c r="B3460" t="s">
        <v>1250</v>
      </c>
      <c r="C3460">
        <v>0</v>
      </c>
    </row>
    <row r="3461" spans="1:3" x14ac:dyDescent="0.2">
      <c r="A3461" t="s">
        <v>1251</v>
      </c>
      <c r="B3461" t="s">
        <v>1252</v>
      </c>
      <c r="C3461">
        <v>0</v>
      </c>
    </row>
    <row r="3462" spans="1:3" x14ac:dyDescent="0.2">
      <c r="A3462" t="s">
        <v>1253</v>
      </c>
      <c r="B3462" t="s">
        <v>1254</v>
      </c>
      <c r="C3462">
        <v>0</v>
      </c>
    </row>
    <row r="3463" spans="1:3" x14ac:dyDescent="0.2">
      <c r="A3463" t="s">
        <v>1255</v>
      </c>
      <c r="B3463" t="s">
        <v>1256</v>
      </c>
      <c r="C3463">
        <v>0</v>
      </c>
    </row>
    <row r="3464" spans="1:3" x14ac:dyDescent="0.2">
      <c r="A3464" t="s">
        <v>1257</v>
      </c>
      <c r="B3464" t="s">
        <v>7479</v>
      </c>
      <c r="C3464">
        <v>0</v>
      </c>
    </row>
    <row r="3465" spans="1:3" x14ac:dyDescent="0.2">
      <c r="A3465" t="s">
        <v>1258</v>
      </c>
      <c r="B3465" t="s">
        <v>1259</v>
      </c>
      <c r="C3465">
        <v>0</v>
      </c>
    </row>
    <row r="3466" spans="1:3" x14ac:dyDescent="0.2">
      <c r="A3466" t="s">
        <v>1260</v>
      </c>
      <c r="B3466" t="s">
        <v>1261</v>
      </c>
      <c r="C3466">
        <v>0</v>
      </c>
    </row>
    <row r="3467" spans="1:3" x14ac:dyDescent="0.2">
      <c r="A3467" t="s">
        <v>1262</v>
      </c>
      <c r="B3467" t="s">
        <v>1263</v>
      </c>
      <c r="C3467">
        <v>0</v>
      </c>
    </row>
    <row r="3468" spans="1:3" x14ac:dyDescent="0.2">
      <c r="A3468" t="s">
        <v>1264</v>
      </c>
      <c r="B3468" t="s">
        <v>1265</v>
      </c>
      <c r="C3468">
        <v>0</v>
      </c>
    </row>
    <row r="3469" spans="1:3" x14ac:dyDescent="0.2">
      <c r="A3469" t="s">
        <v>1266</v>
      </c>
      <c r="B3469" t="s">
        <v>1267</v>
      </c>
      <c r="C3469">
        <v>0</v>
      </c>
    </row>
    <row r="3470" spans="1:3" x14ac:dyDescent="0.2">
      <c r="A3470" t="s">
        <v>1268</v>
      </c>
      <c r="B3470" t="s">
        <v>1269</v>
      </c>
      <c r="C3470">
        <v>0</v>
      </c>
    </row>
    <row r="3471" spans="1:3" x14ac:dyDescent="0.2">
      <c r="A3471" t="s">
        <v>1270</v>
      </c>
      <c r="B3471" t="s">
        <v>1271</v>
      </c>
      <c r="C3471">
        <v>0</v>
      </c>
    </row>
    <row r="3472" spans="1:3" x14ac:dyDescent="0.2">
      <c r="A3472" t="s">
        <v>1272</v>
      </c>
      <c r="B3472" t="s">
        <v>1273</v>
      </c>
      <c r="C3472">
        <v>0</v>
      </c>
    </row>
    <row r="3473" spans="1:3" x14ac:dyDescent="0.2">
      <c r="A3473" t="s">
        <v>1274</v>
      </c>
      <c r="B3473" t="s">
        <v>1275</v>
      </c>
      <c r="C3473">
        <v>0</v>
      </c>
    </row>
    <row r="3474" spans="1:3" x14ac:dyDescent="0.2">
      <c r="A3474" t="s">
        <v>1276</v>
      </c>
      <c r="B3474" t="s">
        <v>1277</v>
      </c>
      <c r="C3474">
        <v>0</v>
      </c>
    </row>
    <row r="3475" spans="1:3" x14ac:dyDescent="0.2">
      <c r="A3475" t="s">
        <v>1278</v>
      </c>
      <c r="B3475" t="s">
        <v>1279</v>
      </c>
      <c r="C3475">
        <v>0</v>
      </c>
    </row>
    <row r="3476" spans="1:3" x14ac:dyDescent="0.2">
      <c r="A3476" t="s">
        <v>1280</v>
      </c>
      <c r="B3476" t="s">
        <v>1281</v>
      </c>
      <c r="C3476">
        <v>0</v>
      </c>
    </row>
    <row r="3477" spans="1:3" x14ac:dyDescent="0.2">
      <c r="A3477" t="s">
        <v>1282</v>
      </c>
      <c r="B3477" t="s">
        <v>1283</v>
      </c>
      <c r="C3477">
        <v>0</v>
      </c>
    </row>
    <row r="3478" spans="1:3" x14ac:dyDescent="0.2">
      <c r="A3478" t="s">
        <v>1284</v>
      </c>
      <c r="B3478" t="s">
        <v>1285</v>
      </c>
      <c r="C3478">
        <v>0</v>
      </c>
    </row>
    <row r="3479" spans="1:3" x14ac:dyDescent="0.2">
      <c r="A3479" t="s">
        <v>1286</v>
      </c>
      <c r="B3479" t="s">
        <v>7480</v>
      </c>
      <c r="C3479">
        <v>0</v>
      </c>
    </row>
    <row r="3480" spans="1:3" x14ac:dyDescent="0.2">
      <c r="A3480" t="s">
        <v>1287</v>
      </c>
      <c r="B3480" t="s">
        <v>1288</v>
      </c>
      <c r="C3480">
        <v>0</v>
      </c>
    </row>
    <row r="3481" spans="1:3" x14ac:dyDescent="0.2">
      <c r="A3481" t="s">
        <v>1289</v>
      </c>
      <c r="B3481" t="s">
        <v>1290</v>
      </c>
      <c r="C3481">
        <v>0</v>
      </c>
    </row>
    <row r="3482" spans="1:3" x14ac:dyDescent="0.2">
      <c r="A3482" t="s">
        <v>1291</v>
      </c>
      <c r="B3482" t="s">
        <v>1292</v>
      </c>
      <c r="C3482">
        <v>0</v>
      </c>
    </row>
    <row r="3483" spans="1:3" x14ac:dyDescent="0.2">
      <c r="A3483" t="s">
        <v>1293</v>
      </c>
      <c r="B3483" t="s">
        <v>1294</v>
      </c>
      <c r="C3483">
        <v>0</v>
      </c>
    </row>
    <row r="3484" spans="1:3" x14ac:dyDescent="0.2">
      <c r="A3484" t="s">
        <v>1295</v>
      </c>
      <c r="B3484" t="s">
        <v>1296</v>
      </c>
      <c r="C3484">
        <v>0</v>
      </c>
    </row>
    <row r="3485" spans="1:3" x14ac:dyDescent="0.2">
      <c r="A3485" t="s">
        <v>1297</v>
      </c>
      <c r="B3485" t="s">
        <v>7481</v>
      </c>
      <c r="C3485">
        <v>0</v>
      </c>
    </row>
    <row r="3486" spans="1:3" x14ac:dyDescent="0.2">
      <c r="A3486" t="s">
        <v>1298</v>
      </c>
      <c r="B3486" t="s">
        <v>1299</v>
      </c>
      <c r="C3486">
        <v>0</v>
      </c>
    </row>
    <row r="3487" spans="1:3" x14ac:dyDescent="0.2">
      <c r="A3487" t="s">
        <v>1300</v>
      </c>
      <c r="B3487" t="s">
        <v>1301</v>
      </c>
      <c r="C3487">
        <v>0</v>
      </c>
    </row>
    <row r="3488" spans="1:3" x14ac:dyDescent="0.2">
      <c r="A3488" t="s">
        <v>1302</v>
      </c>
      <c r="B3488" t="s">
        <v>1303</v>
      </c>
      <c r="C3488">
        <v>0</v>
      </c>
    </row>
    <row r="3489" spans="1:3" x14ac:dyDescent="0.2">
      <c r="A3489" t="s">
        <v>1304</v>
      </c>
      <c r="B3489" t="s">
        <v>1305</v>
      </c>
      <c r="C3489">
        <v>0</v>
      </c>
    </row>
    <row r="3490" spans="1:3" x14ac:dyDescent="0.2">
      <c r="A3490" t="s">
        <v>1306</v>
      </c>
      <c r="B3490" t="s">
        <v>7482</v>
      </c>
      <c r="C3490">
        <v>0</v>
      </c>
    </row>
    <row r="3491" spans="1:3" x14ac:dyDescent="0.2">
      <c r="A3491" t="s">
        <v>1307</v>
      </c>
      <c r="B3491" t="s">
        <v>1308</v>
      </c>
      <c r="C3491">
        <v>0</v>
      </c>
    </row>
    <row r="3492" spans="1:3" x14ac:dyDescent="0.2">
      <c r="A3492" t="s">
        <v>1309</v>
      </c>
      <c r="B3492" t="s">
        <v>1310</v>
      </c>
      <c r="C3492">
        <v>0</v>
      </c>
    </row>
    <row r="3493" spans="1:3" x14ac:dyDescent="0.2">
      <c r="A3493" t="s">
        <v>1311</v>
      </c>
      <c r="B3493" t="s">
        <v>1312</v>
      </c>
      <c r="C3493">
        <v>0</v>
      </c>
    </row>
    <row r="3494" spans="1:3" x14ac:dyDescent="0.2">
      <c r="A3494" t="s">
        <v>1313</v>
      </c>
      <c r="B3494" t="s">
        <v>1314</v>
      </c>
      <c r="C3494">
        <v>0</v>
      </c>
    </row>
    <row r="3495" spans="1:3" x14ac:dyDescent="0.2">
      <c r="A3495" t="s">
        <v>1315</v>
      </c>
      <c r="B3495" t="s">
        <v>1316</v>
      </c>
      <c r="C3495">
        <v>0</v>
      </c>
    </row>
    <row r="3496" spans="1:3" x14ac:dyDescent="0.2">
      <c r="A3496" t="s">
        <v>1317</v>
      </c>
      <c r="B3496" t="s">
        <v>1318</v>
      </c>
      <c r="C3496">
        <v>0</v>
      </c>
    </row>
    <row r="3497" spans="1:3" x14ac:dyDescent="0.2">
      <c r="A3497" t="s">
        <v>1319</v>
      </c>
      <c r="B3497" t="s">
        <v>1320</v>
      </c>
      <c r="C3497">
        <v>0</v>
      </c>
    </row>
    <row r="3498" spans="1:3" x14ac:dyDescent="0.2">
      <c r="A3498" t="s">
        <v>1321</v>
      </c>
      <c r="B3498" t="s">
        <v>7483</v>
      </c>
      <c r="C3498">
        <v>0</v>
      </c>
    </row>
    <row r="3499" spans="1:3" x14ac:dyDescent="0.2">
      <c r="A3499" t="s">
        <v>1322</v>
      </c>
      <c r="B3499" t="s">
        <v>1323</v>
      </c>
      <c r="C3499">
        <v>0</v>
      </c>
    </row>
    <row r="3500" spans="1:3" x14ac:dyDescent="0.2">
      <c r="A3500" t="s">
        <v>1324</v>
      </c>
      <c r="B3500" t="s">
        <v>1325</v>
      </c>
      <c r="C3500">
        <v>0</v>
      </c>
    </row>
    <row r="3501" spans="1:3" x14ac:dyDescent="0.2">
      <c r="A3501" t="s">
        <v>1326</v>
      </c>
      <c r="B3501" t="s">
        <v>1327</v>
      </c>
      <c r="C3501">
        <v>0</v>
      </c>
    </row>
    <row r="3502" spans="1:3" x14ac:dyDescent="0.2">
      <c r="A3502" t="s">
        <v>1328</v>
      </c>
      <c r="B3502" t="s">
        <v>1329</v>
      </c>
      <c r="C3502">
        <v>0</v>
      </c>
    </row>
    <row r="3503" spans="1:3" x14ac:dyDescent="0.2">
      <c r="A3503" t="s">
        <v>1330</v>
      </c>
      <c r="B3503" t="s">
        <v>1331</v>
      </c>
      <c r="C3503">
        <v>0</v>
      </c>
    </row>
    <row r="3504" spans="1:3" x14ac:dyDescent="0.2">
      <c r="A3504" t="s">
        <v>1332</v>
      </c>
      <c r="B3504" t="s">
        <v>1333</v>
      </c>
      <c r="C3504">
        <v>0</v>
      </c>
    </row>
    <row r="3505" spans="1:3" x14ac:dyDescent="0.2">
      <c r="A3505" t="s">
        <v>1334</v>
      </c>
      <c r="B3505" t="s">
        <v>1335</v>
      </c>
      <c r="C3505">
        <v>0</v>
      </c>
    </row>
    <row r="3506" spans="1:3" x14ac:dyDescent="0.2">
      <c r="A3506" t="s">
        <v>1336</v>
      </c>
      <c r="B3506" t="s">
        <v>1337</v>
      </c>
      <c r="C3506">
        <v>0</v>
      </c>
    </row>
    <row r="3507" spans="1:3" x14ac:dyDescent="0.2">
      <c r="A3507" t="s">
        <v>1338</v>
      </c>
      <c r="B3507" t="s">
        <v>1339</v>
      </c>
      <c r="C3507">
        <v>0</v>
      </c>
    </row>
    <row r="3508" spans="1:3" x14ac:dyDescent="0.2">
      <c r="A3508" t="s">
        <v>1340</v>
      </c>
      <c r="B3508" t="s">
        <v>7484</v>
      </c>
      <c r="C3508">
        <v>0</v>
      </c>
    </row>
    <row r="3509" spans="1:3" x14ac:dyDescent="0.2">
      <c r="A3509" t="s">
        <v>1341</v>
      </c>
      <c r="B3509" t="s">
        <v>1342</v>
      </c>
      <c r="C3509">
        <v>0</v>
      </c>
    </row>
    <row r="3510" spans="1:3" x14ac:dyDescent="0.2">
      <c r="A3510" t="s">
        <v>1343</v>
      </c>
      <c r="B3510" t="s">
        <v>1344</v>
      </c>
      <c r="C3510">
        <v>0</v>
      </c>
    </row>
    <row r="3511" spans="1:3" x14ac:dyDescent="0.2">
      <c r="A3511" t="s">
        <v>1345</v>
      </c>
      <c r="B3511" t="s">
        <v>1346</v>
      </c>
      <c r="C3511">
        <v>0</v>
      </c>
    </row>
    <row r="3512" spans="1:3" x14ac:dyDescent="0.2">
      <c r="A3512" t="s">
        <v>1347</v>
      </c>
      <c r="B3512" t="s">
        <v>1348</v>
      </c>
      <c r="C3512">
        <v>0</v>
      </c>
    </row>
    <row r="3513" spans="1:3" x14ac:dyDescent="0.2">
      <c r="A3513" t="s">
        <v>1349</v>
      </c>
      <c r="B3513" t="s">
        <v>1350</v>
      </c>
      <c r="C3513">
        <v>0</v>
      </c>
    </row>
    <row r="3514" spans="1:3" x14ac:dyDescent="0.2">
      <c r="A3514" t="s">
        <v>1351</v>
      </c>
      <c r="B3514" t="s">
        <v>1352</v>
      </c>
      <c r="C3514">
        <v>0</v>
      </c>
    </row>
    <row r="3515" spans="1:3" x14ac:dyDescent="0.2">
      <c r="A3515" t="s">
        <v>1353</v>
      </c>
      <c r="B3515" t="s">
        <v>1354</v>
      </c>
      <c r="C3515">
        <v>0</v>
      </c>
    </row>
    <row r="3516" spans="1:3" x14ac:dyDescent="0.2">
      <c r="A3516" t="s">
        <v>1355</v>
      </c>
      <c r="B3516" t="s">
        <v>1356</v>
      </c>
      <c r="C3516">
        <v>0</v>
      </c>
    </row>
    <row r="3517" spans="1:3" x14ac:dyDescent="0.2">
      <c r="A3517" t="s">
        <v>1357</v>
      </c>
      <c r="B3517" t="s">
        <v>1358</v>
      </c>
      <c r="C3517">
        <v>0</v>
      </c>
    </row>
    <row r="3518" spans="1:3" x14ac:dyDescent="0.2">
      <c r="A3518" t="s">
        <v>1359</v>
      </c>
      <c r="B3518" t="s">
        <v>7485</v>
      </c>
      <c r="C3518">
        <v>0</v>
      </c>
    </row>
    <row r="3519" spans="1:3" x14ac:dyDescent="0.2">
      <c r="A3519" t="s">
        <v>1360</v>
      </c>
      <c r="B3519" t="s">
        <v>7486</v>
      </c>
      <c r="C3519">
        <v>0</v>
      </c>
    </row>
    <row r="3520" spans="1:3" x14ac:dyDescent="0.2">
      <c r="A3520" t="s">
        <v>1361</v>
      </c>
      <c r="B3520" t="s">
        <v>1362</v>
      </c>
      <c r="C3520">
        <v>0</v>
      </c>
    </row>
    <row r="3521" spans="1:3" x14ac:dyDescent="0.2">
      <c r="A3521" t="s">
        <v>1363</v>
      </c>
      <c r="B3521" t="s">
        <v>1364</v>
      </c>
      <c r="C3521">
        <v>0</v>
      </c>
    </row>
    <row r="3522" spans="1:3" x14ac:dyDescent="0.2">
      <c r="A3522" t="s">
        <v>1365</v>
      </c>
      <c r="B3522" t="s">
        <v>7487</v>
      </c>
      <c r="C3522">
        <v>0</v>
      </c>
    </row>
    <row r="3523" spans="1:3" x14ac:dyDescent="0.2">
      <c r="A3523" t="s">
        <v>1366</v>
      </c>
      <c r="B3523" t="s">
        <v>1367</v>
      </c>
      <c r="C3523">
        <v>0</v>
      </c>
    </row>
    <row r="3524" spans="1:3" x14ac:dyDescent="0.2">
      <c r="A3524" t="s">
        <v>1368</v>
      </c>
      <c r="B3524" t="s">
        <v>7488</v>
      </c>
      <c r="C3524">
        <v>0</v>
      </c>
    </row>
    <row r="3525" spans="1:3" x14ac:dyDescent="0.2">
      <c r="A3525" t="s">
        <v>1369</v>
      </c>
      <c r="B3525" t="s">
        <v>1370</v>
      </c>
      <c r="C3525">
        <v>0</v>
      </c>
    </row>
    <row r="3526" spans="1:3" x14ac:dyDescent="0.2">
      <c r="A3526" t="s">
        <v>7489</v>
      </c>
      <c r="B3526" t="s">
        <v>7490</v>
      </c>
      <c r="C3526">
        <v>0</v>
      </c>
    </row>
    <row r="3527" spans="1:3" x14ac:dyDescent="0.2">
      <c r="A3527" t="s">
        <v>7491</v>
      </c>
      <c r="B3527" t="s">
        <v>7492</v>
      </c>
      <c r="C3527">
        <v>0</v>
      </c>
    </row>
    <row r="3528" spans="1:3" x14ac:dyDescent="0.2">
      <c r="A3528" t="s">
        <v>7493</v>
      </c>
      <c r="B3528" t="s">
        <v>7494</v>
      </c>
      <c r="C3528">
        <v>0</v>
      </c>
    </row>
    <row r="3529" spans="1:3" x14ac:dyDescent="0.2">
      <c r="A3529" t="s">
        <v>1371</v>
      </c>
      <c r="B3529" t="s">
        <v>1372</v>
      </c>
      <c r="C3529">
        <v>0</v>
      </c>
    </row>
    <row r="3530" spans="1:3" x14ac:dyDescent="0.2">
      <c r="A3530" t="s">
        <v>7495</v>
      </c>
      <c r="B3530" t="s">
        <v>7496</v>
      </c>
      <c r="C3530">
        <v>0</v>
      </c>
    </row>
    <row r="3531" spans="1:3" x14ac:dyDescent="0.2">
      <c r="A3531" t="s">
        <v>7497</v>
      </c>
      <c r="B3531" t="s">
        <v>7498</v>
      </c>
      <c r="C3531">
        <v>0</v>
      </c>
    </row>
    <row r="3532" spans="1:3" x14ac:dyDescent="0.2">
      <c r="A3532" t="s">
        <v>7499</v>
      </c>
      <c r="B3532" t="s">
        <v>7500</v>
      </c>
      <c r="C3532">
        <v>0</v>
      </c>
    </row>
    <row r="3533" spans="1:3" x14ac:dyDescent="0.2">
      <c r="A3533" t="s">
        <v>7501</v>
      </c>
      <c r="B3533" t="s">
        <v>7502</v>
      </c>
      <c r="C3533">
        <v>0</v>
      </c>
    </row>
    <row r="3534" spans="1:3" x14ac:dyDescent="0.2">
      <c r="A3534" t="s">
        <v>7503</v>
      </c>
      <c r="B3534" t="s">
        <v>7504</v>
      </c>
      <c r="C3534">
        <v>0</v>
      </c>
    </row>
    <row r="3535" spans="1:3" x14ac:dyDescent="0.2">
      <c r="A3535" t="s">
        <v>1373</v>
      </c>
      <c r="B3535" t="s">
        <v>1374</v>
      </c>
      <c r="C3535">
        <v>0</v>
      </c>
    </row>
    <row r="3536" spans="1:3" x14ac:dyDescent="0.2">
      <c r="A3536" t="s">
        <v>1375</v>
      </c>
      <c r="B3536" t="s">
        <v>1376</v>
      </c>
      <c r="C3536">
        <v>0</v>
      </c>
    </row>
    <row r="3537" spans="1:3" x14ac:dyDescent="0.2">
      <c r="A3537" t="s">
        <v>1377</v>
      </c>
      <c r="B3537" t="s">
        <v>1378</v>
      </c>
      <c r="C3537">
        <v>0</v>
      </c>
    </row>
    <row r="3538" spans="1:3" x14ac:dyDescent="0.2">
      <c r="A3538" t="s">
        <v>1379</v>
      </c>
      <c r="B3538" t="s">
        <v>1380</v>
      </c>
      <c r="C3538">
        <v>0</v>
      </c>
    </row>
    <row r="3539" spans="1:3" x14ac:dyDescent="0.2">
      <c r="A3539" t="s">
        <v>1381</v>
      </c>
      <c r="B3539" t="s">
        <v>7505</v>
      </c>
      <c r="C3539">
        <v>0</v>
      </c>
    </row>
    <row r="3540" spans="1:3" x14ac:dyDescent="0.2">
      <c r="A3540" t="s">
        <v>1382</v>
      </c>
      <c r="B3540" t="s">
        <v>1383</v>
      </c>
      <c r="C3540">
        <v>0</v>
      </c>
    </row>
    <row r="3541" spans="1:3" x14ac:dyDescent="0.2">
      <c r="A3541" t="s">
        <v>1384</v>
      </c>
      <c r="B3541" t="s">
        <v>7506</v>
      </c>
      <c r="C3541">
        <v>0</v>
      </c>
    </row>
    <row r="3542" spans="1:3" x14ac:dyDescent="0.2">
      <c r="A3542" t="s">
        <v>1385</v>
      </c>
      <c r="B3542" t="s">
        <v>1386</v>
      </c>
      <c r="C3542">
        <v>0</v>
      </c>
    </row>
    <row r="3543" spans="1:3" x14ac:dyDescent="0.2">
      <c r="A3543" t="s">
        <v>1387</v>
      </c>
      <c r="B3543" t="s">
        <v>7507</v>
      </c>
      <c r="C3543">
        <v>0</v>
      </c>
    </row>
    <row r="3544" spans="1:3" x14ac:dyDescent="0.2">
      <c r="A3544" t="s">
        <v>1388</v>
      </c>
      <c r="B3544" t="s">
        <v>1389</v>
      </c>
      <c r="C3544">
        <v>0</v>
      </c>
    </row>
    <row r="3545" spans="1:3" x14ac:dyDescent="0.2">
      <c r="A3545" t="s">
        <v>1390</v>
      </c>
      <c r="B3545" t="s">
        <v>1391</v>
      </c>
      <c r="C3545">
        <v>0</v>
      </c>
    </row>
    <row r="3546" spans="1:3" x14ac:dyDescent="0.2">
      <c r="A3546" t="s">
        <v>1392</v>
      </c>
      <c r="B3546" t="s">
        <v>1393</v>
      </c>
      <c r="C3546">
        <v>0</v>
      </c>
    </row>
    <row r="3547" spans="1:3" x14ac:dyDescent="0.2">
      <c r="A3547" t="s">
        <v>1394</v>
      </c>
      <c r="B3547" t="s">
        <v>1395</v>
      </c>
      <c r="C3547">
        <v>0</v>
      </c>
    </row>
    <row r="3548" spans="1:3" x14ac:dyDescent="0.2">
      <c r="A3548" t="s">
        <v>1396</v>
      </c>
      <c r="B3548" t="s">
        <v>1397</v>
      </c>
      <c r="C3548">
        <v>0</v>
      </c>
    </row>
    <row r="3549" spans="1:3" x14ac:dyDescent="0.2">
      <c r="A3549" t="s">
        <v>1398</v>
      </c>
      <c r="B3549" t="s">
        <v>1399</v>
      </c>
      <c r="C3549">
        <v>0</v>
      </c>
    </row>
    <row r="3550" spans="1:3" x14ac:dyDescent="0.2">
      <c r="A3550" t="s">
        <v>7508</v>
      </c>
      <c r="B3550" t="s">
        <v>7509</v>
      </c>
      <c r="C3550">
        <v>0</v>
      </c>
    </row>
    <row r="3551" spans="1:3" x14ac:dyDescent="0.2">
      <c r="A3551" t="s">
        <v>1400</v>
      </c>
      <c r="B3551" t="s">
        <v>7510</v>
      </c>
      <c r="C3551">
        <v>0</v>
      </c>
    </row>
    <row r="3552" spans="1:3" x14ac:dyDescent="0.2">
      <c r="A3552" t="s">
        <v>1401</v>
      </c>
      <c r="B3552" t="s">
        <v>1402</v>
      </c>
      <c r="C3552">
        <v>0</v>
      </c>
    </row>
    <row r="3553" spans="1:3" x14ac:dyDescent="0.2">
      <c r="A3553" t="s">
        <v>1403</v>
      </c>
      <c r="B3553" t="s">
        <v>7511</v>
      </c>
      <c r="C3553">
        <v>0</v>
      </c>
    </row>
    <row r="3554" spans="1:3" x14ac:dyDescent="0.2">
      <c r="A3554" t="s">
        <v>1404</v>
      </c>
      <c r="B3554" t="s">
        <v>7512</v>
      </c>
      <c r="C3554">
        <v>0</v>
      </c>
    </row>
    <row r="3555" spans="1:3" x14ac:dyDescent="0.2">
      <c r="A3555" t="s">
        <v>1405</v>
      </c>
      <c r="B3555" t="s">
        <v>1406</v>
      </c>
      <c r="C3555">
        <v>0</v>
      </c>
    </row>
    <row r="3556" spans="1:3" x14ac:dyDescent="0.2">
      <c r="A3556" t="s">
        <v>1407</v>
      </c>
      <c r="B3556" t="s">
        <v>1408</v>
      </c>
      <c r="C3556">
        <v>0</v>
      </c>
    </row>
    <row r="3557" spans="1:3" x14ac:dyDescent="0.2">
      <c r="A3557" t="s">
        <v>1409</v>
      </c>
      <c r="B3557" t="s">
        <v>7513</v>
      </c>
      <c r="C3557">
        <v>0</v>
      </c>
    </row>
    <row r="3558" spans="1:3" x14ac:dyDescent="0.2">
      <c r="A3558" t="s">
        <v>1410</v>
      </c>
      <c r="B3558" t="s">
        <v>1411</v>
      </c>
      <c r="C3558">
        <v>0</v>
      </c>
    </row>
    <row r="3559" spans="1:3" x14ac:dyDescent="0.2">
      <c r="A3559" t="s">
        <v>1412</v>
      </c>
      <c r="B3559" t="s">
        <v>1413</v>
      </c>
      <c r="C3559">
        <v>0</v>
      </c>
    </row>
    <row r="3560" spans="1:3" x14ac:dyDescent="0.2">
      <c r="A3560" t="s">
        <v>1414</v>
      </c>
      <c r="B3560" t="s">
        <v>1415</v>
      </c>
      <c r="C3560">
        <v>0</v>
      </c>
    </row>
    <row r="3561" spans="1:3" x14ac:dyDescent="0.2">
      <c r="A3561" t="s">
        <v>1416</v>
      </c>
      <c r="B3561" t="s">
        <v>1417</v>
      </c>
      <c r="C3561">
        <v>0</v>
      </c>
    </row>
    <row r="3562" spans="1:3" x14ac:dyDescent="0.2">
      <c r="A3562" t="s">
        <v>1418</v>
      </c>
      <c r="B3562" t="s">
        <v>1419</v>
      </c>
      <c r="C3562">
        <v>0</v>
      </c>
    </row>
    <row r="3563" spans="1:3" x14ac:dyDescent="0.2">
      <c r="A3563" t="s">
        <v>1420</v>
      </c>
      <c r="B3563" t="s">
        <v>1421</v>
      </c>
      <c r="C3563">
        <v>0</v>
      </c>
    </row>
    <row r="3564" spans="1:3" x14ac:dyDescent="0.2">
      <c r="A3564" t="s">
        <v>1422</v>
      </c>
      <c r="B3564" t="s">
        <v>1423</v>
      </c>
      <c r="C3564">
        <v>0</v>
      </c>
    </row>
    <row r="3565" spans="1:3" x14ac:dyDescent="0.2">
      <c r="A3565" t="s">
        <v>1424</v>
      </c>
      <c r="B3565" t="s">
        <v>1425</v>
      </c>
      <c r="C3565">
        <v>0</v>
      </c>
    </row>
    <row r="3566" spans="1:3" x14ac:dyDescent="0.2">
      <c r="A3566" t="s">
        <v>7514</v>
      </c>
      <c r="B3566" t="s">
        <v>7515</v>
      </c>
      <c r="C3566">
        <v>0</v>
      </c>
    </row>
    <row r="3567" spans="1:3" x14ac:dyDescent="0.2">
      <c r="A3567" t="s">
        <v>1426</v>
      </c>
      <c r="B3567" t="s">
        <v>1427</v>
      </c>
      <c r="C3567">
        <v>0</v>
      </c>
    </row>
    <row r="3568" spans="1:3" x14ac:dyDescent="0.2">
      <c r="A3568" t="s">
        <v>1428</v>
      </c>
      <c r="B3568" t="s">
        <v>1429</v>
      </c>
      <c r="C3568">
        <v>0</v>
      </c>
    </row>
    <row r="3569" spans="1:3" x14ac:dyDescent="0.2">
      <c r="A3569" t="s">
        <v>1430</v>
      </c>
      <c r="B3569" t="s">
        <v>1431</v>
      </c>
      <c r="C3569">
        <v>0</v>
      </c>
    </row>
    <row r="3570" spans="1:3" x14ac:dyDescent="0.2">
      <c r="A3570" t="s">
        <v>1432</v>
      </c>
      <c r="B3570" t="s">
        <v>1433</v>
      </c>
      <c r="C3570">
        <v>0</v>
      </c>
    </row>
    <row r="3571" spans="1:3" x14ac:dyDescent="0.2">
      <c r="A3571" t="s">
        <v>1434</v>
      </c>
      <c r="B3571" t="s">
        <v>1435</v>
      </c>
      <c r="C3571">
        <v>0</v>
      </c>
    </row>
    <row r="3572" spans="1:3" x14ac:dyDescent="0.2">
      <c r="A3572" t="s">
        <v>1436</v>
      </c>
      <c r="B3572" t="s">
        <v>1437</v>
      </c>
      <c r="C3572">
        <v>0</v>
      </c>
    </row>
    <row r="3573" spans="1:3" x14ac:dyDescent="0.2">
      <c r="A3573" t="s">
        <v>1438</v>
      </c>
      <c r="B3573" t="s">
        <v>1439</v>
      </c>
      <c r="C3573">
        <v>0</v>
      </c>
    </row>
    <row r="3574" spans="1:3" x14ac:dyDescent="0.2">
      <c r="A3574" t="s">
        <v>1440</v>
      </c>
      <c r="B3574" t="s">
        <v>1441</v>
      </c>
      <c r="C3574">
        <v>0</v>
      </c>
    </row>
    <row r="3575" spans="1:3" x14ac:dyDescent="0.2">
      <c r="A3575" t="s">
        <v>1442</v>
      </c>
      <c r="B3575" t="s">
        <v>1443</v>
      </c>
      <c r="C3575">
        <v>0</v>
      </c>
    </row>
    <row r="3576" spans="1:3" x14ac:dyDescent="0.2">
      <c r="A3576" t="s">
        <v>1444</v>
      </c>
      <c r="B3576" t="s">
        <v>1445</v>
      </c>
      <c r="C3576">
        <v>0</v>
      </c>
    </row>
    <row r="3577" spans="1:3" x14ac:dyDescent="0.2">
      <c r="A3577" t="s">
        <v>1446</v>
      </c>
      <c r="B3577" t="s">
        <v>1447</v>
      </c>
      <c r="C3577">
        <v>0</v>
      </c>
    </row>
    <row r="3578" spans="1:3" x14ac:dyDescent="0.2">
      <c r="A3578" t="s">
        <v>1448</v>
      </c>
      <c r="B3578" t="s">
        <v>1449</v>
      </c>
      <c r="C3578">
        <v>0</v>
      </c>
    </row>
    <row r="3579" spans="1:3" x14ac:dyDescent="0.2">
      <c r="A3579" t="s">
        <v>1450</v>
      </c>
      <c r="B3579" t="s">
        <v>1451</v>
      </c>
      <c r="C3579">
        <v>0</v>
      </c>
    </row>
    <row r="3580" spans="1:3" x14ac:dyDescent="0.2">
      <c r="A3580" t="s">
        <v>1452</v>
      </c>
      <c r="B3580" t="s">
        <v>1453</v>
      </c>
      <c r="C3580">
        <v>0</v>
      </c>
    </row>
    <row r="3581" spans="1:3" x14ac:dyDescent="0.2">
      <c r="A3581" t="s">
        <v>1454</v>
      </c>
      <c r="B3581" t="s">
        <v>1455</v>
      </c>
      <c r="C3581">
        <v>0</v>
      </c>
    </row>
    <row r="3582" spans="1:3" x14ac:dyDescent="0.2">
      <c r="A3582" t="s">
        <v>1456</v>
      </c>
      <c r="B3582" t="s">
        <v>1457</v>
      </c>
      <c r="C3582">
        <v>0</v>
      </c>
    </row>
    <row r="3583" spans="1:3" x14ac:dyDescent="0.2">
      <c r="A3583" t="s">
        <v>1458</v>
      </c>
      <c r="B3583" t="s">
        <v>1459</v>
      </c>
      <c r="C3583">
        <v>0</v>
      </c>
    </row>
    <row r="3584" spans="1:3" x14ac:dyDescent="0.2">
      <c r="A3584" t="s">
        <v>7516</v>
      </c>
      <c r="B3584" t="s">
        <v>7517</v>
      </c>
      <c r="C3584">
        <v>0</v>
      </c>
    </row>
    <row r="3585" spans="1:3" x14ac:dyDescent="0.2">
      <c r="A3585" t="s">
        <v>7518</v>
      </c>
      <c r="B3585" t="s">
        <v>7519</v>
      </c>
      <c r="C3585">
        <v>0</v>
      </c>
    </row>
    <row r="3586" spans="1:3" x14ac:dyDescent="0.2">
      <c r="A3586" t="s">
        <v>1460</v>
      </c>
      <c r="B3586" t="s">
        <v>1461</v>
      </c>
      <c r="C3586">
        <v>0</v>
      </c>
    </row>
    <row r="3587" spans="1:3" x14ac:dyDescent="0.2">
      <c r="A3587" t="s">
        <v>1462</v>
      </c>
      <c r="B3587" t="s">
        <v>1463</v>
      </c>
      <c r="C3587">
        <v>0</v>
      </c>
    </row>
    <row r="3588" spans="1:3" x14ac:dyDescent="0.2">
      <c r="A3588" t="s">
        <v>1464</v>
      </c>
      <c r="B3588" t="s">
        <v>1465</v>
      </c>
      <c r="C3588">
        <v>0</v>
      </c>
    </row>
    <row r="3589" spans="1:3" x14ac:dyDescent="0.2">
      <c r="A3589" t="s">
        <v>1466</v>
      </c>
      <c r="B3589" t="s">
        <v>1467</v>
      </c>
      <c r="C3589">
        <v>0</v>
      </c>
    </row>
    <row r="3590" spans="1:3" x14ac:dyDescent="0.2">
      <c r="A3590" t="s">
        <v>1468</v>
      </c>
      <c r="B3590" t="s">
        <v>1469</v>
      </c>
      <c r="C3590">
        <v>0</v>
      </c>
    </row>
    <row r="3591" spans="1:3" x14ac:dyDescent="0.2">
      <c r="A3591" t="s">
        <v>7520</v>
      </c>
      <c r="B3591" t="s">
        <v>7521</v>
      </c>
      <c r="C3591">
        <v>0</v>
      </c>
    </row>
    <row r="3592" spans="1:3" x14ac:dyDescent="0.2">
      <c r="A3592" t="s">
        <v>1470</v>
      </c>
      <c r="B3592" t="s">
        <v>1471</v>
      </c>
      <c r="C3592">
        <v>0</v>
      </c>
    </row>
    <row r="3593" spans="1:3" x14ac:dyDescent="0.2">
      <c r="A3593" t="s">
        <v>1472</v>
      </c>
      <c r="B3593" t="s">
        <v>1473</v>
      </c>
      <c r="C3593">
        <v>0</v>
      </c>
    </row>
    <row r="3594" spans="1:3" x14ac:dyDescent="0.2">
      <c r="A3594" t="s">
        <v>1474</v>
      </c>
      <c r="B3594" t="s">
        <v>1475</v>
      </c>
      <c r="C3594">
        <v>0</v>
      </c>
    </row>
    <row r="3595" spans="1:3" x14ac:dyDescent="0.2">
      <c r="A3595" t="s">
        <v>1476</v>
      </c>
      <c r="B3595" t="s">
        <v>7522</v>
      </c>
      <c r="C3595">
        <v>0</v>
      </c>
    </row>
    <row r="3596" spans="1:3" x14ac:dyDescent="0.2">
      <c r="A3596" t="s">
        <v>1477</v>
      </c>
      <c r="B3596" t="s">
        <v>1478</v>
      </c>
      <c r="C3596">
        <v>0</v>
      </c>
    </row>
    <row r="3597" spans="1:3" x14ac:dyDescent="0.2">
      <c r="A3597" t="s">
        <v>1479</v>
      </c>
      <c r="B3597" t="s">
        <v>1480</v>
      </c>
      <c r="C3597">
        <v>0</v>
      </c>
    </row>
    <row r="3598" spans="1:3" x14ac:dyDescent="0.2">
      <c r="A3598" t="s">
        <v>7523</v>
      </c>
      <c r="B3598" t="s">
        <v>7524</v>
      </c>
      <c r="C3598">
        <v>0</v>
      </c>
    </row>
    <row r="3599" spans="1:3" x14ac:dyDescent="0.2">
      <c r="A3599" t="s">
        <v>1481</v>
      </c>
      <c r="B3599" t="s">
        <v>1482</v>
      </c>
      <c r="C3599">
        <v>0</v>
      </c>
    </row>
    <row r="3600" spans="1:3" x14ac:dyDescent="0.2">
      <c r="A3600" t="s">
        <v>1483</v>
      </c>
      <c r="B3600" t="s">
        <v>1484</v>
      </c>
      <c r="C3600">
        <v>0</v>
      </c>
    </row>
    <row r="3601" spans="1:3" x14ac:dyDescent="0.2">
      <c r="A3601" t="s">
        <v>1485</v>
      </c>
      <c r="B3601" t="s">
        <v>1486</v>
      </c>
      <c r="C3601">
        <v>0</v>
      </c>
    </row>
    <row r="3602" spans="1:3" x14ac:dyDescent="0.2">
      <c r="A3602" t="s">
        <v>1487</v>
      </c>
      <c r="B3602" t="s">
        <v>1488</v>
      </c>
      <c r="C3602">
        <v>0</v>
      </c>
    </row>
    <row r="3603" spans="1:3" x14ac:dyDescent="0.2">
      <c r="A3603" t="s">
        <v>1489</v>
      </c>
      <c r="B3603" t="s">
        <v>1490</v>
      </c>
      <c r="C3603">
        <v>0</v>
      </c>
    </row>
    <row r="3604" spans="1:3" x14ac:dyDescent="0.2">
      <c r="A3604" t="s">
        <v>1491</v>
      </c>
      <c r="B3604" t="s">
        <v>1492</v>
      </c>
      <c r="C3604">
        <v>0</v>
      </c>
    </row>
    <row r="3605" spans="1:3" x14ac:dyDescent="0.2">
      <c r="A3605" t="s">
        <v>7525</v>
      </c>
      <c r="B3605" t="s">
        <v>7526</v>
      </c>
      <c r="C3605">
        <v>0</v>
      </c>
    </row>
    <row r="3606" spans="1:3" x14ac:dyDescent="0.2">
      <c r="A3606" t="s">
        <v>7527</v>
      </c>
      <c r="B3606" t="s">
        <v>7528</v>
      </c>
      <c r="C3606">
        <v>0</v>
      </c>
    </row>
    <row r="3607" spans="1:3" x14ac:dyDescent="0.2">
      <c r="A3607" t="s">
        <v>1493</v>
      </c>
      <c r="B3607" t="s">
        <v>1494</v>
      </c>
      <c r="C3607">
        <v>0</v>
      </c>
    </row>
    <row r="3608" spans="1:3" x14ac:dyDescent="0.2">
      <c r="A3608" t="s">
        <v>1495</v>
      </c>
      <c r="B3608" t="s">
        <v>1496</v>
      </c>
      <c r="C3608">
        <v>0</v>
      </c>
    </row>
    <row r="3609" spans="1:3" x14ac:dyDescent="0.2">
      <c r="A3609" t="s">
        <v>7529</v>
      </c>
      <c r="B3609" t="s">
        <v>7530</v>
      </c>
      <c r="C3609">
        <v>0</v>
      </c>
    </row>
    <row r="3610" spans="1:3" x14ac:dyDescent="0.2">
      <c r="A3610" t="s">
        <v>1497</v>
      </c>
      <c r="B3610" t="s">
        <v>1498</v>
      </c>
      <c r="C3610">
        <v>0</v>
      </c>
    </row>
    <row r="3611" spans="1:3" x14ac:dyDescent="0.2">
      <c r="A3611" t="s">
        <v>7531</v>
      </c>
      <c r="B3611" t="s">
        <v>7532</v>
      </c>
      <c r="C3611">
        <v>0</v>
      </c>
    </row>
    <row r="3612" spans="1:3" x14ac:dyDescent="0.2">
      <c r="A3612" t="s">
        <v>1499</v>
      </c>
      <c r="B3612" t="s">
        <v>1500</v>
      </c>
      <c r="C3612">
        <v>0</v>
      </c>
    </row>
    <row r="3613" spans="1:3" x14ac:dyDescent="0.2">
      <c r="A3613" t="s">
        <v>1501</v>
      </c>
      <c r="B3613" t="s">
        <v>1502</v>
      </c>
      <c r="C3613">
        <v>0</v>
      </c>
    </row>
    <row r="3614" spans="1:3" x14ac:dyDescent="0.2">
      <c r="A3614" t="s">
        <v>1503</v>
      </c>
      <c r="B3614" t="s">
        <v>1504</v>
      </c>
      <c r="C3614">
        <v>0</v>
      </c>
    </row>
    <row r="3615" spans="1:3" x14ac:dyDescent="0.2">
      <c r="A3615" t="s">
        <v>1505</v>
      </c>
      <c r="B3615" t="s">
        <v>1506</v>
      </c>
      <c r="C3615">
        <v>0</v>
      </c>
    </row>
    <row r="3616" spans="1:3" x14ac:dyDescent="0.2">
      <c r="A3616" t="s">
        <v>1507</v>
      </c>
      <c r="B3616" t="s">
        <v>1508</v>
      </c>
      <c r="C3616">
        <v>0</v>
      </c>
    </row>
    <row r="3617" spans="1:3" x14ac:dyDescent="0.2">
      <c r="A3617" t="s">
        <v>1509</v>
      </c>
      <c r="B3617" t="s">
        <v>1510</v>
      </c>
      <c r="C3617">
        <v>0</v>
      </c>
    </row>
    <row r="3618" spans="1:3" x14ac:dyDescent="0.2">
      <c r="A3618" t="s">
        <v>1511</v>
      </c>
      <c r="B3618" t="s">
        <v>1512</v>
      </c>
      <c r="C3618">
        <v>0</v>
      </c>
    </row>
    <row r="3619" spans="1:3" x14ac:dyDescent="0.2">
      <c r="A3619" t="s">
        <v>1513</v>
      </c>
      <c r="B3619" t="s">
        <v>1514</v>
      </c>
      <c r="C3619">
        <v>0</v>
      </c>
    </row>
    <row r="3620" spans="1:3" x14ac:dyDescent="0.2">
      <c r="A3620" t="s">
        <v>1515</v>
      </c>
      <c r="B3620" t="s">
        <v>1516</v>
      </c>
      <c r="C3620">
        <v>0</v>
      </c>
    </row>
    <row r="3621" spans="1:3" x14ac:dyDescent="0.2">
      <c r="A3621" t="s">
        <v>7533</v>
      </c>
      <c r="B3621" t="s">
        <v>7534</v>
      </c>
      <c r="C3621">
        <v>0</v>
      </c>
    </row>
    <row r="3622" spans="1:3" x14ac:dyDescent="0.2">
      <c r="A3622" t="s">
        <v>7535</v>
      </c>
      <c r="B3622" t="s">
        <v>7536</v>
      </c>
      <c r="C3622">
        <v>0</v>
      </c>
    </row>
    <row r="3623" spans="1:3" x14ac:dyDescent="0.2">
      <c r="A3623" t="s">
        <v>1517</v>
      </c>
      <c r="B3623" t="s">
        <v>1518</v>
      </c>
      <c r="C3623">
        <v>0</v>
      </c>
    </row>
    <row r="3624" spans="1:3" x14ac:dyDescent="0.2">
      <c r="A3624" t="s">
        <v>7537</v>
      </c>
      <c r="B3624" t="s">
        <v>7538</v>
      </c>
      <c r="C3624">
        <v>0</v>
      </c>
    </row>
    <row r="3625" spans="1:3" x14ac:dyDescent="0.2">
      <c r="A3625" t="s">
        <v>7539</v>
      </c>
      <c r="B3625" t="s">
        <v>7540</v>
      </c>
      <c r="C3625">
        <v>0</v>
      </c>
    </row>
    <row r="3626" spans="1:3" x14ac:dyDescent="0.2">
      <c r="A3626" t="s">
        <v>1519</v>
      </c>
      <c r="B3626" t="s">
        <v>7541</v>
      </c>
      <c r="C3626">
        <v>0</v>
      </c>
    </row>
    <row r="3627" spans="1:3" x14ac:dyDescent="0.2">
      <c r="A3627" t="s">
        <v>1520</v>
      </c>
      <c r="B3627" t="s">
        <v>1521</v>
      </c>
      <c r="C3627">
        <v>0</v>
      </c>
    </row>
    <row r="3628" spans="1:3" x14ac:dyDescent="0.2">
      <c r="A3628" t="s">
        <v>1522</v>
      </c>
      <c r="B3628" t="s">
        <v>7542</v>
      </c>
      <c r="C3628">
        <v>0</v>
      </c>
    </row>
    <row r="3629" spans="1:3" x14ac:dyDescent="0.2">
      <c r="A3629" t="s">
        <v>1523</v>
      </c>
      <c r="B3629" t="s">
        <v>1524</v>
      </c>
      <c r="C3629">
        <v>0</v>
      </c>
    </row>
    <row r="3630" spans="1:3" x14ac:dyDescent="0.2">
      <c r="A3630" t="s">
        <v>1525</v>
      </c>
      <c r="B3630" t="s">
        <v>1526</v>
      </c>
      <c r="C3630">
        <v>0</v>
      </c>
    </row>
    <row r="3631" spans="1:3" x14ac:dyDescent="0.2">
      <c r="A3631" t="s">
        <v>7543</v>
      </c>
      <c r="B3631" t="s">
        <v>7544</v>
      </c>
      <c r="C3631">
        <v>0</v>
      </c>
    </row>
    <row r="3632" spans="1:3" x14ac:dyDescent="0.2">
      <c r="A3632" t="s">
        <v>7545</v>
      </c>
      <c r="B3632" t="s">
        <v>7546</v>
      </c>
      <c r="C3632">
        <v>0</v>
      </c>
    </row>
    <row r="3633" spans="1:3" x14ac:dyDescent="0.2">
      <c r="A3633" t="s">
        <v>1527</v>
      </c>
      <c r="B3633" t="s">
        <v>1528</v>
      </c>
      <c r="C3633">
        <v>0</v>
      </c>
    </row>
    <row r="3634" spans="1:3" x14ac:dyDescent="0.2">
      <c r="A3634" t="s">
        <v>1529</v>
      </c>
      <c r="B3634" t="s">
        <v>1530</v>
      </c>
      <c r="C3634">
        <v>0</v>
      </c>
    </row>
    <row r="3635" spans="1:3" x14ac:dyDescent="0.2">
      <c r="A3635" t="s">
        <v>1531</v>
      </c>
      <c r="B3635" t="s">
        <v>1532</v>
      </c>
      <c r="C3635">
        <v>0</v>
      </c>
    </row>
    <row r="3636" spans="1:3" x14ac:dyDescent="0.2">
      <c r="A3636" t="s">
        <v>1533</v>
      </c>
      <c r="B3636" t="s">
        <v>1534</v>
      </c>
      <c r="C3636">
        <v>0</v>
      </c>
    </row>
    <row r="3637" spans="1:3" x14ac:dyDescent="0.2">
      <c r="A3637" t="s">
        <v>1535</v>
      </c>
      <c r="B3637" t="s">
        <v>1536</v>
      </c>
      <c r="C3637">
        <v>0</v>
      </c>
    </row>
    <row r="3638" spans="1:3" x14ac:dyDescent="0.2">
      <c r="A3638" t="s">
        <v>1537</v>
      </c>
      <c r="B3638" t="s">
        <v>1538</v>
      </c>
      <c r="C3638">
        <v>0</v>
      </c>
    </row>
    <row r="3639" spans="1:3" x14ac:dyDescent="0.2">
      <c r="A3639" t="s">
        <v>1539</v>
      </c>
      <c r="B3639" t="s">
        <v>1540</v>
      </c>
      <c r="C3639">
        <v>0</v>
      </c>
    </row>
    <row r="3640" spans="1:3" x14ac:dyDescent="0.2">
      <c r="A3640" t="s">
        <v>1541</v>
      </c>
      <c r="B3640" t="s">
        <v>1542</v>
      </c>
      <c r="C3640">
        <v>0</v>
      </c>
    </row>
    <row r="3641" spans="1:3" x14ac:dyDescent="0.2">
      <c r="A3641" t="s">
        <v>7547</v>
      </c>
      <c r="B3641" t="s">
        <v>7548</v>
      </c>
      <c r="C3641">
        <v>0</v>
      </c>
    </row>
    <row r="3642" spans="1:3" x14ac:dyDescent="0.2">
      <c r="A3642" t="s">
        <v>1543</v>
      </c>
      <c r="B3642" t="s">
        <v>1544</v>
      </c>
      <c r="C3642">
        <v>0</v>
      </c>
    </row>
    <row r="3643" spans="1:3" x14ac:dyDescent="0.2">
      <c r="A3643" t="s">
        <v>1545</v>
      </c>
      <c r="B3643" t="s">
        <v>1546</v>
      </c>
      <c r="C3643">
        <v>0</v>
      </c>
    </row>
    <row r="3644" spans="1:3" x14ac:dyDescent="0.2">
      <c r="A3644" t="s">
        <v>1547</v>
      </c>
      <c r="B3644" t="s">
        <v>1548</v>
      </c>
      <c r="C3644">
        <v>0</v>
      </c>
    </row>
    <row r="3645" spans="1:3" x14ac:dyDescent="0.2">
      <c r="A3645" t="s">
        <v>1549</v>
      </c>
      <c r="B3645" t="s">
        <v>1550</v>
      </c>
      <c r="C3645">
        <v>0</v>
      </c>
    </row>
    <row r="3646" spans="1:3" x14ac:dyDescent="0.2">
      <c r="A3646" t="s">
        <v>7549</v>
      </c>
      <c r="B3646" t="s">
        <v>7550</v>
      </c>
      <c r="C3646">
        <v>0</v>
      </c>
    </row>
    <row r="3647" spans="1:3" x14ac:dyDescent="0.2">
      <c r="A3647" t="s">
        <v>1551</v>
      </c>
      <c r="B3647" t="s">
        <v>1552</v>
      </c>
      <c r="C3647">
        <v>0</v>
      </c>
    </row>
    <row r="3648" spans="1:3" x14ac:dyDescent="0.2">
      <c r="A3648" t="s">
        <v>1553</v>
      </c>
      <c r="B3648" t="s">
        <v>1554</v>
      </c>
      <c r="C3648">
        <v>0</v>
      </c>
    </row>
    <row r="3649" spans="1:3" x14ac:dyDescent="0.2">
      <c r="A3649" t="s">
        <v>7551</v>
      </c>
      <c r="B3649" t="s">
        <v>7552</v>
      </c>
      <c r="C3649">
        <v>0</v>
      </c>
    </row>
    <row r="3650" spans="1:3" x14ac:dyDescent="0.2">
      <c r="A3650" t="s">
        <v>1555</v>
      </c>
      <c r="B3650" t="s">
        <v>1556</v>
      </c>
      <c r="C3650">
        <v>0</v>
      </c>
    </row>
    <row r="3651" spans="1:3" x14ac:dyDescent="0.2">
      <c r="A3651" t="s">
        <v>1557</v>
      </c>
      <c r="B3651" t="s">
        <v>1558</v>
      </c>
      <c r="C3651">
        <v>0</v>
      </c>
    </row>
    <row r="3652" spans="1:3" x14ac:dyDescent="0.2">
      <c r="A3652" t="s">
        <v>1559</v>
      </c>
      <c r="B3652" t="s">
        <v>1560</v>
      </c>
      <c r="C3652">
        <v>0</v>
      </c>
    </row>
    <row r="3653" spans="1:3" x14ac:dyDescent="0.2">
      <c r="A3653" t="s">
        <v>1561</v>
      </c>
      <c r="B3653" t="s">
        <v>1562</v>
      </c>
      <c r="C3653">
        <v>0</v>
      </c>
    </row>
    <row r="3654" spans="1:3" x14ac:dyDescent="0.2">
      <c r="A3654" t="s">
        <v>7553</v>
      </c>
      <c r="B3654" t="s">
        <v>7554</v>
      </c>
      <c r="C3654">
        <v>0</v>
      </c>
    </row>
    <row r="3655" spans="1:3" x14ac:dyDescent="0.2">
      <c r="A3655" t="s">
        <v>1563</v>
      </c>
      <c r="B3655" t="s">
        <v>1564</v>
      </c>
      <c r="C3655">
        <v>0</v>
      </c>
    </row>
    <row r="3656" spans="1:3" x14ac:dyDescent="0.2">
      <c r="A3656" t="s">
        <v>1565</v>
      </c>
      <c r="B3656" t="s">
        <v>1566</v>
      </c>
      <c r="C3656">
        <v>0</v>
      </c>
    </row>
    <row r="3657" spans="1:3" x14ac:dyDescent="0.2">
      <c r="A3657" t="s">
        <v>1567</v>
      </c>
      <c r="B3657" t="s">
        <v>1568</v>
      </c>
      <c r="C3657">
        <v>0</v>
      </c>
    </row>
    <row r="3658" spans="1:3" x14ac:dyDescent="0.2">
      <c r="A3658" t="s">
        <v>1569</v>
      </c>
      <c r="B3658" t="s">
        <v>1570</v>
      </c>
      <c r="C3658">
        <v>0</v>
      </c>
    </row>
    <row r="3659" spans="1:3" x14ac:dyDescent="0.2">
      <c r="A3659" t="s">
        <v>1571</v>
      </c>
      <c r="B3659" t="s">
        <v>7555</v>
      </c>
      <c r="C3659">
        <v>0</v>
      </c>
    </row>
    <row r="3660" spans="1:3" x14ac:dyDescent="0.2">
      <c r="A3660" t="s">
        <v>1572</v>
      </c>
      <c r="B3660" t="s">
        <v>1573</v>
      </c>
      <c r="C3660">
        <v>0</v>
      </c>
    </row>
    <row r="3661" spans="1:3" x14ac:dyDescent="0.2">
      <c r="A3661" t="s">
        <v>1574</v>
      </c>
      <c r="B3661" t="s">
        <v>1575</v>
      </c>
      <c r="C3661">
        <v>0</v>
      </c>
    </row>
    <row r="3662" spans="1:3" x14ac:dyDescent="0.2">
      <c r="A3662" t="s">
        <v>7556</v>
      </c>
      <c r="B3662" t="s">
        <v>7557</v>
      </c>
      <c r="C3662">
        <v>0</v>
      </c>
    </row>
    <row r="3663" spans="1:3" x14ac:dyDescent="0.2">
      <c r="A3663" t="s">
        <v>1576</v>
      </c>
      <c r="B3663" t="s">
        <v>7558</v>
      </c>
      <c r="C3663">
        <v>0</v>
      </c>
    </row>
    <row r="3664" spans="1:3" x14ac:dyDescent="0.2">
      <c r="A3664" t="s">
        <v>1577</v>
      </c>
      <c r="B3664" t="s">
        <v>1578</v>
      </c>
      <c r="C3664">
        <v>0</v>
      </c>
    </row>
    <row r="3665" spans="1:3" x14ac:dyDescent="0.2">
      <c r="A3665" t="s">
        <v>1579</v>
      </c>
      <c r="B3665" t="s">
        <v>1580</v>
      </c>
      <c r="C3665">
        <v>0</v>
      </c>
    </row>
    <row r="3666" spans="1:3" x14ac:dyDescent="0.2">
      <c r="A3666" t="s">
        <v>1581</v>
      </c>
      <c r="B3666" t="s">
        <v>1582</v>
      </c>
      <c r="C3666">
        <v>0</v>
      </c>
    </row>
    <row r="3667" spans="1:3" x14ac:dyDescent="0.2">
      <c r="A3667" t="s">
        <v>1583</v>
      </c>
      <c r="B3667" t="s">
        <v>1584</v>
      </c>
      <c r="C3667">
        <v>0</v>
      </c>
    </row>
    <row r="3668" spans="1:3" x14ac:dyDescent="0.2">
      <c r="A3668" t="s">
        <v>7559</v>
      </c>
      <c r="B3668" t="s">
        <v>7560</v>
      </c>
      <c r="C3668">
        <v>0</v>
      </c>
    </row>
    <row r="3669" spans="1:3" x14ac:dyDescent="0.2">
      <c r="A3669" t="s">
        <v>1585</v>
      </c>
      <c r="B3669" t="s">
        <v>1586</v>
      </c>
      <c r="C3669">
        <v>0</v>
      </c>
    </row>
    <row r="3670" spans="1:3" x14ac:dyDescent="0.2">
      <c r="A3670" t="s">
        <v>1587</v>
      </c>
      <c r="B3670" t="s">
        <v>1588</v>
      </c>
      <c r="C3670">
        <v>0</v>
      </c>
    </row>
    <row r="3671" spans="1:3" x14ac:dyDescent="0.2">
      <c r="A3671" t="s">
        <v>7561</v>
      </c>
      <c r="B3671" t="s">
        <v>7562</v>
      </c>
      <c r="C3671">
        <v>0</v>
      </c>
    </row>
    <row r="3672" spans="1:3" x14ac:dyDescent="0.2">
      <c r="A3672" t="s">
        <v>1589</v>
      </c>
      <c r="B3672" t="s">
        <v>1590</v>
      </c>
      <c r="C3672">
        <v>0</v>
      </c>
    </row>
    <row r="3673" spans="1:3" x14ac:dyDescent="0.2">
      <c r="A3673" t="s">
        <v>1591</v>
      </c>
      <c r="B3673" t="s">
        <v>1592</v>
      </c>
      <c r="C3673">
        <v>0</v>
      </c>
    </row>
    <row r="3674" spans="1:3" x14ac:dyDescent="0.2">
      <c r="A3674" t="s">
        <v>1593</v>
      </c>
      <c r="B3674" t="s">
        <v>1594</v>
      </c>
      <c r="C3674">
        <v>0</v>
      </c>
    </row>
    <row r="3675" spans="1:3" x14ac:dyDescent="0.2">
      <c r="A3675" t="s">
        <v>1595</v>
      </c>
      <c r="B3675" t="s">
        <v>1596</v>
      </c>
      <c r="C3675">
        <v>0</v>
      </c>
    </row>
    <row r="3676" spans="1:3" x14ac:dyDescent="0.2">
      <c r="A3676" t="s">
        <v>1597</v>
      </c>
      <c r="B3676" t="s">
        <v>1598</v>
      </c>
      <c r="C3676">
        <v>0</v>
      </c>
    </row>
    <row r="3677" spans="1:3" x14ac:dyDescent="0.2">
      <c r="A3677" t="s">
        <v>1599</v>
      </c>
      <c r="B3677" t="s">
        <v>1600</v>
      </c>
      <c r="C3677">
        <v>0</v>
      </c>
    </row>
    <row r="3678" spans="1:3" x14ac:dyDescent="0.2">
      <c r="A3678" t="s">
        <v>1601</v>
      </c>
      <c r="B3678" t="s">
        <v>1602</v>
      </c>
      <c r="C3678">
        <v>0</v>
      </c>
    </row>
    <row r="3679" spans="1:3" x14ac:dyDescent="0.2">
      <c r="A3679" t="s">
        <v>1603</v>
      </c>
      <c r="B3679" t="s">
        <v>1604</v>
      </c>
      <c r="C3679">
        <v>0</v>
      </c>
    </row>
    <row r="3680" spans="1:3" x14ac:dyDescent="0.2">
      <c r="A3680" t="s">
        <v>1605</v>
      </c>
      <c r="B3680" t="s">
        <v>1606</v>
      </c>
      <c r="C3680">
        <v>0</v>
      </c>
    </row>
    <row r="3681" spans="1:3" x14ac:dyDescent="0.2">
      <c r="A3681" t="s">
        <v>1607</v>
      </c>
      <c r="B3681" t="s">
        <v>1608</v>
      </c>
      <c r="C3681">
        <v>0</v>
      </c>
    </row>
    <row r="3682" spans="1:3" x14ac:dyDescent="0.2">
      <c r="A3682" t="s">
        <v>1609</v>
      </c>
      <c r="B3682" t="s">
        <v>1610</v>
      </c>
      <c r="C3682">
        <v>0</v>
      </c>
    </row>
    <row r="3683" spans="1:3" x14ac:dyDescent="0.2">
      <c r="A3683" t="s">
        <v>1611</v>
      </c>
      <c r="B3683" t="s">
        <v>1612</v>
      </c>
      <c r="C3683">
        <v>0</v>
      </c>
    </row>
    <row r="3684" spans="1:3" x14ac:dyDescent="0.2">
      <c r="A3684" t="s">
        <v>1613</v>
      </c>
      <c r="B3684" t="s">
        <v>1614</v>
      </c>
      <c r="C3684">
        <v>0</v>
      </c>
    </row>
    <row r="3685" spans="1:3" x14ac:dyDescent="0.2">
      <c r="A3685" t="s">
        <v>1615</v>
      </c>
      <c r="B3685" t="s">
        <v>1616</v>
      </c>
      <c r="C3685">
        <v>0</v>
      </c>
    </row>
    <row r="3686" spans="1:3" x14ac:dyDescent="0.2">
      <c r="A3686" t="s">
        <v>1617</v>
      </c>
      <c r="B3686" t="s">
        <v>1618</v>
      </c>
      <c r="C3686">
        <v>0</v>
      </c>
    </row>
    <row r="3687" spans="1:3" x14ac:dyDescent="0.2">
      <c r="A3687" t="s">
        <v>1619</v>
      </c>
      <c r="B3687" t="s">
        <v>1620</v>
      </c>
      <c r="C3687">
        <v>0</v>
      </c>
    </row>
    <row r="3688" spans="1:3" x14ac:dyDescent="0.2">
      <c r="A3688" t="s">
        <v>1621</v>
      </c>
      <c r="B3688" t="s">
        <v>1622</v>
      </c>
      <c r="C3688">
        <v>0</v>
      </c>
    </row>
    <row r="3689" spans="1:3" x14ac:dyDescent="0.2">
      <c r="A3689" t="s">
        <v>1623</v>
      </c>
      <c r="B3689" t="s">
        <v>1624</v>
      </c>
      <c r="C3689">
        <v>0</v>
      </c>
    </row>
    <row r="3690" spans="1:3" x14ac:dyDescent="0.2">
      <c r="A3690" t="s">
        <v>1625</v>
      </c>
      <c r="B3690" t="s">
        <v>1626</v>
      </c>
      <c r="C3690">
        <v>0</v>
      </c>
    </row>
    <row r="3691" spans="1:3" x14ac:dyDescent="0.2">
      <c r="A3691" t="s">
        <v>1627</v>
      </c>
      <c r="B3691" t="s">
        <v>1628</v>
      </c>
      <c r="C3691">
        <v>0</v>
      </c>
    </row>
    <row r="3692" spans="1:3" x14ac:dyDescent="0.2">
      <c r="A3692" t="s">
        <v>1629</v>
      </c>
      <c r="B3692" t="s">
        <v>1630</v>
      </c>
      <c r="C3692">
        <v>0</v>
      </c>
    </row>
    <row r="3693" spans="1:3" x14ac:dyDescent="0.2">
      <c r="A3693" t="s">
        <v>1631</v>
      </c>
      <c r="B3693" t="s">
        <v>1632</v>
      </c>
      <c r="C3693">
        <v>0</v>
      </c>
    </row>
    <row r="3694" spans="1:3" x14ac:dyDescent="0.2">
      <c r="A3694" t="s">
        <v>1633</v>
      </c>
      <c r="B3694" t="s">
        <v>1634</v>
      </c>
      <c r="C3694">
        <v>0</v>
      </c>
    </row>
    <row r="3695" spans="1:3" x14ac:dyDescent="0.2">
      <c r="A3695" t="s">
        <v>1635</v>
      </c>
      <c r="B3695" t="s">
        <v>1636</v>
      </c>
      <c r="C3695">
        <v>0</v>
      </c>
    </row>
    <row r="3696" spans="1:3" x14ac:dyDescent="0.2">
      <c r="A3696" t="s">
        <v>7563</v>
      </c>
      <c r="B3696" t="s">
        <v>7564</v>
      </c>
      <c r="C3696">
        <v>0</v>
      </c>
    </row>
    <row r="3697" spans="1:3" x14ac:dyDescent="0.2">
      <c r="A3697" t="s">
        <v>1637</v>
      </c>
      <c r="B3697" t="s">
        <v>1638</v>
      </c>
      <c r="C3697">
        <v>0</v>
      </c>
    </row>
    <row r="3698" spans="1:3" x14ac:dyDescent="0.2">
      <c r="A3698" t="s">
        <v>7565</v>
      </c>
      <c r="B3698" t="s">
        <v>7566</v>
      </c>
      <c r="C3698">
        <v>0</v>
      </c>
    </row>
    <row r="3699" spans="1:3" x14ac:dyDescent="0.2">
      <c r="A3699" t="s">
        <v>7567</v>
      </c>
      <c r="B3699" t="s">
        <v>7568</v>
      </c>
      <c r="C3699">
        <v>0</v>
      </c>
    </row>
    <row r="3700" spans="1:3" x14ac:dyDescent="0.2">
      <c r="A3700" t="s">
        <v>1639</v>
      </c>
      <c r="B3700" t="s">
        <v>1640</v>
      </c>
      <c r="C3700">
        <v>0</v>
      </c>
    </row>
    <row r="3701" spans="1:3" x14ac:dyDescent="0.2">
      <c r="A3701" t="s">
        <v>7569</v>
      </c>
      <c r="B3701" t="s">
        <v>7570</v>
      </c>
      <c r="C3701">
        <v>0</v>
      </c>
    </row>
    <row r="3702" spans="1:3" x14ac:dyDescent="0.2">
      <c r="A3702" t="s">
        <v>1641</v>
      </c>
      <c r="B3702" t="s">
        <v>7571</v>
      </c>
      <c r="C3702">
        <v>0</v>
      </c>
    </row>
    <row r="3703" spans="1:3" x14ac:dyDescent="0.2">
      <c r="A3703" t="s">
        <v>1642</v>
      </c>
      <c r="B3703" t="s">
        <v>1643</v>
      </c>
      <c r="C3703">
        <v>0</v>
      </c>
    </row>
    <row r="3704" spans="1:3" x14ac:dyDescent="0.2">
      <c r="A3704" t="s">
        <v>1644</v>
      </c>
      <c r="B3704" t="s">
        <v>1645</v>
      </c>
      <c r="C3704">
        <v>0</v>
      </c>
    </row>
    <row r="3705" spans="1:3" x14ac:dyDescent="0.2">
      <c r="A3705" t="s">
        <v>7572</v>
      </c>
      <c r="B3705" t="s">
        <v>7573</v>
      </c>
      <c r="C3705">
        <v>0</v>
      </c>
    </row>
    <row r="3706" spans="1:3" x14ac:dyDescent="0.2">
      <c r="A3706" t="s">
        <v>1646</v>
      </c>
      <c r="B3706" t="s">
        <v>1647</v>
      </c>
      <c r="C3706">
        <v>0</v>
      </c>
    </row>
    <row r="3707" spans="1:3" x14ac:dyDescent="0.2">
      <c r="A3707" t="s">
        <v>7574</v>
      </c>
      <c r="B3707" t="s">
        <v>7575</v>
      </c>
      <c r="C3707">
        <v>0</v>
      </c>
    </row>
    <row r="3708" spans="1:3" x14ac:dyDescent="0.2">
      <c r="A3708" t="s">
        <v>7576</v>
      </c>
      <c r="B3708" t="s">
        <v>7577</v>
      </c>
      <c r="C3708">
        <v>0</v>
      </c>
    </row>
    <row r="3709" spans="1:3" x14ac:dyDescent="0.2">
      <c r="A3709" t="s">
        <v>1648</v>
      </c>
      <c r="B3709" t="s">
        <v>7578</v>
      </c>
      <c r="C3709">
        <v>0</v>
      </c>
    </row>
    <row r="3710" spans="1:3" x14ac:dyDescent="0.2">
      <c r="A3710" t="s">
        <v>1649</v>
      </c>
      <c r="B3710" t="s">
        <v>1650</v>
      </c>
      <c r="C3710">
        <v>0</v>
      </c>
    </row>
    <row r="3711" spans="1:3" x14ac:dyDescent="0.2">
      <c r="A3711" t="s">
        <v>1651</v>
      </c>
      <c r="B3711" t="s">
        <v>1652</v>
      </c>
      <c r="C3711">
        <v>0</v>
      </c>
    </row>
    <row r="3712" spans="1:3" x14ac:dyDescent="0.2">
      <c r="A3712" t="s">
        <v>1653</v>
      </c>
      <c r="B3712" t="s">
        <v>1654</v>
      </c>
      <c r="C3712">
        <v>0</v>
      </c>
    </row>
    <row r="3713" spans="1:3" x14ac:dyDescent="0.2">
      <c r="A3713" t="s">
        <v>1655</v>
      </c>
      <c r="B3713" t="s">
        <v>1656</v>
      </c>
      <c r="C3713">
        <v>0</v>
      </c>
    </row>
    <row r="3714" spans="1:3" x14ac:dyDescent="0.2">
      <c r="A3714" t="s">
        <v>7579</v>
      </c>
      <c r="B3714" t="s">
        <v>7580</v>
      </c>
      <c r="C3714">
        <v>0</v>
      </c>
    </row>
    <row r="3715" spans="1:3" x14ac:dyDescent="0.2">
      <c r="A3715" t="s">
        <v>1657</v>
      </c>
      <c r="B3715" t="s">
        <v>1658</v>
      </c>
      <c r="C3715">
        <v>0</v>
      </c>
    </row>
    <row r="3716" spans="1:3" x14ac:dyDescent="0.2">
      <c r="A3716" t="s">
        <v>1659</v>
      </c>
      <c r="B3716" t="s">
        <v>1660</v>
      </c>
      <c r="C3716">
        <v>0</v>
      </c>
    </row>
    <row r="3717" spans="1:3" x14ac:dyDescent="0.2">
      <c r="A3717" t="s">
        <v>1661</v>
      </c>
      <c r="B3717" t="s">
        <v>7581</v>
      </c>
      <c r="C3717">
        <v>0</v>
      </c>
    </row>
    <row r="3718" spans="1:3" x14ac:dyDescent="0.2">
      <c r="A3718" t="s">
        <v>1662</v>
      </c>
      <c r="B3718" t="s">
        <v>7582</v>
      </c>
      <c r="C3718">
        <v>0</v>
      </c>
    </row>
    <row r="3719" spans="1:3" x14ac:dyDescent="0.2">
      <c r="A3719" t="s">
        <v>1663</v>
      </c>
      <c r="B3719" t="s">
        <v>1664</v>
      </c>
      <c r="C3719">
        <v>0</v>
      </c>
    </row>
    <row r="3720" spans="1:3" x14ac:dyDescent="0.2">
      <c r="A3720" t="s">
        <v>1665</v>
      </c>
      <c r="B3720" t="s">
        <v>1666</v>
      </c>
      <c r="C3720">
        <v>0</v>
      </c>
    </row>
    <row r="3721" spans="1:3" x14ac:dyDescent="0.2">
      <c r="A3721" t="s">
        <v>1667</v>
      </c>
      <c r="B3721" t="s">
        <v>1668</v>
      </c>
      <c r="C3721">
        <v>0</v>
      </c>
    </row>
    <row r="3722" spans="1:3" x14ac:dyDescent="0.2">
      <c r="A3722" t="s">
        <v>1669</v>
      </c>
      <c r="B3722" t="s">
        <v>1670</v>
      </c>
      <c r="C3722">
        <v>0</v>
      </c>
    </row>
    <row r="3723" spans="1:3" x14ac:dyDescent="0.2">
      <c r="A3723" t="s">
        <v>7583</v>
      </c>
      <c r="B3723" t="s">
        <v>7584</v>
      </c>
      <c r="C3723">
        <v>0</v>
      </c>
    </row>
    <row r="3724" spans="1:3" x14ac:dyDescent="0.2">
      <c r="A3724" t="s">
        <v>7585</v>
      </c>
      <c r="B3724" t="s">
        <v>7586</v>
      </c>
      <c r="C3724">
        <v>0</v>
      </c>
    </row>
    <row r="3725" spans="1:3" x14ac:dyDescent="0.2">
      <c r="A3725" t="s">
        <v>1671</v>
      </c>
      <c r="B3725" t="s">
        <v>1672</v>
      </c>
      <c r="C3725">
        <v>0</v>
      </c>
    </row>
    <row r="3726" spans="1:3" x14ac:dyDescent="0.2">
      <c r="A3726" t="s">
        <v>1673</v>
      </c>
      <c r="B3726" t="s">
        <v>1674</v>
      </c>
      <c r="C3726">
        <v>0</v>
      </c>
    </row>
    <row r="3727" spans="1:3" x14ac:dyDescent="0.2">
      <c r="A3727" t="s">
        <v>7587</v>
      </c>
      <c r="B3727" t="s">
        <v>7588</v>
      </c>
      <c r="C3727">
        <v>0</v>
      </c>
    </row>
    <row r="3728" spans="1:3" x14ac:dyDescent="0.2">
      <c r="A3728" t="s">
        <v>1675</v>
      </c>
      <c r="B3728" t="s">
        <v>1676</v>
      </c>
      <c r="C3728">
        <v>0</v>
      </c>
    </row>
    <row r="3729" spans="1:3" x14ac:dyDescent="0.2">
      <c r="A3729" t="s">
        <v>1677</v>
      </c>
      <c r="B3729" t="s">
        <v>1678</v>
      </c>
      <c r="C3729">
        <v>0</v>
      </c>
    </row>
    <row r="3730" spans="1:3" x14ac:dyDescent="0.2">
      <c r="A3730" t="s">
        <v>1679</v>
      </c>
      <c r="B3730" t="s">
        <v>1680</v>
      </c>
      <c r="C3730">
        <v>0</v>
      </c>
    </row>
    <row r="3731" spans="1:3" x14ac:dyDescent="0.2">
      <c r="A3731" t="s">
        <v>1681</v>
      </c>
      <c r="B3731" t="s">
        <v>1682</v>
      </c>
      <c r="C3731">
        <v>0</v>
      </c>
    </row>
    <row r="3732" spans="1:3" x14ac:dyDescent="0.2">
      <c r="A3732" t="s">
        <v>1683</v>
      </c>
      <c r="B3732" t="s">
        <v>1684</v>
      </c>
      <c r="C3732">
        <v>0</v>
      </c>
    </row>
    <row r="3733" spans="1:3" x14ac:dyDescent="0.2">
      <c r="A3733" t="s">
        <v>1685</v>
      </c>
      <c r="B3733" t="s">
        <v>1686</v>
      </c>
      <c r="C3733">
        <v>0</v>
      </c>
    </row>
    <row r="3734" spans="1:3" x14ac:dyDescent="0.2">
      <c r="A3734" t="s">
        <v>1687</v>
      </c>
      <c r="B3734" t="s">
        <v>1688</v>
      </c>
      <c r="C3734">
        <v>0</v>
      </c>
    </row>
    <row r="3735" spans="1:3" x14ac:dyDescent="0.2">
      <c r="A3735" t="s">
        <v>1689</v>
      </c>
      <c r="B3735" t="s">
        <v>1690</v>
      </c>
      <c r="C3735">
        <v>0</v>
      </c>
    </row>
    <row r="3736" spans="1:3" x14ac:dyDescent="0.2">
      <c r="A3736" t="s">
        <v>7589</v>
      </c>
      <c r="B3736" t="s">
        <v>7590</v>
      </c>
      <c r="C3736">
        <v>0</v>
      </c>
    </row>
    <row r="3737" spans="1:3" x14ac:dyDescent="0.2">
      <c r="A3737" t="s">
        <v>1691</v>
      </c>
      <c r="B3737" t="s">
        <v>1692</v>
      </c>
      <c r="C3737">
        <v>0</v>
      </c>
    </row>
    <row r="3738" spans="1:3" x14ac:dyDescent="0.2">
      <c r="A3738" t="s">
        <v>1693</v>
      </c>
      <c r="B3738" t="s">
        <v>1694</v>
      </c>
      <c r="C3738">
        <v>0</v>
      </c>
    </row>
    <row r="3739" spans="1:3" x14ac:dyDescent="0.2">
      <c r="A3739" t="s">
        <v>1695</v>
      </c>
      <c r="B3739" t="s">
        <v>1696</v>
      </c>
      <c r="C3739">
        <v>0</v>
      </c>
    </row>
    <row r="3740" spans="1:3" x14ac:dyDescent="0.2">
      <c r="A3740" t="s">
        <v>1697</v>
      </c>
      <c r="B3740" t="s">
        <v>1698</v>
      </c>
      <c r="C3740">
        <v>0</v>
      </c>
    </row>
    <row r="3741" spans="1:3" x14ac:dyDescent="0.2">
      <c r="A3741" t="s">
        <v>1699</v>
      </c>
      <c r="B3741" t="s">
        <v>1700</v>
      </c>
      <c r="C3741">
        <v>0</v>
      </c>
    </row>
    <row r="3742" spans="1:3" x14ac:dyDescent="0.2">
      <c r="A3742" t="s">
        <v>1701</v>
      </c>
      <c r="B3742" t="s">
        <v>1702</v>
      </c>
      <c r="C3742">
        <v>0</v>
      </c>
    </row>
    <row r="3743" spans="1:3" x14ac:dyDescent="0.2">
      <c r="A3743" t="s">
        <v>1703</v>
      </c>
      <c r="B3743" t="s">
        <v>1704</v>
      </c>
      <c r="C3743">
        <v>0</v>
      </c>
    </row>
    <row r="3744" spans="1:3" x14ac:dyDescent="0.2">
      <c r="A3744" t="s">
        <v>1705</v>
      </c>
      <c r="B3744" t="s">
        <v>1706</v>
      </c>
      <c r="C3744">
        <v>0</v>
      </c>
    </row>
    <row r="3745" spans="1:3" x14ac:dyDescent="0.2">
      <c r="A3745" t="s">
        <v>7591</v>
      </c>
      <c r="B3745" t="s">
        <v>7592</v>
      </c>
      <c r="C3745">
        <v>0</v>
      </c>
    </row>
    <row r="3746" spans="1:3" x14ac:dyDescent="0.2">
      <c r="A3746" t="s">
        <v>1707</v>
      </c>
      <c r="B3746" t="s">
        <v>1708</v>
      </c>
      <c r="C3746">
        <v>0</v>
      </c>
    </row>
    <row r="3747" spans="1:3" x14ac:dyDescent="0.2">
      <c r="A3747" t="s">
        <v>1709</v>
      </c>
      <c r="B3747" t="s">
        <v>1710</v>
      </c>
      <c r="C3747">
        <v>0</v>
      </c>
    </row>
    <row r="3748" spans="1:3" x14ac:dyDescent="0.2">
      <c r="A3748" t="s">
        <v>1711</v>
      </c>
      <c r="B3748" t="s">
        <v>1712</v>
      </c>
      <c r="C3748">
        <v>0</v>
      </c>
    </row>
    <row r="3749" spans="1:3" x14ac:dyDescent="0.2">
      <c r="A3749" t="s">
        <v>1713</v>
      </c>
      <c r="B3749" t="s">
        <v>7593</v>
      </c>
      <c r="C3749">
        <v>0</v>
      </c>
    </row>
    <row r="3750" spans="1:3" x14ac:dyDescent="0.2">
      <c r="A3750" t="s">
        <v>1714</v>
      </c>
      <c r="B3750" t="s">
        <v>1715</v>
      </c>
      <c r="C3750">
        <v>0</v>
      </c>
    </row>
    <row r="3751" spans="1:3" x14ac:dyDescent="0.2">
      <c r="A3751" t="s">
        <v>1716</v>
      </c>
      <c r="B3751" t="s">
        <v>1717</v>
      </c>
      <c r="C3751">
        <v>0</v>
      </c>
    </row>
    <row r="3752" spans="1:3" x14ac:dyDescent="0.2">
      <c r="A3752" t="s">
        <v>7594</v>
      </c>
      <c r="B3752" t="s">
        <v>7595</v>
      </c>
      <c r="C3752">
        <v>0</v>
      </c>
    </row>
    <row r="3753" spans="1:3" x14ac:dyDescent="0.2">
      <c r="A3753" t="s">
        <v>1718</v>
      </c>
      <c r="B3753" t="s">
        <v>7596</v>
      </c>
      <c r="C3753">
        <v>0</v>
      </c>
    </row>
    <row r="3754" spans="1:3" x14ac:dyDescent="0.2">
      <c r="A3754" t="s">
        <v>1719</v>
      </c>
      <c r="B3754" t="s">
        <v>7597</v>
      </c>
      <c r="C3754">
        <v>0</v>
      </c>
    </row>
    <row r="3755" spans="1:3" x14ac:dyDescent="0.2">
      <c r="A3755" t="s">
        <v>1720</v>
      </c>
      <c r="B3755" t="s">
        <v>1721</v>
      </c>
      <c r="C3755">
        <v>0</v>
      </c>
    </row>
    <row r="3756" spans="1:3" x14ac:dyDescent="0.2">
      <c r="A3756" t="s">
        <v>1722</v>
      </c>
      <c r="B3756" t="s">
        <v>1723</v>
      </c>
      <c r="C3756">
        <v>0</v>
      </c>
    </row>
    <row r="3757" spans="1:3" x14ac:dyDescent="0.2">
      <c r="A3757" t="s">
        <v>1724</v>
      </c>
      <c r="B3757" t="s">
        <v>1725</v>
      </c>
      <c r="C3757">
        <v>0</v>
      </c>
    </row>
    <row r="3758" spans="1:3" x14ac:dyDescent="0.2">
      <c r="A3758" t="s">
        <v>1726</v>
      </c>
      <c r="B3758" t="s">
        <v>1727</v>
      </c>
      <c r="C3758">
        <v>0</v>
      </c>
    </row>
    <row r="3759" spans="1:3" x14ac:dyDescent="0.2">
      <c r="A3759" t="s">
        <v>1728</v>
      </c>
      <c r="B3759" t="s">
        <v>1729</v>
      </c>
      <c r="C3759">
        <v>0</v>
      </c>
    </row>
    <row r="3760" spans="1:3" x14ac:dyDescent="0.2">
      <c r="A3760" t="s">
        <v>1730</v>
      </c>
      <c r="B3760" t="s">
        <v>1731</v>
      </c>
      <c r="C3760">
        <v>0</v>
      </c>
    </row>
    <row r="3761" spans="1:3" x14ac:dyDescent="0.2">
      <c r="A3761" t="s">
        <v>1732</v>
      </c>
      <c r="B3761" t="s">
        <v>1733</v>
      </c>
      <c r="C3761">
        <v>0</v>
      </c>
    </row>
    <row r="3762" spans="1:3" x14ac:dyDescent="0.2">
      <c r="A3762" t="s">
        <v>7598</v>
      </c>
      <c r="B3762" t="s">
        <v>7599</v>
      </c>
      <c r="C3762">
        <v>0</v>
      </c>
    </row>
    <row r="3763" spans="1:3" x14ac:dyDescent="0.2">
      <c r="A3763" t="s">
        <v>7600</v>
      </c>
      <c r="B3763" t="s">
        <v>7601</v>
      </c>
      <c r="C3763">
        <v>0</v>
      </c>
    </row>
    <row r="3764" spans="1:3" x14ac:dyDescent="0.2">
      <c r="A3764" t="s">
        <v>7602</v>
      </c>
      <c r="B3764" t="s">
        <v>7603</v>
      </c>
      <c r="C3764">
        <v>0</v>
      </c>
    </row>
    <row r="3765" spans="1:3" x14ac:dyDescent="0.2">
      <c r="A3765" t="s">
        <v>1734</v>
      </c>
      <c r="B3765" t="s">
        <v>1735</v>
      </c>
      <c r="C3765">
        <v>0</v>
      </c>
    </row>
    <row r="3766" spans="1:3" x14ac:dyDescent="0.2">
      <c r="A3766" t="s">
        <v>7604</v>
      </c>
      <c r="B3766" t="s">
        <v>7605</v>
      </c>
      <c r="C3766">
        <v>0</v>
      </c>
    </row>
    <row r="3767" spans="1:3" x14ac:dyDescent="0.2">
      <c r="A3767" t="s">
        <v>7606</v>
      </c>
      <c r="B3767" t="s">
        <v>7607</v>
      </c>
      <c r="C3767">
        <v>0</v>
      </c>
    </row>
    <row r="3768" spans="1:3" x14ac:dyDescent="0.2">
      <c r="A3768" t="s">
        <v>7608</v>
      </c>
      <c r="B3768" t="s">
        <v>7609</v>
      </c>
      <c r="C3768">
        <v>0</v>
      </c>
    </row>
    <row r="3769" spans="1:3" x14ac:dyDescent="0.2">
      <c r="A3769" t="s">
        <v>7610</v>
      </c>
      <c r="B3769" t="s">
        <v>7611</v>
      </c>
      <c r="C3769">
        <v>0</v>
      </c>
    </row>
    <row r="3770" spans="1:3" x14ac:dyDescent="0.2">
      <c r="A3770" t="s">
        <v>7612</v>
      </c>
      <c r="B3770" t="s">
        <v>7613</v>
      </c>
      <c r="C3770">
        <v>0</v>
      </c>
    </row>
    <row r="3771" spans="1:3" x14ac:dyDescent="0.2">
      <c r="A3771" t="s">
        <v>7614</v>
      </c>
      <c r="B3771" t="s">
        <v>7615</v>
      </c>
      <c r="C3771">
        <v>0</v>
      </c>
    </row>
    <row r="3772" spans="1:3" x14ac:dyDescent="0.2">
      <c r="A3772" t="s">
        <v>7616</v>
      </c>
      <c r="B3772" t="s">
        <v>7617</v>
      </c>
      <c r="C3772">
        <v>0</v>
      </c>
    </row>
    <row r="3773" spans="1:3" x14ac:dyDescent="0.2">
      <c r="A3773" t="s">
        <v>7618</v>
      </c>
      <c r="B3773" t="s">
        <v>7619</v>
      </c>
      <c r="C3773">
        <v>0</v>
      </c>
    </row>
    <row r="3774" spans="1:3" x14ac:dyDescent="0.2">
      <c r="A3774" t="s">
        <v>7620</v>
      </c>
      <c r="B3774" t="s">
        <v>7621</v>
      </c>
      <c r="C3774">
        <v>0</v>
      </c>
    </row>
    <row r="3775" spans="1:3" x14ac:dyDescent="0.2">
      <c r="A3775" t="s">
        <v>7622</v>
      </c>
      <c r="B3775" t="s">
        <v>7623</v>
      </c>
      <c r="C3775">
        <v>0</v>
      </c>
    </row>
    <row r="3776" spans="1:3" x14ac:dyDescent="0.2">
      <c r="A3776" t="s">
        <v>7624</v>
      </c>
      <c r="B3776" t="s">
        <v>7625</v>
      </c>
      <c r="C3776">
        <v>0</v>
      </c>
    </row>
    <row r="3777" spans="1:3" x14ac:dyDescent="0.2">
      <c r="A3777" t="s">
        <v>7626</v>
      </c>
      <c r="B3777" t="s">
        <v>7627</v>
      </c>
      <c r="C3777">
        <v>0</v>
      </c>
    </row>
    <row r="3778" spans="1:3" x14ac:dyDescent="0.2">
      <c r="A3778" t="s">
        <v>7628</v>
      </c>
      <c r="B3778" t="s">
        <v>7629</v>
      </c>
      <c r="C3778">
        <v>0</v>
      </c>
    </row>
    <row r="3779" spans="1:3" x14ac:dyDescent="0.2">
      <c r="A3779" t="s">
        <v>7630</v>
      </c>
      <c r="B3779" t="s">
        <v>7631</v>
      </c>
      <c r="C3779">
        <v>0</v>
      </c>
    </row>
    <row r="3780" spans="1:3" x14ac:dyDescent="0.2">
      <c r="A3780" t="s">
        <v>7632</v>
      </c>
      <c r="B3780" t="s">
        <v>7633</v>
      </c>
      <c r="C3780">
        <v>0</v>
      </c>
    </row>
    <row r="3781" spans="1:3" x14ac:dyDescent="0.2">
      <c r="A3781" t="s">
        <v>7634</v>
      </c>
      <c r="B3781" t="s">
        <v>7635</v>
      </c>
      <c r="C3781">
        <v>0</v>
      </c>
    </row>
    <row r="3782" spans="1:3" x14ac:dyDescent="0.2">
      <c r="A3782" t="s">
        <v>7636</v>
      </c>
      <c r="B3782" t="s">
        <v>7637</v>
      </c>
      <c r="C3782">
        <v>0</v>
      </c>
    </row>
    <row r="3783" spans="1:3" x14ac:dyDescent="0.2">
      <c r="A3783" t="s">
        <v>7638</v>
      </c>
      <c r="B3783" t="s">
        <v>7639</v>
      </c>
      <c r="C3783">
        <v>0</v>
      </c>
    </row>
    <row r="3784" spans="1:3" x14ac:dyDescent="0.2">
      <c r="A3784" t="s">
        <v>1736</v>
      </c>
      <c r="B3784" t="s">
        <v>1737</v>
      </c>
      <c r="C3784">
        <v>0</v>
      </c>
    </row>
    <row r="3785" spans="1:3" x14ac:dyDescent="0.2">
      <c r="A3785" t="s">
        <v>7640</v>
      </c>
      <c r="B3785" t="s">
        <v>7641</v>
      </c>
      <c r="C3785">
        <v>0</v>
      </c>
    </row>
    <row r="3786" spans="1:3" x14ac:dyDescent="0.2">
      <c r="A3786" t="s">
        <v>7642</v>
      </c>
      <c r="B3786" t="s">
        <v>7643</v>
      </c>
      <c r="C3786">
        <v>0</v>
      </c>
    </row>
    <row r="3787" spans="1:3" x14ac:dyDescent="0.2">
      <c r="A3787" t="s">
        <v>7644</v>
      </c>
      <c r="B3787" t="s">
        <v>7645</v>
      </c>
      <c r="C3787">
        <v>0</v>
      </c>
    </row>
    <row r="3788" spans="1:3" x14ac:dyDescent="0.2">
      <c r="A3788" t="s">
        <v>1738</v>
      </c>
      <c r="B3788" t="s">
        <v>7646</v>
      </c>
      <c r="C3788">
        <v>0</v>
      </c>
    </row>
    <row r="3789" spans="1:3" x14ac:dyDescent="0.2">
      <c r="A3789" t="s">
        <v>7647</v>
      </c>
      <c r="B3789" t="s">
        <v>7648</v>
      </c>
      <c r="C3789">
        <v>0</v>
      </c>
    </row>
    <row r="3790" spans="1:3" x14ac:dyDescent="0.2">
      <c r="A3790" t="s">
        <v>7649</v>
      </c>
      <c r="B3790" t="s">
        <v>7650</v>
      </c>
      <c r="C3790">
        <v>0</v>
      </c>
    </row>
    <row r="3791" spans="1:3" x14ac:dyDescent="0.2">
      <c r="A3791" t="s">
        <v>7651</v>
      </c>
      <c r="B3791" t="s">
        <v>7652</v>
      </c>
      <c r="C3791">
        <v>0</v>
      </c>
    </row>
    <row r="3792" spans="1:3" x14ac:dyDescent="0.2">
      <c r="A3792" t="s">
        <v>7653</v>
      </c>
      <c r="B3792" t="s">
        <v>7654</v>
      </c>
      <c r="C3792">
        <v>0</v>
      </c>
    </row>
    <row r="3793" spans="1:3" x14ac:dyDescent="0.2">
      <c r="A3793" t="s">
        <v>7655</v>
      </c>
      <c r="B3793" t="s">
        <v>7656</v>
      </c>
      <c r="C3793">
        <v>0</v>
      </c>
    </row>
    <row r="3794" spans="1:3" x14ac:dyDescent="0.2">
      <c r="A3794" t="s">
        <v>7657</v>
      </c>
      <c r="B3794" t="s">
        <v>7658</v>
      </c>
      <c r="C3794">
        <v>0</v>
      </c>
    </row>
    <row r="3795" spans="1:3" x14ac:dyDescent="0.2">
      <c r="A3795" t="s">
        <v>7659</v>
      </c>
      <c r="B3795" t="s">
        <v>7660</v>
      </c>
      <c r="C3795">
        <v>0</v>
      </c>
    </row>
    <row r="3796" spans="1:3" x14ac:dyDescent="0.2">
      <c r="A3796" t="s">
        <v>1739</v>
      </c>
      <c r="B3796" t="s">
        <v>1740</v>
      </c>
      <c r="C3796">
        <v>0</v>
      </c>
    </row>
    <row r="3797" spans="1:3" x14ac:dyDescent="0.2">
      <c r="A3797" t="s">
        <v>7661</v>
      </c>
      <c r="B3797" t="s">
        <v>7662</v>
      </c>
      <c r="C3797">
        <v>0</v>
      </c>
    </row>
    <row r="3798" spans="1:3" x14ac:dyDescent="0.2">
      <c r="A3798" t="s">
        <v>7663</v>
      </c>
      <c r="B3798" t="s">
        <v>7664</v>
      </c>
      <c r="C3798">
        <v>0</v>
      </c>
    </row>
    <row r="3799" spans="1:3" x14ac:dyDescent="0.2">
      <c r="A3799" t="s">
        <v>7665</v>
      </c>
      <c r="B3799" t="s">
        <v>7666</v>
      </c>
      <c r="C3799">
        <v>0</v>
      </c>
    </row>
    <row r="3800" spans="1:3" x14ac:dyDescent="0.2">
      <c r="A3800" t="s">
        <v>7667</v>
      </c>
      <c r="B3800" t="s">
        <v>7668</v>
      </c>
      <c r="C3800">
        <v>0</v>
      </c>
    </row>
    <row r="3801" spans="1:3" x14ac:dyDescent="0.2">
      <c r="A3801" t="s">
        <v>1741</v>
      </c>
      <c r="B3801" t="s">
        <v>1742</v>
      </c>
      <c r="C3801">
        <v>0</v>
      </c>
    </row>
    <row r="3802" spans="1:3" x14ac:dyDescent="0.2">
      <c r="A3802" t="s">
        <v>1743</v>
      </c>
      <c r="B3802" t="s">
        <v>1744</v>
      </c>
      <c r="C3802">
        <v>0</v>
      </c>
    </row>
    <row r="3803" spans="1:3" x14ac:dyDescent="0.2">
      <c r="A3803" t="s">
        <v>7669</v>
      </c>
      <c r="B3803" t="s">
        <v>7670</v>
      </c>
      <c r="C3803">
        <v>0</v>
      </c>
    </row>
    <row r="3804" spans="1:3" x14ac:dyDescent="0.2">
      <c r="A3804" t="s">
        <v>7671</v>
      </c>
      <c r="B3804" t="s">
        <v>7672</v>
      </c>
      <c r="C3804">
        <v>0</v>
      </c>
    </row>
    <row r="3805" spans="1:3" x14ac:dyDescent="0.2">
      <c r="A3805" t="s">
        <v>7673</v>
      </c>
      <c r="B3805" t="s">
        <v>7674</v>
      </c>
      <c r="C3805">
        <v>0</v>
      </c>
    </row>
    <row r="3806" spans="1:3" x14ac:dyDescent="0.2">
      <c r="A3806" t="s">
        <v>1745</v>
      </c>
      <c r="B3806" t="s">
        <v>1746</v>
      </c>
      <c r="C3806">
        <v>0</v>
      </c>
    </row>
    <row r="3807" spans="1:3" x14ac:dyDescent="0.2">
      <c r="A3807" t="s">
        <v>7675</v>
      </c>
      <c r="B3807" t="s">
        <v>7676</v>
      </c>
      <c r="C3807">
        <v>0</v>
      </c>
    </row>
    <row r="3808" spans="1:3" x14ac:dyDescent="0.2">
      <c r="A3808" t="s">
        <v>1747</v>
      </c>
      <c r="B3808" t="s">
        <v>1748</v>
      </c>
      <c r="C3808">
        <v>0</v>
      </c>
    </row>
    <row r="3809" spans="1:3" x14ac:dyDescent="0.2">
      <c r="A3809" t="s">
        <v>7677</v>
      </c>
      <c r="B3809" t="s">
        <v>7678</v>
      </c>
      <c r="C3809">
        <v>0</v>
      </c>
    </row>
    <row r="3810" spans="1:3" x14ac:dyDescent="0.2">
      <c r="A3810" t="s">
        <v>7679</v>
      </c>
      <c r="B3810" t="s">
        <v>7680</v>
      </c>
      <c r="C3810">
        <v>0</v>
      </c>
    </row>
    <row r="3811" spans="1:3" x14ac:dyDescent="0.2">
      <c r="A3811" t="s">
        <v>7681</v>
      </c>
      <c r="B3811" t="s">
        <v>7682</v>
      </c>
      <c r="C3811">
        <v>0</v>
      </c>
    </row>
    <row r="3812" spans="1:3" x14ac:dyDescent="0.2">
      <c r="A3812" t="s">
        <v>1749</v>
      </c>
      <c r="B3812" t="s">
        <v>1750</v>
      </c>
      <c r="C3812">
        <v>0</v>
      </c>
    </row>
    <row r="3813" spans="1:3" x14ac:dyDescent="0.2">
      <c r="A3813" t="s">
        <v>1751</v>
      </c>
      <c r="B3813" t="s">
        <v>1752</v>
      </c>
      <c r="C3813">
        <v>0</v>
      </c>
    </row>
    <row r="3814" spans="1:3" x14ac:dyDescent="0.2">
      <c r="A3814" t="s">
        <v>1753</v>
      </c>
      <c r="B3814" t="s">
        <v>1754</v>
      </c>
      <c r="C3814">
        <v>0</v>
      </c>
    </row>
    <row r="3815" spans="1:3" x14ac:dyDescent="0.2">
      <c r="A3815" t="s">
        <v>7683</v>
      </c>
      <c r="B3815" t="s">
        <v>7684</v>
      </c>
      <c r="C3815">
        <v>0</v>
      </c>
    </row>
    <row r="3816" spans="1:3" x14ac:dyDescent="0.2">
      <c r="A3816" t="s">
        <v>1755</v>
      </c>
      <c r="B3816" t="s">
        <v>1756</v>
      </c>
      <c r="C3816">
        <v>0</v>
      </c>
    </row>
    <row r="3817" spans="1:3" x14ac:dyDescent="0.2">
      <c r="A3817" t="s">
        <v>7685</v>
      </c>
      <c r="B3817" t="s">
        <v>7686</v>
      </c>
      <c r="C3817">
        <v>0</v>
      </c>
    </row>
    <row r="3818" spans="1:3" x14ac:dyDescent="0.2">
      <c r="A3818" t="s">
        <v>7687</v>
      </c>
      <c r="B3818" t="s">
        <v>7688</v>
      </c>
      <c r="C3818">
        <v>0</v>
      </c>
    </row>
    <row r="3819" spans="1:3" x14ac:dyDescent="0.2">
      <c r="A3819" t="s">
        <v>7689</v>
      </c>
      <c r="B3819" t="s">
        <v>7690</v>
      </c>
      <c r="C3819">
        <v>0</v>
      </c>
    </row>
    <row r="3820" spans="1:3" x14ac:dyDescent="0.2">
      <c r="A3820" t="s">
        <v>7691</v>
      </c>
      <c r="B3820" t="s">
        <v>7692</v>
      </c>
      <c r="C3820">
        <v>0</v>
      </c>
    </row>
    <row r="3821" spans="1:3" x14ac:dyDescent="0.2">
      <c r="A3821" t="s">
        <v>7693</v>
      </c>
      <c r="B3821" t="s">
        <v>7694</v>
      </c>
      <c r="C3821">
        <v>0</v>
      </c>
    </row>
    <row r="3822" spans="1:3" x14ac:dyDescent="0.2">
      <c r="A3822" t="s">
        <v>7695</v>
      </c>
      <c r="B3822" t="s">
        <v>7696</v>
      </c>
      <c r="C3822">
        <v>0</v>
      </c>
    </row>
    <row r="3823" spans="1:3" x14ac:dyDescent="0.2">
      <c r="A3823" t="s">
        <v>7697</v>
      </c>
      <c r="B3823" t="s">
        <v>7698</v>
      </c>
      <c r="C3823">
        <v>0</v>
      </c>
    </row>
    <row r="3824" spans="1:3" x14ac:dyDescent="0.2">
      <c r="A3824" t="s">
        <v>1757</v>
      </c>
      <c r="B3824" t="s">
        <v>1758</v>
      </c>
      <c r="C3824">
        <v>0</v>
      </c>
    </row>
    <row r="3825" spans="1:3" x14ac:dyDescent="0.2">
      <c r="A3825" t="s">
        <v>7699</v>
      </c>
      <c r="B3825" t="s">
        <v>7700</v>
      </c>
      <c r="C3825">
        <v>0</v>
      </c>
    </row>
    <row r="3826" spans="1:3" x14ac:dyDescent="0.2">
      <c r="A3826" t="s">
        <v>7701</v>
      </c>
      <c r="B3826" t="s">
        <v>7702</v>
      </c>
      <c r="C3826">
        <v>0</v>
      </c>
    </row>
    <row r="3827" spans="1:3" x14ac:dyDescent="0.2">
      <c r="A3827" t="s">
        <v>7703</v>
      </c>
      <c r="B3827" t="s">
        <v>7704</v>
      </c>
      <c r="C3827">
        <v>0</v>
      </c>
    </row>
    <row r="3828" spans="1:3" x14ac:dyDescent="0.2">
      <c r="A3828" t="s">
        <v>7705</v>
      </c>
      <c r="B3828" t="s">
        <v>7706</v>
      </c>
      <c r="C3828">
        <v>0</v>
      </c>
    </row>
    <row r="3829" spans="1:3" x14ac:dyDescent="0.2">
      <c r="A3829" t="s">
        <v>1759</v>
      </c>
      <c r="B3829" t="s">
        <v>1760</v>
      </c>
      <c r="C3829">
        <v>0</v>
      </c>
    </row>
    <row r="3830" spans="1:3" x14ac:dyDescent="0.2">
      <c r="A3830" t="s">
        <v>1761</v>
      </c>
      <c r="B3830" t="s">
        <v>1762</v>
      </c>
      <c r="C3830">
        <v>0</v>
      </c>
    </row>
    <row r="3831" spans="1:3" x14ac:dyDescent="0.2">
      <c r="A3831" t="s">
        <v>1763</v>
      </c>
      <c r="B3831" t="s">
        <v>1764</v>
      </c>
      <c r="C3831">
        <v>0</v>
      </c>
    </row>
    <row r="3832" spans="1:3" x14ac:dyDescent="0.2">
      <c r="A3832" t="s">
        <v>1765</v>
      </c>
      <c r="B3832" t="s">
        <v>1766</v>
      </c>
      <c r="C3832">
        <v>0</v>
      </c>
    </row>
    <row r="3833" spans="1:3" x14ac:dyDescent="0.2">
      <c r="A3833" t="s">
        <v>7707</v>
      </c>
      <c r="B3833" t="s">
        <v>7708</v>
      </c>
      <c r="C3833">
        <v>0</v>
      </c>
    </row>
    <row r="3834" spans="1:3" x14ac:dyDescent="0.2">
      <c r="A3834" t="s">
        <v>7709</v>
      </c>
      <c r="B3834" t="s">
        <v>7710</v>
      </c>
      <c r="C3834">
        <v>0</v>
      </c>
    </row>
    <row r="3835" spans="1:3" x14ac:dyDescent="0.2">
      <c r="A3835" t="s">
        <v>7711</v>
      </c>
      <c r="B3835" t="s">
        <v>7712</v>
      </c>
      <c r="C3835">
        <v>0</v>
      </c>
    </row>
    <row r="3836" spans="1:3" x14ac:dyDescent="0.2">
      <c r="A3836" t="s">
        <v>7713</v>
      </c>
      <c r="B3836" t="s">
        <v>7714</v>
      </c>
      <c r="C3836">
        <v>0</v>
      </c>
    </row>
    <row r="3837" spans="1:3" x14ac:dyDescent="0.2">
      <c r="A3837" t="s">
        <v>7715</v>
      </c>
      <c r="B3837" t="s">
        <v>7716</v>
      </c>
      <c r="C3837">
        <v>0</v>
      </c>
    </row>
    <row r="3838" spans="1:3" x14ac:dyDescent="0.2">
      <c r="A3838" t="s">
        <v>7717</v>
      </c>
      <c r="B3838" t="s">
        <v>7718</v>
      </c>
      <c r="C3838">
        <v>0</v>
      </c>
    </row>
    <row r="3839" spans="1:3" x14ac:dyDescent="0.2">
      <c r="A3839" t="s">
        <v>7719</v>
      </c>
      <c r="B3839" t="s">
        <v>7720</v>
      </c>
      <c r="C3839">
        <v>0</v>
      </c>
    </row>
    <row r="3840" spans="1:3" x14ac:dyDescent="0.2">
      <c r="A3840" t="s">
        <v>1767</v>
      </c>
      <c r="B3840" t="s">
        <v>1768</v>
      </c>
      <c r="C3840">
        <v>0</v>
      </c>
    </row>
    <row r="3841" spans="1:3" x14ac:dyDescent="0.2">
      <c r="A3841" t="s">
        <v>7721</v>
      </c>
      <c r="B3841" t="s">
        <v>7722</v>
      </c>
      <c r="C3841">
        <v>0</v>
      </c>
    </row>
    <row r="3842" spans="1:3" x14ac:dyDescent="0.2">
      <c r="A3842" t="s">
        <v>7723</v>
      </c>
      <c r="B3842" t="s">
        <v>7724</v>
      </c>
      <c r="C3842">
        <v>0</v>
      </c>
    </row>
    <row r="3843" spans="1:3" x14ac:dyDescent="0.2">
      <c r="A3843" t="s">
        <v>7725</v>
      </c>
      <c r="B3843" t="s">
        <v>7726</v>
      </c>
      <c r="C3843">
        <v>0</v>
      </c>
    </row>
    <row r="3844" spans="1:3" x14ac:dyDescent="0.2">
      <c r="A3844" t="s">
        <v>1769</v>
      </c>
      <c r="B3844" t="s">
        <v>1770</v>
      </c>
      <c r="C3844">
        <v>0</v>
      </c>
    </row>
    <row r="3845" spans="1:3" x14ac:dyDescent="0.2">
      <c r="A3845" t="s">
        <v>1771</v>
      </c>
      <c r="B3845" t="s">
        <v>1772</v>
      </c>
      <c r="C3845">
        <v>0</v>
      </c>
    </row>
    <row r="3846" spans="1:3" x14ac:dyDescent="0.2">
      <c r="A3846" t="s">
        <v>7727</v>
      </c>
      <c r="B3846" t="s">
        <v>7728</v>
      </c>
      <c r="C3846">
        <v>0</v>
      </c>
    </row>
    <row r="3847" spans="1:3" x14ac:dyDescent="0.2">
      <c r="A3847" t="s">
        <v>7729</v>
      </c>
      <c r="B3847" t="s">
        <v>7730</v>
      </c>
      <c r="C3847">
        <v>0</v>
      </c>
    </row>
    <row r="3848" spans="1:3" x14ac:dyDescent="0.2">
      <c r="A3848" t="s">
        <v>7731</v>
      </c>
      <c r="B3848" t="s">
        <v>7732</v>
      </c>
      <c r="C3848">
        <v>0</v>
      </c>
    </row>
    <row r="3849" spans="1:3" x14ac:dyDescent="0.2">
      <c r="A3849" t="s">
        <v>7733</v>
      </c>
      <c r="B3849" t="s">
        <v>7734</v>
      </c>
      <c r="C3849">
        <v>0</v>
      </c>
    </row>
    <row r="3850" spans="1:3" x14ac:dyDescent="0.2">
      <c r="A3850" t="s">
        <v>1773</v>
      </c>
      <c r="B3850" t="s">
        <v>1774</v>
      </c>
      <c r="C3850">
        <v>0</v>
      </c>
    </row>
    <row r="3851" spans="1:3" x14ac:dyDescent="0.2">
      <c r="A3851" t="s">
        <v>7735</v>
      </c>
      <c r="B3851" t="s">
        <v>7736</v>
      </c>
      <c r="C3851">
        <v>0</v>
      </c>
    </row>
    <row r="3852" spans="1:3" x14ac:dyDescent="0.2">
      <c r="A3852" t="s">
        <v>7737</v>
      </c>
      <c r="B3852" t="s">
        <v>7738</v>
      </c>
      <c r="C3852">
        <v>0</v>
      </c>
    </row>
    <row r="3853" spans="1:3" x14ac:dyDescent="0.2">
      <c r="A3853" t="s">
        <v>7739</v>
      </c>
      <c r="B3853" t="s">
        <v>7740</v>
      </c>
      <c r="C3853">
        <v>0</v>
      </c>
    </row>
    <row r="3854" spans="1:3" x14ac:dyDescent="0.2">
      <c r="A3854" t="s">
        <v>1775</v>
      </c>
      <c r="B3854" t="s">
        <v>1776</v>
      </c>
      <c r="C3854">
        <v>0</v>
      </c>
    </row>
    <row r="3855" spans="1:3" x14ac:dyDescent="0.2">
      <c r="A3855" t="s">
        <v>7741</v>
      </c>
      <c r="B3855" t="s">
        <v>7742</v>
      </c>
      <c r="C3855">
        <v>0</v>
      </c>
    </row>
    <row r="3856" spans="1:3" x14ac:dyDescent="0.2">
      <c r="A3856" t="s">
        <v>7743</v>
      </c>
      <c r="B3856" t="s">
        <v>7744</v>
      </c>
      <c r="C3856">
        <v>0</v>
      </c>
    </row>
    <row r="3857" spans="1:3" x14ac:dyDescent="0.2">
      <c r="A3857" t="s">
        <v>7745</v>
      </c>
      <c r="B3857" t="s">
        <v>7746</v>
      </c>
      <c r="C3857">
        <v>0</v>
      </c>
    </row>
    <row r="3858" spans="1:3" x14ac:dyDescent="0.2">
      <c r="A3858" t="s">
        <v>7747</v>
      </c>
      <c r="B3858" t="s">
        <v>7748</v>
      </c>
      <c r="C3858">
        <v>0</v>
      </c>
    </row>
    <row r="3859" spans="1:3" x14ac:dyDescent="0.2">
      <c r="A3859" t="s">
        <v>7749</v>
      </c>
      <c r="B3859" t="s">
        <v>7750</v>
      </c>
      <c r="C3859">
        <v>0</v>
      </c>
    </row>
    <row r="3860" spans="1:3" x14ac:dyDescent="0.2">
      <c r="A3860" t="s">
        <v>7751</v>
      </c>
      <c r="B3860" t="s">
        <v>7752</v>
      </c>
      <c r="C3860">
        <v>0</v>
      </c>
    </row>
    <row r="3861" spans="1:3" x14ac:dyDescent="0.2">
      <c r="A3861" t="s">
        <v>7753</v>
      </c>
      <c r="B3861" t="s">
        <v>7754</v>
      </c>
      <c r="C3861">
        <v>0</v>
      </c>
    </row>
    <row r="3862" spans="1:3" x14ac:dyDescent="0.2">
      <c r="A3862" t="s">
        <v>7755</v>
      </c>
      <c r="B3862" t="s">
        <v>7756</v>
      </c>
      <c r="C3862">
        <v>0</v>
      </c>
    </row>
    <row r="3863" spans="1:3" x14ac:dyDescent="0.2">
      <c r="A3863" t="s">
        <v>7757</v>
      </c>
      <c r="B3863" t="s">
        <v>7758</v>
      </c>
      <c r="C3863">
        <v>0</v>
      </c>
    </row>
    <row r="3864" spans="1:3" x14ac:dyDescent="0.2">
      <c r="A3864" t="s">
        <v>1777</v>
      </c>
      <c r="B3864" t="s">
        <v>1778</v>
      </c>
      <c r="C3864">
        <v>0</v>
      </c>
    </row>
    <row r="3865" spans="1:3" x14ac:dyDescent="0.2">
      <c r="A3865" t="s">
        <v>7759</v>
      </c>
      <c r="B3865" t="s">
        <v>7760</v>
      </c>
      <c r="C3865">
        <v>0</v>
      </c>
    </row>
    <row r="3866" spans="1:3" x14ac:dyDescent="0.2">
      <c r="A3866" t="s">
        <v>7761</v>
      </c>
      <c r="B3866" t="s">
        <v>7762</v>
      </c>
      <c r="C3866">
        <v>0</v>
      </c>
    </row>
    <row r="3867" spans="1:3" x14ac:dyDescent="0.2">
      <c r="A3867" t="s">
        <v>7763</v>
      </c>
      <c r="B3867" t="s">
        <v>7764</v>
      </c>
      <c r="C3867">
        <v>0</v>
      </c>
    </row>
    <row r="3868" spans="1:3" x14ac:dyDescent="0.2">
      <c r="A3868" t="s">
        <v>7765</v>
      </c>
      <c r="B3868" t="s">
        <v>7766</v>
      </c>
      <c r="C3868">
        <v>0</v>
      </c>
    </row>
    <row r="3869" spans="1:3" x14ac:dyDescent="0.2">
      <c r="A3869" t="s">
        <v>7767</v>
      </c>
      <c r="B3869" t="s">
        <v>7768</v>
      </c>
      <c r="C3869">
        <v>0</v>
      </c>
    </row>
    <row r="3870" spans="1:3" x14ac:dyDescent="0.2">
      <c r="A3870" t="s">
        <v>1779</v>
      </c>
      <c r="B3870" t="s">
        <v>1780</v>
      </c>
      <c r="C3870">
        <v>0</v>
      </c>
    </row>
    <row r="3871" spans="1:3" x14ac:dyDescent="0.2">
      <c r="A3871" t="s">
        <v>7769</v>
      </c>
      <c r="B3871" t="s">
        <v>7770</v>
      </c>
      <c r="C3871">
        <v>0</v>
      </c>
    </row>
    <row r="3872" spans="1:3" x14ac:dyDescent="0.2">
      <c r="A3872" t="s">
        <v>7771</v>
      </c>
      <c r="B3872" t="s">
        <v>7772</v>
      </c>
      <c r="C3872">
        <v>0</v>
      </c>
    </row>
    <row r="3873" spans="1:3" x14ac:dyDescent="0.2">
      <c r="A3873" t="s">
        <v>7773</v>
      </c>
      <c r="B3873" t="s">
        <v>7774</v>
      </c>
      <c r="C3873">
        <v>0</v>
      </c>
    </row>
    <row r="3874" spans="1:3" x14ac:dyDescent="0.2">
      <c r="A3874" t="s">
        <v>1781</v>
      </c>
      <c r="B3874" t="s">
        <v>1782</v>
      </c>
      <c r="C3874">
        <v>0</v>
      </c>
    </row>
    <row r="3875" spans="1:3" x14ac:dyDescent="0.2">
      <c r="A3875" t="s">
        <v>7775</v>
      </c>
      <c r="B3875" t="s">
        <v>7776</v>
      </c>
      <c r="C3875">
        <v>0</v>
      </c>
    </row>
    <row r="3876" spans="1:3" x14ac:dyDescent="0.2">
      <c r="A3876" t="s">
        <v>7777</v>
      </c>
      <c r="B3876" t="s">
        <v>7778</v>
      </c>
      <c r="C3876">
        <v>0</v>
      </c>
    </row>
    <row r="3877" spans="1:3" x14ac:dyDescent="0.2">
      <c r="A3877" t="s">
        <v>7779</v>
      </c>
      <c r="B3877" t="s">
        <v>7780</v>
      </c>
      <c r="C3877">
        <v>0</v>
      </c>
    </row>
    <row r="3878" spans="1:3" x14ac:dyDescent="0.2">
      <c r="A3878" t="s">
        <v>1783</v>
      </c>
      <c r="B3878" t="s">
        <v>1784</v>
      </c>
      <c r="C3878">
        <v>0</v>
      </c>
    </row>
    <row r="3879" spans="1:3" x14ac:dyDescent="0.2">
      <c r="A3879" t="s">
        <v>1785</v>
      </c>
      <c r="B3879" t="s">
        <v>1786</v>
      </c>
      <c r="C3879">
        <v>0</v>
      </c>
    </row>
    <row r="3880" spans="1:3" x14ac:dyDescent="0.2">
      <c r="A3880" t="s">
        <v>1787</v>
      </c>
      <c r="B3880" t="s">
        <v>1788</v>
      </c>
      <c r="C3880">
        <v>0</v>
      </c>
    </row>
    <row r="3881" spans="1:3" x14ac:dyDescent="0.2">
      <c r="A3881" t="s">
        <v>1789</v>
      </c>
      <c r="B3881" t="s">
        <v>1790</v>
      </c>
      <c r="C3881">
        <v>0</v>
      </c>
    </row>
    <row r="3882" spans="1:3" x14ac:dyDescent="0.2">
      <c r="A3882" t="s">
        <v>7781</v>
      </c>
      <c r="B3882" t="s">
        <v>7782</v>
      </c>
      <c r="C3882">
        <v>0</v>
      </c>
    </row>
    <row r="3883" spans="1:3" x14ac:dyDescent="0.2">
      <c r="A3883" t="s">
        <v>1791</v>
      </c>
      <c r="B3883" t="s">
        <v>1792</v>
      </c>
      <c r="C3883">
        <v>0</v>
      </c>
    </row>
    <row r="3884" spans="1:3" x14ac:dyDescent="0.2">
      <c r="A3884" t="s">
        <v>7783</v>
      </c>
      <c r="B3884" t="s">
        <v>7784</v>
      </c>
      <c r="C3884">
        <v>0</v>
      </c>
    </row>
    <row r="3885" spans="1:3" x14ac:dyDescent="0.2">
      <c r="A3885" t="s">
        <v>1793</v>
      </c>
      <c r="B3885" t="s">
        <v>1794</v>
      </c>
      <c r="C3885">
        <v>0</v>
      </c>
    </row>
    <row r="3886" spans="1:3" x14ac:dyDescent="0.2">
      <c r="A3886" t="s">
        <v>7785</v>
      </c>
      <c r="B3886" t="s">
        <v>7786</v>
      </c>
      <c r="C3886">
        <v>0</v>
      </c>
    </row>
    <row r="3887" spans="1:3" x14ac:dyDescent="0.2">
      <c r="A3887" t="s">
        <v>7787</v>
      </c>
      <c r="B3887" t="s">
        <v>7788</v>
      </c>
      <c r="C3887">
        <v>0</v>
      </c>
    </row>
    <row r="3888" spans="1:3" x14ac:dyDescent="0.2">
      <c r="A3888" t="s">
        <v>7789</v>
      </c>
      <c r="B3888" t="s">
        <v>7790</v>
      </c>
      <c r="C3888">
        <v>0</v>
      </c>
    </row>
    <row r="3889" spans="1:3" x14ac:dyDescent="0.2">
      <c r="A3889" t="s">
        <v>7791</v>
      </c>
      <c r="B3889" t="s">
        <v>7792</v>
      </c>
      <c r="C3889">
        <v>0</v>
      </c>
    </row>
    <row r="3890" spans="1:3" x14ac:dyDescent="0.2">
      <c r="A3890" t="s">
        <v>7793</v>
      </c>
      <c r="B3890" t="s">
        <v>7794</v>
      </c>
      <c r="C3890">
        <v>0</v>
      </c>
    </row>
    <row r="3891" spans="1:3" x14ac:dyDescent="0.2">
      <c r="A3891" t="s">
        <v>7795</v>
      </c>
      <c r="B3891" t="s">
        <v>7796</v>
      </c>
      <c r="C3891">
        <v>0</v>
      </c>
    </row>
    <row r="3892" spans="1:3" x14ac:dyDescent="0.2">
      <c r="A3892" t="s">
        <v>1795</v>
      </c>
      <c r="B3892" t="s">
        <v>1796</v>
      </c>
      <c r="C3892">
        <v>0</v>
      </c>
    </row>
    <row r="3893" spans="1:3" x14ac:dyDescent="0.2">
      <c r="A3893" t="s">
        <v>7797</v>
      </c>
      <c r="B3893" t="s">
        <v>7798</v>
      </c>
      <c r="C3893">
        <v>0</v>
      </c>
    </row>
    <row r="3894" spans="1:3" x14ac:dyDescent="0.2">
      <c r="A3894" t="s">
        <v>7799</v>
      </c>
      <c r="B3894" t="s">
        <v>7800</v>
      </c>
      <c r="C3894">
        <v>0</v>
      </c>
    </row>
    <row r="3895" spans="1:3" x14ac:dyDescent="0.2">
      <c r="A3895" t="s">
        <v>7801</v>
      </c>
      <c r="B3895" t="s">
        <v>7802</v>
      </c>
      <c r="C3895">
        <v>0</v>
      </c>
    </row>
    <row r="3896" spans="1:3" x14ac:dyDescent="0.2">
      <c r="A3896" t="s">
        <v>1797</v>
      </c>
      <c r="B3896" t="s">
        <v>1798</v>
      </c>
      <c r="C3896">
        <v>0</v>
      </c>
    </row>
    <row r="3897" spans="1:3" x14ac:dyDescent="0.2">
      <c r="A3897" t="s">
        <v>7803</v>
      </c>
      <c r="B3897" t="s">
        <v>7804</v>
      </c>
      <c r="C3897">
        <v>0</v>
      </c>
    </row>
    <row r="3898" spans="1:3" x14ac:dyDescent="0.2">
      <c r="A3898" t="s">
        <v>7805</v>
      </c>
      <c r="B3898" t="s">
        <v>7806</v>
      </c>
      <c r="C3898">
        <v>0</v>
      </c>
    </row>
    <row r="3899" spans="1:3" x14ac:dyDescent="0.2">
      <c r="A3899" t="s">
        <v>7807</v>
      </c>
      <c r="B3899" t="s">
        <v>7808</v>
      </c>
      <c r="C3899">
        <v>0</v>
      </c>
    </row>
    <row r="3900" spans="1:3" x14ac:dyDescent="0.2">
      <c r="A3900" t="s">
        <v>1799</v>
      </c>
      <c r="B3900" t="s">
        <v>1800</v>
      </c>
      <c r="C3900">
        <v>0</v>
      </c>
    </row>
    <row r="3901" spans="1:3" x14ac:dyDescent="0.2">
      <c r="A3901" t="s">
        <v>7809</v>
      </c>
      <c r="B3901" t="s">
        <v>7810</v>
      </c>
      <c r="C3901">
        <v>0</v>
      </c>
    </row>
    <row r="3902" spans="1:3" x14ac:dyDescent="0.2">
      <c r="A3902" t="s">
        <v>7811</v>
      </c>
      <c r="B3902" t="s">
        <v>7812</v>
      </c>
      <c r="C3902">
        <v>0</v>
      </c>
    </row>
    <row r="3903" spans="1:3" x14ac:dyDescent="0.2">
      <c r="A3903" t="s">
        <v>1801</v>
      </c>
      <c r="B3903" t="s">
        <v>1802</v>
      </c>
      <c r="C3903">
        <v>0</v>
      </c>
    </row>
    <row r="3904" spans="1:3" x14ac:dyDescent="0.2">
      <c r="A3904" t="s">
        <v>7813</v>
      </c>
      <c r="B3904" t="s">
        <v>7814</v>
      </c>
      <c r="C3904">
        <v>0</v>
      </c>
    </row>
    <row r="3905" spans="1:3" x14ac:dyDescent="0.2">
      <c r="A3905" t="s">
        <v>7815</v>
      </c>
      <c r="B3905" t="s">
        <v>7816</v>
      </c>
      <c r="C3905">
        <v>0</v>
      </c>
    </row>
    <row r="3906" spans="1:3" x14ac:dyDescent="0.2">
      <c r="A3906" t="s">
        <v>7817</v>
      </c>
      <c r="B3906" t="s">
        <v>7818</v>
      </c>
      <c r="C3906">
        <v>0</v>
      </c>
    </row>
    <row r="3907" spans="1:3" x14ac:dyDescent="0.2">
      <c r="A3907" t="s">
        <v>7819</v>
      </c>
      <c r="B3907" t="s">
        <v>7820</v>
      </c>
      <c r="C3907">
        <v>0</v>
      </c>
    </row>
    <row r="3908" spans="1:3" x14ac:dyDescent="0.2">
      <c r="A3908" t="s">
        <v>7821</v>
      </c>
      <c r="B3908" t="s">
        <v>7822</v>
      </c>
      <c r="C3908">
        <v>0</v>
      </c>
    </row>
    <row r="3909" spans="1:3" x14ac:dyDescent="0.2">
      <c r="A3909" t="s">
        <v>7823</v>
      </c>
      <c r="B3909" t="s">
        <v>7824</v>
      </c>
      <c r="C3909">
        <v>0</v>
      </c>
    </row>
    <row r="3910" spans="1:3" x14ac:dyDescent="0.2">
      <c r="A3910" t="s">
        <v>1803</v>
      </c>
      <c r="B3910" t="s">
        <v>1804</v>
      </c>
      <c r="C3910">
        <v>0</v>
      </c>
    </row>
    <row r="3911" spans="1:3" x14ac:dyDescent="0.2">
      <c r="A3911" t="s">
        <v>7825</v>
      </c>
      <c r="B3911" t="s">
        <v>7826</v>
      </c>
      <c r="C3911">
        <v>0</v>
      </c>
    </row>
    <row r="3912" spans="1:3" x14ac:dyDescent="0.2">
      <c r="A3912" t="s">
        <v>1805</v>
      </c>
      <c r="B3912" t="s">
        <v>1806</v>
      </c>
      <c r="C3912">
        <v>0</v>
      </c>
    </row>
    <row r="3913" spans="1:3" x14ac:dyDescent="0.2">
      <c r="A3913" t="s">
        <v>1807</v>
      </c>
      <c r="B3913" t="s">
        <v>1808</v>
      </c>
      <c r="C3913">
        <v>0</v>
      </c>
    </row>
    <row r="3914" spans="1:3" x14ac:dyDescent="0.2">
      <c r="A3914" t="s">
        <v>7827</v>
      </c>
      <c r="B3914" t="s">
        <v>7828</v>
      </c>
      <c r="C3914">
        <v>0</v>
      </c>
    </row>
    <row r="3915" spans="1:3" x14ac:dyDescent="0.2">
      <c r="A3915" t="s">
        <v>7829</v>
      </c>
      <c r="B3915" t="s">
        <v>7830</v>
      </c>
      <c r="C3915">
        <v>0</v>
      </c>
    </row>
    <row r="3916" spans="1:3" x14ac:dyDescent="0.2">
      <c r="A3916" t="s">
        <v>7831</v>
      </c>
      <c r="B3916" t="s">
        <v>7832</v>
      </c>
      <c r="C3916">
        <v>0</v>
      </c>
    </row>
    <row r="3917" spans="1:3" x14ac:dyDescent="0.2">
      <c r="A3917" t="s">
        <v>7833</v>
      </c>
      <c r="B3917" t="s">
        <v>7834</v>
      </c>
      <c r="C3917">
        <v>0</v>
      </c>
    </row>
    <row r="3918" spans="1:3" x14ac:dyDescent="0.2">
      <c r="A3918" t="s">
        <v>7835</v>
      </c>
      <c r="B3918" t="s">
        <v>7836</v>
      </c>
      <c r="C3918">
        <v>0</v>
      </c>
    </row>
    <row r="3919" spans="1:3" x14ac:dyDescent="0.2">
      <c r="A3919" t="s">
        <v>7837</v>
      </c>
      <c r="B3919" t="s">
        <v>7838</v>
      </c>
      <c r="C3919">
        <v>0</v>
      </c>
    </row>
    <row r="3920" spans="1:3" x14ac:dyDescent="0.2">
      <c r="A3920" t="s">
        <v>7839</v>
      </c>
      <c r="B3920" t="s">
        <v>7840</v>
      </c>
      <c r="C3920">
        <v>0</v>
      </c>
    </row>
    <row r="3921" spans="1:3" x14ac:dyDescent="0.2">
      <c r="A3921" t="s">
        <v>7841</v>
      </c>
      <c r="B3921" t="s">
        <v>7842</v>
      </c>
      <c r="C3921">
        <v>0</v>
      </c>
    </row>
    <row r="3922" spans="1:3" x14ac:dyDescent="0.2">
      <c r="A3922" t="s">
        <v>7843</v>
      </c>
      <c r="B3922" t="s">
        <v>7844</v>
      </c>
      <c r="C3922">
        <v>0</v>
      </c>
    </row>
    <row r="3923" spans="1:3" x14ac:dyDescent="0.2">
      <c r="A3923" t="s">
        <v>7845</v>
      </c>
      <c r="B3923" t="s">
        <v>7846</v>
      </c>
      <c r="C3923">
        <v>0</v>
      </c>
    </row>
    <row r="3924" spans="1:3" x14ac:dyDescent="0.2">
      <c r="A3924" t="s">
        <v>7847</v>
      </c>
      <c r="B3924" t="s">
        <v>7848</v>
      </c>
      <c r="C3924">
        <v>0</v>
      </c>
    </row>
    <row r="3925" spans="1:3" x14ac:dyDescent="0.2">
      <c r="A3925" t="s">
        <v>7849</v>
      </c>
      <c r="B3925" t="s">
        <v>7850</v>
      </c>
      <c r="C3925">
        <v>0</v>
      </c>
    </row>
    <row r="3926" spans="1:3" x14ac:dyDescent="0.2">
      <c r="A3926" t="s">
        <v>1809</v>
      </c>
      <c r="B3926" t="s">
        <v>1810</v>
      </c>
      <c r="C3926">
        <v>0</v>
      </c>
    </row>
    <row r="3927" spans="1:3" x14ac:dyDescent="0.2">
      <c r="A3927" t="s">
        <v>7851</v>
      </c>
      <c r="B3927" t="s">
        <v>7852</v>
      </c>
      <c r="C3927">
        <v>0</v>
      </c>
    </row>
    <row r="3928" spans="1:3" x14ac:dyDescent="0.2">
      <c r="A3928" t="s">
        <v>7853</v>
      </c>
      <c r="B3928" t="s">
        <v>7854</v>
      </c>
      <c r="C3928">
        <v>0</v>
      </c>
    </row>
    <row r="3929" spans="1:3" x14ac:dyDescent="0.2">
      <c r="A3929" t="s">
        <v>7855</v>
      </c>
      <c r="B3929" t="s">
        <v>7856</v>
      </c>
      <c r="C3929">
        <v>0</v>
      </c>
    </row>
    <row r="3930" spans="1:3" x14ac:dyDescent="0.2">
      <c r="A3930" t="s">
        <v>7857</v>
      </c>
      <c r="B3930" t="s">
        <v>7858</v>
      </c>
      <c r="C3930">
        <v>0</v>
      </c>
    </row>
    <row r="3931" spans="1:3" x14ac:dyDescent="0.2">
      <c r="A3931" t="s">
        <v>1811</v>
      </c>
      <c r="B3931" t="s">
        <v>1812</v>
      </c>
      <c r="C3931">
        <v>0</v>
      </c>
    </row>
    <row r="3932" spans="1:3" x14ac:dyDescent="0.2">
      <c r="A3932" t="s">
        <v>7859</v>
      </c>
      <c r="B3932" t="s">
        <v>7860</v>
      </c>
      <c r="C3932">
        <v>0</v>
      </c>
    </row>
    <row r="3933" spans="1:3" x14ac:dyDescent="0.2">
      <c r="A3933" t="s">
        <v>7861</v>
      </c>
      <c r="B3933" t="s">
        <v>7862</v>
      </c>
      <c r="C3933">
        <v>0</v>
      </c>
    </row>
    <row r="3934" spans="1:3" x14ac:dyDescent="0.2">
      <c r="A3934" t="s">
        <v>7863</v>
      </c>
      <c r="B3934" t="s">
        <v>7864</v>
      </c>
      <c r="C3934">
        <v>0</v>
      </c>
    </row>
    <row r="3935" spans="1:3" x14ac:dyDescent="0.2">
      <c r="A3935" t="s">
        <v>7865</v>
      </c>
      <c r="B3935" t="s">
        <v>7866</v>
      </c>
      <c r="C3935">
        <v>0</v>
      </c>
    </row>
    <row r="3936" spans="1:3" x14ac:dyDescent="0.2">
      <c r="A3936" t="s">
        <v>7867</v>
      </c>
      <c r="B3936" t="s">
        <v>7868</v>
      </c>
      <c r="C3936">
        <v>0</v>
      </c>
    </row>
    <row r="3937" spans="1:3" x14ac:dyDescent="0.2">
      <c r="A3937" t="s">
        <v>7869</v>
      </c>
      <c r="B3937" t="s">
        <v>7870</v>
      </c>
      <c r="C3937">
        <v>0</v>
      </c>
    </row>
    <row r="3938" spans="1:3" x14ac:dyDescent="0.2">
      <c r="A3938" t="s">
        <v>7871</v>
      </c>
      <c r="B3938" t="s">
        <v>7872</v>
      </c>
      <c r="C3938">
        <v>0</v>
      </c>
    </row>
    <row r="3939" spans="1:3" x14ac:dyDescent="0.2">
      <c r="A3939" t="s">
        <v>7873</v>
      </c>
      <c r="B3939" t="s">
        <v>7874</v>
      </c>
      <c r="C3939">
        <v>0</v>
      </c>
    </row>
    <row r="3940" spans="1:3" x14ac:dyDescent="0.2">
      <c r="A3940" t="s">
        <v>7875</v>
      </c>
      <c r="B3940" t="s">
        <v>7876</v>
      </c>
      <c r="C3940">
        <v>0</v>
      </c>
    </row>
    <row r="3941" spans="1:3" x14ac:dyDescent="0.2">
      <c r="A3941" t="s">
        <v>7877</v>
      </c>
      <c r="B3941" t="s">
        <v>7878</v>
      </c>
      <c r="C3941">
        <v>0</v>
      </c>
    </row>
    <row r="3942" spans="1:3" x14ac:dyDescent="0.2">
      <c r="A3942" t="s">
        <v>7879</v>
      </c>
      <c r="B3942" t="s">
        <v>7880</v>
      </c>
      <c r="C3942">
        <v>0</v>
      </c>
    </row>
    <row r="3943" spans="1:3" x14ac:dyDescent="0.2">
      <c r="A3943" t="s">
        <v>7881</v>
      </c>
      <c r="B3943" t="s">
        <v>7882</v>
      </c>
      <c r="C3943">
        <v>0</v>
      </c>
    </row>
    <row r="3944" spans="1:3" x14ac:dyDescent="0.2">
      <c r="A3944" t="s">
        <v>7883</v>
      </c>
      <c r="B3944" t="s">
        <v>7884</v>
      </c>
      <c r="C3944">
        <v>0</v>
      </c>
    </row>
    <row r="3945" spans="1:3" x14ac:dyDescent="0.2">
      <c r="A3945" t="s">
        <v>1813</v>
      </c>
      <c r="B3945" t="s">
        <v>1814</v>
      </c>
      <c r="C3945">
        <v>0</v>
      </c>
    </row>
    <row r="3946" spans="1:3" x14ac:dyDescent="0.2">
      <c r="A3946" t="s">
        <v>1815</v>
      </c>
      <c r="B3946" t="s">
        <v>1816</v>
      </c>
      <c r="C3946">
        <v>0</v>
      </c>
    </row>
    <row r="3947" spans="1:3" x14ac:dyDescent="0.2">
      <c r="A3947" t="s">
        <v>7885</v>
      </c>
      <c r="B3947" t="s">
        <v>7886</v>
      </c>
      <c r="C3947">
        <v>0</v>
      </c>
    </row>
    <row r="3948" spans="1:3" x14ac:dyDescent="0.2">
      <c r="A3948" t="s">
        <v>7887</v>
      </c>
      <c r="B3948" t="s">
        <v>7888</v>
      </c>
      <c r="C3948">
        <v>0</v>
      </c>
    </row>
    <row r="3949" spans="1:3" x14ac:dyDescent="0.2">
      <c r="A3949" t="s">
        <v>7889</v>
      </c>
      <c r="B3949" t="s">
        <v>7890</v>
      </c>
      <c r="C3949">
        <v>0</v>
      </c>
    </row>
    <row r="3950" spans="1:3" x14ac:dyDescent="0.2">
      <c r="A3950" t="s">
        <v>7891</v>
      </c>
      <c r="B3950" t="s">
        <v>7892</v>
      </c>
      <c r="C3950">
        <v>0</v>
      </c>
    </row>
    <row r="3951" spans="1:3" x14ac:dyDescent="0.2">
      <c r="A3951" t="s">
        <v>7893</v>
      </c>
      <c r="B3951" t="s">
        <v>7894</v>
      </c>
      <c r="C3951">
        <v>0</v>
      </c>
    </row>
    <row r="3952" spans="1:3" x14ac:dyDescent="0.2">
      <c r="A3952" t="s">
        <v>7895</v>
      </c>
      <c r="B3952" t="s">
        <v>7896</v>
      </c>
      <c r="C3952">
        <v>0</v>
      </c>
    </row>
    <row r="3953" spans="1:3" x14ac:dyDescent="0.2">
      <c r="A3953" t="s">
        <v>7897</v>
      </c>
      <c r="B3953" t="s">
        <v>7898</v>
      </c>
      <c r="C3953">
        <v>0</v>
      </c>
    </row>
    <row r="3954" spans="1:3" x14ac:dyDescent="0.2">
      <c r="A3954" t="s">
        <v>1817</v>
      </c>
      <c r="B3954" t="s">
        <v>1818</v>
      </c>
      <c r="C3954">
        <v>0</v>
      </c>
    </row>
    <row r="3955" spans="1:3" x14ac:dyDescent="0.2">
      <c r="A3955" t="s">
        <v>7899</v>
      </c>
      <c r="B3955" t="s">
        <v>7900</v>
      </c>
      <c r="C3955">
        <v>0</v>
      </c>
    </row>
    <row r="3956" spans="1:3" x14ac:dyDescent="0.2">
      <c r="A3956" t="s">
        <v>7901</v>
      </c>
      <c r="B3956" t="s">
        <v>7902</v>
      </c>
      <c r="C3956">
        <v>0</v>
      </c>
    </row>
    <row r="3957" spans="1:3" x14ac:dyDescent="0.2">
      <c r="A3957" t="s">
        <v>1819</v>
      </c>
      <c r="B3957" t="s">
        <v>1820</v>
      </c>
      <c r="C3957">
        <v>0</v>
      </c>
    </row>
    <row r="3958" spans="1:3" x14ac:dyDescent="0.2">
      <c r="A3958" t="s">
        <v>7903</v>
      </c>
      <c r="B3958" t="s">
        <v>7904</v>
      </c>
      <c r="C3958">
        <v>0</v>
      </c>
    </row>
    <row r="3959" spans="1:3" x14ac:dyDescent="0.2">
      <c r="A3959" t="s">
        <v>1821</v>
      </c>
      <c r="B3959" t="s">
        <v>1822</v>
      </c>
      <c r="C3959">
        <v>0</v>
      </c>
    </row>
    <row r="3960" spans="1:3" x14ac:dyDescent="0.2">
      <c r="A3960" t="s">
        <v>1823</v>
      </c>
      <c r="B3960" t="s">
        <v>1824</v>
      </c>
      <c r="C3960">
        <v>0</v>
      </c>
    </row>
    <row r="3961" spans="1:3" x14ac:dyDescent="0.2">
      <c r="A3961" t="s">
        <v>1825</v>
      </c>
      <c r="B3961" t="s">
        <v>1826</v>
      </c>
      <c r="C3961">
        <v>0</v>
      </c>
    </row>
    <row r="3962" spans="1:3" x14ac:dyDescent="0.2">
      <c r="A3962" t="s">
        <v>7905</v>
      </c>
      <c r="B3962" t="s">
        <v>7906</v>
      </c>
      <c r="C3962">
        <v>0</v>
      </c>
    </row>
    <row r="3963" spans="1:3" x14ac:dyDescent="0.2">
      <c r="A3963" t="s">
        <v>7907</v>
      </c>
      <c r="B3963" t="s">
        <v>7908</v>
      </c>
      <c r="C3963">
        <v>0</v>
      </c>
    </row>
    <row r="3964" spans="1:3" x14ac:dyDescent="0.2">
      <c r="A3964" t="s">
        <v>7909</v>
      </c>
      <c r="B3964" t="s">
        <v>7910</v>
      </c>
      <c r="C3964">
        <v>0</v>
      </c>
    </row>
    <row r="3965" spans="1:3" x14ac:dyDescent="0.2">
      <c r="A3965" t="s">
        <v>7911</v>
      </c>
      <c r="B3965" t="s">
        <v>7912</v>
      </c>
      <c r="C3965">
        <v>0</v>
      </c>
    </row>
    <row r="3966" spans="1:3" x14ac:dyDescent="0.2">
      <c r="A3966" t="s">
        <v>7913</v>
      </c>
      <c r="B3966" t="s">
        <v>7914</v>
      </c>
      <c r="C3966">
        <v>0</v>
      </c>
    </row>
    <row r="3967" spans="1:3" x14ac:dyDescent="0.2">
      <c r="A3967" t="s">
        <v>7915</v>
      </c>
      <c r="B3967" t="s">
        <v>7916</v>
      </c>
      <c r="C3967">
        <v>0</v>
      </c>
    </row>
    <row r="3968" spans="1:3" x14ac:dyDescent="0.2">
      <c r="A3968" t="s">
        <v>7917</v>
      </c>
      <c r="B3968" t="s">
        <v>7918</v>
      </c>
      <c r="C3968">
        <v>0</v>
      </c>
    </row>
    <row r="3969" spans="1:3" x14ac:dyDescent="0.2">
      <c r="A3969" t="s">
        <v>7919</v>
      </c>
      <c r="B3969" t="s">
        <v>7920</v>
      </c>
      <c r="C3969">
        <v>0</v>
      </c>
    </row>
    <row r="3970" spans="1:3" x14ac:dyDescent="0.2">
      <c r="A3970" t="s">
        <v>1827</v>
      </c>
      <c r="B3970" t="s">
        <v>1828</v>
      </c>
      <c r="C3970">
        <v>0</v>
      </c>
    </row>
    <row r="3971" spans="1:3" x14ac:dyDescent="0.2">
      <c r="A3971" t="s">
        <v>7921</v>
      </c>
      <c r="B3971" t="s">
        <v>7922</v>
      </c>
      <c r="C3971">
        <v>0</v>
      </c>
    </row>
    <row r="3972" spans="1:3" x14ac:dyDescent="0.2">
      <c r="A3972" t="s">
        <v>7923</v>
      </c>
      <c r="B3972" t="s">
        <v>7924</v>
      </c>
      <c r="C3972">
        <v>0</v>
      </c>
    </row>
    <row r="3973" spans="1:3" x14ac:dyDescent="0.2">
      <c r="A3973" t="s">
        <v>1829</v>
      </c>
      <c r="B3973" t="s">
        <v>1830</v>
      </c>
      <c r="C3973">
        <v>0</v>
      </c>
    </row>
    <row r="3974" spans="1:3" x14ac:dyDescent="0.2">
      <c r="A3974" t="s">
        <v>1831</v>
      </c>
      <c r="B3974" t="s">
        <v>1832</v>
      </c>
      <c r="C3974">
        <v>0</v>
      </c>
    </row>
    <row r="3975" spans="1:3" x14ac:dyDescent="0.2">
      <c r="A3975" t="s">
        <v>1833</v>
      </c>
      <c r="B3975" t="s">
        <v>1834</v>
      </c>
      <c r="C3975">
        <v>0</v>
      </c>
    </row>
    <row r="3976" spans="1:3" x14ac:dyDescent="0.2">
      <c r="A3976" t="s">
        <v>1835</v>
      </c>
      <c r="B3976" t="s">
        <v>1836</v>
      </c>
      <c r="C3976">
        <v>0</v>
      </c>
    </row>
    <row r="3977" spans="1:3" x14ac:dyDescent="0.2">
      <c r="A3977" t="s">
        <v>7925</v>
      </c>
      <c r="B3977" t="s">
        <v>7926</v>
      </c>
      <c r="C3977">
        <v>0</v>
      </c>
    </row>
    <row r="3978" spans="1:3" x14ac:dyDescent="0.2">
      <c r="A3978" t="s">
        <v>7927</v>
      </c>
      <c r="B3978" t="s">
        <v>7928</v>
      </c>
      <c r="C3978">
        <v>0</v>
      </c>
    </row>
    <row r="3979" spans="1:3" x14ac:dyDescent="0.2">
      <c r="A3979" t="s">
        <v>7929</v>
      </c>
      <c r="B3979" t="s">
        <v>7930</v>
      </c>
      <c r="C3979">
        <v>0</v>
      </c>
    </row>
    <row r="3980" spans="1:3" x14ac:dyDescent="0.2">
      <c r="A3980" t="s">
        <v>1837</v>
      </c>
      <c r="B3980" t="s">
        <v>1838</v>
      </c>
      <c r="C3980">
        <v>0</v>
      </c>
    </row>
    <row r="3981" spans="1:3" x14ac:dyDescent="0.2">
      <c r="A3981" t="s">
        <v>7931</v>
      </c>
      <c r="B3981" t="s">
        <v>7932</v>
      </c>
      <c r="C3981">
        <v>0</v>
      </c>
    </row>
    <row r="3982" spans="1:3" x14ac:dyDescent="0.2">
      <c r="A3982" t="s">
        <v>7933</v>
      </c>
      <c r="B3982" t="s">
        <v>7934</v>
      </c>
      <c r="C3982">
        <v>0</v>
      </c>
    </row>
    <row r="3983" spans="1:3" x14ac:dyDescent="0.2">
      <c r="A3983" t="s">
        <v>1839</v>
      </c>
      <c r="B3983" t="s">
        <v>1840</v>
      </c>
      <c r="C3983">
        <v>0</v>
      </c>
    </row>
    <row r="3984" spans="1:3" x14ac:dyDescent="0.2">
      <c r="A3984" t="s">
        <v>1841</v>
      </c>
      <c r="B3984" t="s">
        <v>1842</v>
      </c>
      <c r="C3984">
        <v>0</v>
      </c>
    </row>
    <row r="3985" spans="1:3" x14ac:dyDescent="0.2">
      <c r="A3985" t="s">
        <v>7935</v>
      </c>
      <c r="B3985" t="s">
        <v>7936</v>
      </c>
      <c r="C3985">
        <v>0</v>
      </c>
    </row>
    <row r="3986" spans="1:3" x14ac:dyDescent="0.2">
      <c r="A3986" t="s">
        <v>7937</v>
      </c>
      <c r="B3986" t="s">
        <v>7938</v>
      </c>
      <c r="C3986">
        <v>0</v>
      </c>
    </row>
    <row r="3987" spans="1:3" x14ac:dyDescent="0.2">
      <c r="A3987" t="s">
        <v>1843</v>
      </c>
      <c r="B3987" t="s">
        <v>1844</v>
      </c>
      <c r="C3987">
        <v>0</v>
      </c>
    </row>
    <row r="3988" spans="1:3" x14ac:dyDescent="0.2">
      <c r="A3988" t="s">
        <v>7939</v>
      </c>
      <c r="B3988" t="s">
        <v>7940</v>
      </c>
      <c r="C3988">
        <v>0</v>
      </c>
    </row>
    <row r="3989" spans="1:3" x14ac:dyDescent="0.2">
      <c r="A3989" t="s">
        <v>1845</v>
      </c>
      <c r="B3989" t="s">
        <v>1846</v>
      </c>
      <c r="C3989">
        <v>0</v>
      </c>
    </row>
    <row r="3990" spans="1:3" x14ac:dyDescent="0.2">
      <c r="A3990" t="s">
        <v>7941</v>
      </c>
      <c r="B3990" t="s">
        <v>7942</v>
      </c>
      <c r="C3990">
        <v>0</v>
      </c>
    </row>
    <row r="3991" spans="1:3" x14ac:dyDescent="0.2">
      <c r="A3991" t="s">
        <v>7943</v>
      </c>
      <c r="B3991" t="s">
        <v>7944</v>
      </c>
      <c r="C3991">
        <v>0</v>
      </c>
    </row>
    <row r="3992" spans="1:3" x14ac:dyDescent="0.2">
      <c r="A3992" t="s">
        <v>7945</v>
      </c>
      <c r="B3992" t="s">
        <v>7946</v>
      </c>
      <c r="C3992">
        <v>0</v>
      </c>
    </row>
    <row r="3993" spans="1:3" x14ac:dyDescent="0.2">
      <c r="A3993" t="s">
        <v>7947</v>
      </c>
      <c r="B3993" t="s">
        <v>7948</v>
      </c>
      <c r="C3993">
        <v>0</v>
      </c>
    </row>
    <row r="3994" spans="1:3" x14ac:dyDescent="0.2">
      <c r="A3994" t="s">
        <v>7949</v>
      </c>
      <c r="B3994" t="s">
        <v>7950</v>
      </c>
      <c r="C3994">
        <v>0</v>
      </c>
    </row>
    <row r="3995" spans="1:3" x14ac:dyDescent="0.2">
      <c r="A3995" t="s">
        <v>1847</v>
      </c>
      <c r="B3995" t="s">
        <v>1848</v>
      </c>
      <c r="C3995">
        <v>0</v>
      </c>
    </row>
    <row r="3996" spans="1:3" x14ac:dyDescent="0.2">
      <c r="A3996" t="s">
        <v>7951</v>
      </c>
      <c r="B3996" t="s">
        <v>7952</v>
      </c>
      <c r="C3996">
        <v>0</v>
      </c>
    </row>
    <row r="3997" spans="1:3" x14ac:dyDescent="0.2">
      <c r="A3997" t="s">
        <v>7953</v>
      </c>
      <c r="B3997" t="s">
        <v>7954</v>
      </c>
      <c r="C3997">
        <v>0</v>
      </c>
    </row>
    <row r="3998" spans="1:3" x14ac:dyDescent="0.2">
      <c r="A3998" t="s">
        <v>7955</v>
      </c>
      <c r="B3998" t="s">
        <v>7956</v>
      </c>
      <c r="C3998">
        <v>0</v>
      </c>
    </row>
    <row r="3999" spans="1:3" x14ac:dyDescent="0.2">
      <c r="A3999" t="s">
        <v>7957</v>
      </c>
      <c r="B3999" t="s">
        <v>7958</v>
      </c>
      <c r="C3999">
        <v>0</v>
      </c>
    </row>
    <row r="4000" spans="1:3" x14ac:dyDescent="0.2">
      <c r="A4000" t="s">
        <v>7959</v>
      </c>
      <c r="B4000" t="s">
        <v>7960</v>
      </c>
      <c r="C4000">
        <v>0</v>
      </c>
    </row>
    <row r="4001" spans="1:3" x14ac:dyDescent="0.2">
      <c r="A4001" t="s">
        <v>7961</v>
      </c>
      <c r="B4001" t="s">
        <v>7962</v>
      </c>
      <c r="C4001">
        <v>0</v>
      </c>
    </row>
    <row r="4002" spans="1:3" x14ac:dyDescent="0.2">
      <c r="A4002" t="s">
        <v>7963</v>
      </c>
      <c r="B4002" t="s">
        <v>7964</v>
      </c>
      <c r="C4002">
        <v>0</v>
      </c>
    </row>
    <row r="4003" spans="1:3" x14ac:dyDescent="0.2">
      <c r="A4003" t="s">
        <v>7965</v>
      </c>
      <c r="B4003" t="s">
        <v>7966</v>
      </c>
      <c r="C4003">
        <v>0</v>
      </c>
    </row>
    <row r="4004" spans="1:3" x14ac:dyDescent="0.2">
      <c r="A4004" t="s">
        <v>7967</v>
      </c>
      <c r="B4004" t="s">
        <v>7968</v>
      </c>
      <c r="C4004">
        <v>0</v>
      </c>
    </row>
    <row r="4005" spans="1:3" x14ac:dyDescent="0.2">
      <c r="A4005" t="s">
        <v>7969</v>
      </c>
      <c r="B4005" t="s">
        <v>7970</v>
      </c>
      <c r="C4005">
        <v>0</v>
      </c>
    </row>
    <row r="4006" spans="1:3" x14ac:dyDescent="0.2">
      <c r="A4006" t="s">
        <v>7971</v>
      </c>
      <c r="B4006" t="s">
        <v>7972</v>
      </c>
      <c r="C4006">
        <v>0</v>
      </c>
    </row>
    <row r="4007" spans="1:3" x14ac:dyDescent="0.2">
      <c r="A4007" t="s">
        <v>7973</v>
      </c>
      <c r="B4007" t="s">
        <v>7974</v>
      </c>
      <c r="C4007">
        <v>0</v>
      </c>
    </row>
    <row r="4008" spans="1:3" x14ac:dyDescent="0.2">
      <c r="A4008" t="s">
        <v>7975</v>
      </c>
      <c r="B4008" t="s">
        <v>7976</v>
      </c>
      <c r="C4008">
        <v>0</v>
      </c>
    </row>
    <row r="4009" spans="1:3" x14ac:dyDescent="0.2">
      <c r="A4009" t="s">
        <v>7977</v>
      </c>
      <c r="B4009" t="s">
        <v>7978</v>
      </c>
      <c r="C4009">
        <v>0</v>
      </c>
    </row>
    <row r="4010" spans="1:3" x14ac:dyDescent="0.2">
      <c r="A4010" t="s">
        <v>1849</v>
      </c>
      <c r="B4010" t="s">
        <v>1850</v>
      </c>
      <c r="C4010">
        <v>0</v>
      </c>
    </row>
    <row r="4011" spans="1:3" x14ac:dyDescent="0.2">
      <c r="A4011" t="s">
        <v>7979</v>
      </c>
      <c r="B4011" t="s">
        <v>7980</v>
      </c>
      <c r="C4011">
        <v>0</v>
      </c>
    </row>
    <row r="4012" spans="1:3" x14ac:dyDescent="0.2">
      <c r="A4012" t="s">
        <v>7981</v>
      </c>
      <c r="B4012" t="s">
        <v>7982</v>
      </c>
      <c r="C4012">
        <v>0</v>
      </c>
    </row>
    <row r="4013" spans="1:3" x14ac:dyDescent="0.2">
      <c r="A4013" t="s">
        <v>1851</v>
      </c>
      <c r="B4013" t="s">
        <v>1852</v>
      </c>
      <c r="C4013">
        <v>0</v>
      </c>
    </row>
    <row r="4014" spans="1:3" x14ac:dyDescent="0.2">
      <c r="A4014" t="s">
        <v>7983</v>
      </c>
      <c r="B4014" t="s">
        <v>7984</v>
      </c>
      <c r="C4014">
        <v>0</v>
      </c>
    </row>
    <row r="4015" spans="1:3" x14ac:dyDescent="0.2">
      <c r="A4015" t="s">
        <v>7985</v>
      </c>
      <c r="B4015" t="s">
        <v>7986</v>
      </c>
      <c r="C4015">
        <v>0</v>
      </c>
    </row>
    <row r="4016" spans="1:3" x14ac:dyDescent="0.2">
      <c r="A4016" t="s">
        <v>7987</v>
      </c>
      <c r="B4016" t="s">
        <v>7988</v>
      </c>
      <c r="C4016">
        <v>0</v>
      </c>
    </row>
    <row r="4017" spans="1:3" x14ac:dyDescent="0.2">
      <c r="A4017" t="s">
        <v>7989</v>
      </c>
      <c r="B4017" t="s">
        <v>7990</v>
      </c>
      <c r="C4017">
        <v>0</v>
      </c>
    </row>
    <row r="4018" spans="1:3" x14ac:dyDescent="0.2">
      <c r="A4018" t="s">
        <v>1853</v>
      </c>
      <c r="B4018" t="s">
        <v>1854</v>
      </c>
      <c r="C4018">
        <v>0</v>
      </c>
    </row>
    <row r="4019" spans="1:3" x14ac:dyDescent="0.2">
      <c r="A4019" t="s">
        <v>1855</v>
      </c>
      <c r="B4019" t="s">
        <v>1856</v>
      </c>
      <c r="C4019">
        <v>0</v>
      </c>
    </row>
    <row r="4020" spans="1:3" x14ac:dyDescent="0.2">
      <c r="A4020" t="s">
        <v>7991</v>
      </c>
      <c r="B4020" t="s">
        <v>7992</v>
      </c>
      <c r="C4020">
        <v>0</v>
      </c>
    </row>
    <row r="4021" spans="1:3" x14ac:dyDescent="0.2">
      <c r="A4021" t="s">
        <v>7993</v>
      </c>
      <c r="B4021" t="s">
        <v>7994</v>
      </c>
      <c r="C4021">
        <v>0</v>
      </c>
    </row>
    <row r="4022" spans="1:3" x14ac:dyDescent="0.2">
      <c r="A4022" t="s">
        <v>7995</v>
      </c>
      <c r="B4022" t="s">
        <v>7996</v>
      </c>
      <c r="C4022">
        <v>0</v>
      </c>
    </row>
    <row r="4023" spans="1:3" x14ac:dyDescent="0.2">
      <c r="A4023" t="s">
        <v>1857</v>
      </c>
      <c r="B4023" t="s">
        <v>1858</v>
      </c>
      <c r="C4023">
        <v>0</v>
      </c>
    </row>
    <row r="4024" spans="1:3" x14ac:dyDescent="0.2">
      <c r="A4024" t="s">
        <v>1859</v>
      </c>
      <c r="B4024" t="s">
        <v>1860</v>
      </c>
      <c r="C4024">
        <v>0</v>
      </c>
    </row>
    <row r="4025" spans="1:3" x14ac:dyDescent="0.2">
      <c r="A4025" t="s">
        <v>7997</v>
      </c>
      <c r="B4025" t="s">
        <v>7998</v>
      </c>
      <c r="C4025">
        <v>0</v>
      </c>
    </row>
    <row r="4026" spans="1:3" x14ac:dyDescent="0.2">
      <c r="A4026" t="s">
        <v>1861</v>
      </c>
      <c r="B4026" t="s">
        <v>1862</v>
      </c>
      <c r="C4026">
        <v>0</v>
      </c>
    </row>
    <row r="4027" spans="1:3" x14ac:dyDescent="0.2">
      <c r="A4027" t="s">
        <v>7999</v>
      </c>
      <c r="B4027" t="s">
        <v>8000</v>
      </c>
      <c r="C4027">
        <v>0</v>
      </c>
    </row>
    <row r="4028" spans="1:3" x14ac:dyDescent="0.2">
      <c r="A4028" t="s">
        <v>8001</v>
      </c>
      <c r="B4028" t="s">
        <v>8002</v>
      </c>
      <c r="C4028">
        <v>0</v>
      </c>
    </row>
    <row r="4029" spans="1:3" x14ac:dyDescent="0.2">
      <c r="A4029" t="s">
        <v>8003</v>
      </c>
      <c r="B4029" t="s">
        <v>8004</v>
      </c>
      <c r="C4029">
        <v>0</v>
      </c>
    </row>
    <row r="4030" spans="1:3" x14ac:dyDescent="0.2">
      <c r="A4030" t="s">
        <v>8005</v>
      </c>
      <c r="B4030" t="s">
        <v>8006</v>
      </c>
      <c r="C4030">
        <v>0</v>
      </c>
    </row>
    <row r="4031" spans="1:3" x14ac:dyDescent="0.2">
      <c r="A4031" t="s">
        <v>8007</v>
      </c>
      <c r="B4031" t="s">
        <v>8008</v>
      </c>
      <c r="C4031">
        <v>0</v>
      </c>
    </row>
    <row r="4032" spans="1:3" x14ac:dyDescent="0.2">
      <c r="A4032" t="s">
        <v>1863</v>
      </c>
      <c r="B4032" t="s">
        <v>1864</v>
      </c>
      <c r="C4032">
        <v>0</v>
      </c>
    </row>
    <row r="4033" spans="1:3" x14ac:dyDescent="0.2">
      <c r="A4033" t="s">
        <v>8009</v>
      </c>
      <c r="B4033" t="s">
        <v>8010</v>
      </c>
      <c r="C4033">
        <v>0</v>
      </c>
    </row>
    <row r="4034" spans="1:3" x14ac:dyDescent="0.2">
      <c r="A4034" t="s">
        <v>8011</v>
      </c>
      <c r="B4034" t="s">
        <v>8012</v>
      </c>
      <c r="C4034">
        <v>0</v>
      </c>
    </row>
    <row r="4035" spans="1:3" x14ac:dyDescent="0.2">
      <c r="A4035" t="s">
        <v>8013</v>
      </c>
      <c r="B4035" t="s">
        <v>8014</v>
      </c>
      <c r="C4035">
        <v>0</v>
      </c>
    </row>
    <row r="4036" spans="1:3" x14ac:dyDescent="0.2">
      <c r="A4036" t="s">
        <v>8015</v>
      </c>
      <c r="B4036" t="s">
        <v>8016</v>
      </c>
      <c r="C4036">
        <v>0</v>
      </c>
    </row>
    <row r="4037" spans="1:3" x14ac:dyDescent="0.2">
      <c r="A4037" t="s">
        <v>8017</v>
      </c>
      <c r="B4037" t="s">
        <v>8018</v>
      </c>
      <c r="C4037">
        <v>0</v>
      </c>
    </row>
    <row r="4038" spans="1:3" x14ac:dyDescent="0.2">
      <c r="A4038" t="s">
        <v>8019</v>
      </c>
      <c r="B4038" t="s">
        <v>8020</v>
      </c>
      <c r="C4038">
        <v>0</v>
      </c>
    </row>
    <row r="4039" spans="1:3" x14ac:dyDescent="0.2">
      <c r="A4039" t="s">
        <v>1865</v>
      </c>
      <c r="B4039" t="s">
        <v>1866</v>
      </c>
      <c r="C4039">
        <v>0</v>
      </c>
    </row>
    <row r="4040" spans="1:3" x14ac:dyDescent="0.2">
      <c r="A4040" t="s">
        <v>8021</v>
      </c>
      <c r="B4040" t="s">
        <v>8022</v>
      </c>
      <c r="C4040">
        <v>0</v>
      </c>
    </row>
    <row r="4041" spans="1:3" x14ac:dyDescent="0.2">
      <c r="A4041" t="s">
        <v>8023</v>
      </c>
      <c r="B4041" t="s">
        <v>8024</v>
      </c>
      <c r="C4041">
        <v>0</v>
      </c>
    </row>
    <row r="4042" spans="1:3" x14ac:dyDescent="0.2">
      <c r="A4042" t="s">
        <v>8025</v>
      </c>
      <c r="B4042" t="s">
        <v>8026</v>
      </c>
      <c r="C4042">
        <v>0</v>
      </c>
    </row>
    <row r="4043" spans="1:3" x14ac:dyDescent="0.2">
      <c r="A4043" t="s">
        <v>8027</v>
      </c>
      <c r="B4043" t="s">
        <v>8028</v>
      </c>
      <c r="C4043">
        <v>0</v>
      </c>
    </row>
    <row r="4044" spans="1:3" x14ac:dyDescent="0.2">
      <c r="A4044" t="s">
        <v>8029</v>
      </c>
      <c r="B4044" t="s">
        <v>8030</v>
      </c>
      <c r="C4044">
        <v>0</v>
      </c>
    </row>
    <row r="4045" spans="1:3" x14ac:dyDescent="0.2">
      <c r="A4045" t="s">
        <v>1867</v>
      </c>
      <c r="B4045" t="s">
        <v>1868</v>
      </c>
      <c r="C4045">
        <v>0</v>
      </c>
    </row>
    <row r="4046" spans="1:3" x14ac:dyDescent="0.2">
      <c r="A4046" t="s">
        <v>8031</v>
      </c>
      <c r="B4046" t="s">
        <v>8032</v>
      </c>
      <c r="C4046">
        <v>0</v>
      </c>
    </row>
    <row r="4047" spans="1:3" x14ac:dyDescent="0.2">
      <c r="A4047" t="s">
        <v>8033</v>
      </c>
      <c r="B4047" t="s">
        <v>8034</v>
      </c>
      <c r="C4047">
        <v>0</v>
      </c>
    </row>
    <row r="4048" spans="1:3" x14ac:dyDescent="0.2">
      <c r="A4048" t="s">
        <v>8035</v>
      </c>
      <c r="B4048" t="s">
        <v>8036</v>
      </c>
      <c r="C4048">
        <v>0</v>
      </c>
    </row>
    <row r="4049" spans="1:3" x14ac:dyDescent="0.2">
      <c r="A4049" t="s">
        <v>8037</v>
      </c>
      <c r="B4049" t="s">
        <v>8038</v>
      </c>
      <c r="C4049">
        <v>0</v>
      </c>
    </row>
    <row r="4050" spans="1:3" x14ac:dyDescent="0.2">
      <c r="A4050" t="s">
        <v>8039</v>
      </c>
      <c r="B4050" t="s">
        <v>8040</v>
      </c>
      <c r="C4050">
        <v>0</v>
      </c>
    </row>
    <row r="4051" spans="1:3" x14ac:dyDescent="0.2">
      <c r="A4051" t="s">
        <v>8041</v>
      </c>
      <c r="B4051" t="s">
        <v>8042</v>
      </c>
      <c r="C4051">
        <v>0</v>
      </c>
    </row>
    <row r="4052" spans="1:3" x14ac:dyDescent="0.2">
      <c r="A4052" t="s">
        <v>8043</v>
      </c>
      <c r="B4052" t="s">
        <v>8044</v>
      </c>
      <c r="C4052">
        <v>0</v>
      </c>
    </row>
    <row r="4053" spans="1:3" x14ac:dyDescent="0.2">
      <c r="A4053" t="s">
        <v>1869</v>
      </c>
      <c r="B4053" t="s">
        <v>1870</v>
      </c>
      <c r="C4053">
        <v>0</v>
      </c>
    </row>
    <row r="4054" spans="1:3" x14ac:dyDescent="0.2">
      <c r="A4054" t="s">
        <v>1871</v>
      </c>
      <c r="B4054" t="s">
        <v>1872</v>
      </c>
      <c r="C4054">
        <v>0</v>
      </c>
    </row>
    <row r="4055" spans="1:3" x14ac:dyDescent="0.2">
      <c r="A4055" t="s">
        <v>8045</v>
      </c>
      <c r="B4055" t="s">
        <v>8046</v>
      </c>
      <c r="C4055">
        <v>0</v>
      </c>
    </row>
    <row r="4056" spans="1:3" x14ac:dyDescent="0.2">
      <c r="A4056" t="s">
        <v>8047</v>
      </c>
      <c r="B4056" t="s">
        <v>8048</v>
      </c>
      <c r="C4056">
        <v>0</v>
      </c>
    </row>
    <row r="4057" spans="1:3" x14ac:dyDescent="0.2">
      <c r="A4057" t="s">
        <v>1873</v>
      </c>
      <c r="B4057" t="s">
        <v>1874</v>
      </c>
      <c r="C4057">
        <v>0</v>
      </c>
    </row>
    <row r="4058" spans="1:3" x14ac:dyDescent="0.2">
      <c r="A4058" t="s">
        <v>8049</v>
      </c>
      <c r="B4058" t="s">
        <v>8050</v>
      </c>
      <c r="C4058">
        <v>0</v>
      </c>
    </row>
    <row r="4059" spans="1:3" x14ac:dyDescent="0.2">
      <c r="A4059" t="s">
        <v>8051</v>
      </c>
      <c r="B4059" t="s">
        <v>8052</v>
      </c>
      <c r="C4059">
        <v>0</v>
      </c>
    </row>
    <row r="4060" spans="1:3" x14ac:dyDescent="0.2">
      <c r="A4060" t="s">
        <v>8053</v>
      </c>
      <c r="B4060" t="s">
        <v>8054</v>
      </c>
      <c r="C4060">
        <v>0</v>
      </c>
    </row>
    <row r="4061" spans="1:3" x14ac:dyDescent="0.2">
      <c r="A4061" t="s">
        <v>1875</v>
      </c>
      <c r="B4061" t="s">
        <v>1876</v>
      </c>
      <c r="C4061">
        <v>0</v>
      </c>
    </row>
    <row r="4062" spans="1:3" x14ac:dyDescent="0.2">
      <c r="A4062" t="s">
        <v>1877</v>
      </c>
      <c r="B4062" t="s">
        <v>1878</v>
      </c>
      <c r="C4062">
        <v>0</v>
      </c>
    </row>
    <row r="4063" spans="1:3" x14ac:dyDescent="0.2">
      <c r="A4063" t="s">
        <v>8055</v>
      </c>
      <c r="B4063" t="s">
        <v>8056</v>
      </c>
      <c r="C4063">
        <v>0</v>
      </c>
    </row>
    <row r="4064" spans="1:3" x14ac:dyDescent="0.2">
      <c r="A4064" t="s">
        <v>8057</v>
      </c>
      <c r="B4064" t="s">
        <v>8058</v>
      </c>
      <c r="C4064">
        <v>0</v>
      </c>
    </row>
    <row r="4065" spans="1:3" x14ac:dyDescent="0.2">
      <c r="A4065" t="s">
        <v>8059</v>
      </c>
      <c r="B4065" t="s">
        <v>8060</v>
      </c>
      <c r="C4065">
        <v>0</v>
      </c>
    </row>
    <row r="4066" spans="1:3" x14ac:dyDescent="0.2">
      <c r="A4066" t="s">
        <v>8061</v>
      </c>
      <c r="B4066" t="s">
        <v>8062</v>
      </c>
      <c r="C4066">
        <v>0</v>
      </c>
    </row>
    <row r="4067" spans="1:3" x14ac:dyDescent="0.2">
      <c r="A4067" t="s">
        <v>8063</v>
      </c>
      <c r="B4067" t="s">
        <v>8064</v>
      </c>
      <c r="C4067">
        <v>0</v>
      </c>
    </row>
    <row r="4068" spans="1:3" x14ac:dyDescent="0.2">
      <c r="A4068" t="s">
        <v>1879</v>
      </c>
      <c r="B4068" t="s">
        <v>8065</v>
      </c>
      <c r="C4068">
        <v>0</v>
      </c>
    </row>
    <row r="4069" spans="1:3" x14ac:dyDescent="0.2">
      <c r="A4069" t="s">
        <v>8066</v>
      </c>
      <c r="B4069" t="s">
        <v>8067</v>
      </c>
      <c r="C4069">
        <v>0</v>
      </c>
    </row>
    <row r="4070" spans="1:3" x14ac:dyDescent="0.2">
      <c r="A4070" t="s">
        <v>8068</v>
      </c>
      <c r="B4070" t="s">
        <v>8069</v>
      </c>
      <c r="C4070">
        <v>0</v>
      </c>
    </row>
    <row r="4071" spans="1:3" x14ac:dyDescent="0.2">
      <c r="A4071" t="s">
        <v>8070</v>
      </c>
      <c r="B4071" t="s">
        <v>8071</v>
      </c>
      <c r="C4071">
        <v>0</v>
      </c>
    </row>
    <row r="4072" spans="1:3" x14ac:dyDescent="0.2">
      <c r="A4072" t="s">
        <v>8072</v>
      </c>
      <c r="B4072" t="s">
        <v>8073</v>
      </c>
      <c r="C4072">
        <v>0</v>
      </c>
    </row>
    <row r="4073" spans="1:3" x14ac:dyDescent="0.2">
      <c r="A4073" t="s">
        <v>8074</v>
      </c>
      <c r="B4073" t="s">
        <v>8075</v>
      </c>
      <c r="C4073">
        <v>0</v>
      </c>
    </row>
    <row r="4074" spans="1:3" x14ac:dyDescent="0.2">
      <c r="A4074" t="s">
        <v>1880</v>
      </c>
      <c r="B4074" t="s">
        <v>1881</v>
      </c>
      <c r="C4074">
        <v>0</v>
      </c>
    </row>
    <row r="4075" spans="1:3" x14ac:dyDescent="0.2">
      <c r="A4075" t="s">
        <v>8076</v>
      </c>
      <c r="B4075" t="s">
        <v>8077</v>
      </c>
      <c r="C4075">
        <v>0</v>
      </c>
    </row>
    <row r="4076" spans="1:3" x14ac:dyDescent="0.2">
      <c r="A4076" t="s">
        <v>8078</v>
      </c>
      <c r="B4076" t="s">
        <v>8079</v>
      </c>
      <c r="C4076">
        <v>0</v>
      </c>
    </row>
    <row r="4077" spans="1:3" x14ac:dyDescent="0.2">
      <c r="A4077" t="s">
        <v>8080</v>
      </c>
      <c r="B4077" t="s">
        <v>8081</v>
      </c>
      <c r="C4077">
        <v>0</v>
      </c>
    </row>
    <row r="4078" spans="1:3" x14ac:dyDescent="0.2">
      <c r="A4078" t="s">
        <v>8082</v>
      </c>
      <c r="B4078" t="s">
        <v>8083</v>
      </c>
      <c r="C4078">
        <v>0</v>
      </c>
    </row>
    <row r="4079" spans="1:3" x14ac:dyDescent="0.2">
      <c r="A4079" t="s">
        <v>8084</v>
      </c>
      <c r="B4079" t="s">
        <v>8085</v>
      </c>
      <c r="C4079">
        <v>0</v>
      </c>
    </row>
    <row r="4080" spans="1:3" x14ac:dyDescent="0.2">
      <c r="A4080" t="s">
        <v>8086</v>
      </c>
      <c r="B4080" t="s">
        <v>8087</v>
      </c>
      <c r="C4080">
        <v>0</v>
      </c>
    </row>
    <row r="4081" spans="1:3" x14ac:dyDescent="0.2">
      <c r="A4081" t="s">
        <v>8088</v>
      </c>
      <c r="B4081" t="s">
        <v>8089</v>
      </c>
      <c r="C4081">
        <v>0</v>
      </c>
    </row>
    <row r="4082" spans="1:3" x14ac:dyDescent="0.2">
      <c r="A4082" t="s">
        <v>8090</v>
      </c>
      <c r="B4082" t="s">
        <v>8091</v>
      </c>
      <c r="C4082">
        <v>0</v>
      </c>
    </row>
    <row r="4083" spans="1:3" x14ac:dyDescent="0.2">
      <c r="A4083" t="s">
        <v>8092</v>
      </c>
      <c r="B4083" t="s">
        <v>8093</v>
      </c>
      <c r="C4083">
        <v>0</v>
      </c>
    </row>
    <row r="4084" spans="1:3" x14ac:dyDescent="0.2">
      <c r="A4084" t="s">
        <v>8094</v>
      </c>
      <c r="B4084" t="s">
        <v>8095</v>
      </c>
      <c r="C4084">
        <v>0</v>
      </c>
    </row>
    <row r="4085" spans="1:3" x14ac:dyDescent="0.2">
      <c r="A4085" t="s">
        <v>8096</v>
      </c>
      <c r="B4085" t="s">
        <v>8097</v>
      </c>
      <c r="C4085">
        <v>0</v>
      </c>
    </row>
    <row r="4086" spans="1:3" x14ac:dyDescent="0.2">
      <c r="A4086" t="s">
        <v>8098</v>
      </c>
      <c r="B4086" t="s">
        <v>8099</v>
      </c>
      <c r="C4086">
        <v>0</v>
      </c>
    </row>
    <row r="4087" spans="1:3" x14ac:dyDescent="0.2">
      <c r="A4087" t="s">
        <v>8100</v>
      </c>
      <c r="B4087" t="s">
        <v>8101</v>
      </c>
      <c r="C4087">
        <v>0</v>
      </c>
    </row>
    <row r="4088" spans="1:3" x14ac:dyDescent="0.2">
      <c r="A4088" t="s">
        <v>8102</v>
      </c>
      <c r="B4088" t="s">
        <v>8103</v>
      </c>
      <c r="C4088">
        <v>0</v>
      </c>
    </row>
    <row r="4089" spans="1:3" x14ac:dyDescent="0.2">
      <c r="A4089" t="s">
        <v>1882</v>
      </c>
      <c r="B4089" t="s">
        <v>1883</v>
      </c>
      <c r="C4089">
        <v>0</v>
      </c>
    </row>
    <row r="4090" spans="1:3" x14ac:dyDescent="0.2">
      <c r="A4090" t="s">
        <v>8104</v>
      </c>
      <c r="B4090" t="s">
        <v>8105</v>
      </c>
      <c r="C4090">
        <v>0</v>
      </c>
    </row>
    <row r="4091" spans="1:3" x14ac:dyDescent="0.2">
      <c r="A4091" t="s">
        <v>8106</v>
      </c>
      <c r="B4091" t="s">
        <v>8107</v>
      </c>
      <c r="C4091">
        <v>0</v>
      </c>
    </row>
    <row r="4092" spans="1:3" x14ac:dyDescent="0.2">
      <c r="A4092" t="s">
        <v>8108</v>
      </c>
      <c r="B4092" t="s">
        <v>8109</v>
      </c>
      <c r="C4092">
        <v>0</v>
      </c>
    </row>
    <row r="4093" spans="1:3" x14ac:dyDescent="0.2">
      <c r="A4093" t="s">
        <v>8110</v>
      </c>
      <c r="B4093" t="s">
        <v>8111</v>
      </c>
      <c r="C4093">
        <v>0</v>
      </c>
    </row>
    <row r="4094" spans="1:3" x14ac:dyDescent="0.2">
      <c r="A4094" t="s">
        <v>8112</v>
      </c>
      <c r="B4094" t="s">
        <v>8113</v>
      </c>
      <c r="C4094">
        <v>0</v>
      </c>
    </row>
    <row r="4095" spans="1:3" x14ac:dyDescent="0.2">
      <c r="A4095" t="s">
        <v>8114</v>
      </c>
      <c r="B4095" t="s">
        <v>8115</v>
      </c>
      <c r="C4095">
        <v>0</v>
      </c>
    </row>
    <row r="4096" spans="1:3" x14ac:dyDescent="0.2">
      <c r="A4096" t="s">
        <v>1884</v>
      </c>
      <c r="B4096" t="s">
        <v>1885</v>
      </c>
      <c r="C4096">
        <v>0</v>
      </c>
    </row>
    <row r="4097" spans="1:3" x14ac:dyDescent="0.2">
      <c r="A4097" t="s">
        <v>1886</v>
      </c>
      <c r="B4097" t="s">
        <v>1887</v>
      </c>
      <c r="C4097">
        <v>0</v>
      </c>
    </row>
    <row r="4098" spans="1:3" x14ac:dyDescent="0.2">
      <c r="A4098" t="s">
        <v>8116</v>
      </c>
      <c r="B4098" t="s">
        <v>8117</v>
      </c>
      <c r="C4098">
        <v>0</v>
      </c>
    </row>
    <row r="4099" spans="1:3" x14ac:dyDescent="0.2">
      <c r="A4099" t="s">
        <v>8118</v>
      </c>
      <c r="B4099" t="s">
        <v>8119</v>
      </c>
      <c r="C4099">
        <v>0</v>
      </c>
    </row>
    <row r="4100" spans="1:3" x14ac:dyDescent="0.2">
      <c r="A4100" t="s">
        <v>8120</v>
      </c>
      <c r="B4100" t="s">
        <v>8121</v>
      </c>
      <c r="C4100">
        <v>0</v>
      </c>
    </row>
    <row r="4101" spans="1:3" x14ac:dyDescent="0.2">
      <c r="A4101" t="s">
        <v>1888</v>
      </c>
      <c r="B4101" t="s">
        <v>1889</v>
      </c>
      <c r="C4101">
        <v>0</v>
      </c>
    </row>
    <row r="4102" spans="1:3" x14ac:dyDescent="0.2">
      <c r="A4102" t="s">
        <v>8122</v>
      </c>
      <c r="B4102" t="s">
        <v>8123</v>
      </c>
      <c r="C4102">
        <v>0</v>
      </c>
    </row>
    <row r="4103" spans="1:3" x14ac:dyDescent="0.2">
      <c r="A4103" t="s">
        <v>8124</v>
      </c>
      <c r="B4103" t="s">
        <v>8125</v>
      </c>
      <c r="C4103">
        <v>0</v>
      </c>
    </row>
    <row r="4104" spans="1:3" x14ac:dyDescent="0.2">
      <c r="A4104" t="s">
        <v>1890</v>
      </c>
      <c r="B4104" t="s">
        <v>1891</v>
      </c>
      <c r="C4104">
        <v>0</v>
      </c>
    </row>
    <row r="4105" spans="1:3" x14ac:dyDescent="0.2">
      <c r="A4105" t="s">
        <v>1892</v>
      </c>
      <c r="B4105" t="s">
        <v>1893</v>
      </c>
      <c r="C4105">
        <v>0</v>
      </c>
    </row>
    <row r="4106" spans="1:3" x14ac:dyDescent="0.2">
      <c r="A4106" t="s">
        <v>8126</v>
      </c>
      <c r="B4106" t="s">
        <v>8127</v>
      </c>
      <c r="C4106">
        <v>0</v>
      </c>
    </row>
    <row r="4107" spans="1:3" x14ac:dyDescent="0.2">
      <c r="A4107" t="s">
        <v>1894</v>
      </c>
      <c r="B4107" t="s">
        <v>1895</v>
      </c>
      <c r="C4107">
        <v>0</v>
      </c>
    </row>
    <row r="4108" spans="1:3" x14ac:dyDescent="0.2">
      <c r="A4108" t="s">
        <v>8128</v>
      </c>
      <c r="B4108" t="s">
        <v>8129</v>
      </c>
      <c r="C4108">
        <v>0</v>
      </c>
    </row>
    <row r="4109" spans="1:3" x14ac:dyDescent="0.2">
      <c r="A4109" t="s">
        <v>8130</v>
      </c>
      <c r="B4109" t="s">
        <v>8131</v>
      </c>
      <c r="C4109">
        <v>0</v>
      </c>
    </row>
    <row r="4110" spans="1:3" x14ac:dyDescent="0.2">
      <c r="A4110" t="s">
        <v>8132</v>
      </c>
      <c r="B4110" t="s">
        <v>8133</v>
      </c>
      <c r="C4110">
        <v>0</v>
      </c>
    </row>
    <row r="4111" spans="1:3" x14ac:dyDescent="0.2">
      <c r="A4111" t="s">
        <v>8134</v>
      </c>
      <c r="B4111" t="s">
        <v>8135</v>
      </c>
      <c r="C4111">
        <v>0</v>
      </c>
    </row>
    <row r="4112" spans="1:3" x14ac:dyDescent="0.2">
      <c r="A4112" t="s">
        <v>8136</v>
      </c>
      <c r="B4112" t="s">
        <v>8137</v>
      </c>
      <c r="C4112">
        <v>0</v>
      </c>
    </row>
    <row r="4113" spans="1:3" x14ac:dyDescent="0.2">
      <c r="A4113" t="s">
        <v>8138</v>
      </c>
      <c r="B4113" t="s">
        <v>8139</v>
      </c>
      <c r="C4113">
        <v>0</v>
      </c>
    </row>
    <row r="4114" spans="1:3" x14ac:dyDescent="0.2">
      <c r="A4114" t="s">
        <v>8140</v>
      </c>
      <c r="B4114" t="s">
        <v>8141</v>
      </c>
      <c r="C4114">
        <v>0</v>
      </c>
    </row>
    <row r="4115" spans="1:3" x14ac:dyDescent="0.2">
      <c r="A4115" t="s">
        <v>1896</v>
      </c>
      <c r="B4115" t="s">
        <v>1897</v>
      </c>
      <c r="C4115">
        <v>0</v>
      </c>
    </row>
    <row r="4116" spans="1:3" x14ac:dyDescent="0.2">
      <c r="A4116" t="s">
        <v>8142</v>
      </c>
      <c r="B4116" t="s">
        <v>8143</v>
      </c>
      <c r="C4116">
        <v>0</v>
      </c>
    </row>
    <row r="4117" spans="1:3" x14ac:dyDescent="0.2">
      <c r="A4117" t="s">
        <v>8144</v>
      </c>
      <c r="B4117" t="s">
        <v>8145</v>
      </c>
      <c r="C4117">
        <v>0</v>
      </c>
    </row>
    <row r="4118" spans="1:3" x14ac:dyDescent="0.2">
      <c r="A4118" t="s">
        <v>8146</v>
      </c>
      <c r="B4118" t="s">
        <v>8147</v>
      </c>
      <c r="C4118">
        <v>0</v>
      </c>
    </row>
    <row r="4119" spans="1:3" x14ac:dyDescent="0.2">
      <c r="A4119" t="s">
        <v>8148</v>
      </c>
      <c r="B4119" t="s">
        <v>8149</v>
      </c>
      <c r="C4119">
        <v>0</v>
      </c>
    </row>
    <row r="4120" spans="1:3" x14ac:dyDescent="0.2">
      <c r="A4120" t="s">
        <v>8150</v>
      </c>
      <c r="B4120" t="s">
        <v>8151</v>
      </c>
      <c r="C4120">
        <v>0</v>
      </c>
    </row>
    <row r="4121" spans="1:3" x14ac:dyDescent="0.2">
      <c r="A4121" t="s">
        <v>8152</v>
      </c>
      <c r="B4121" t="s">
        <v>8153</v>
      </c>
      <c r="C4121">
        <v>0</v>
      </c>
    </row>
    <row r="4122" spans="1:3" x14ac:dyDescent="0.2">
      <c r="A4122" t="s">
        <v>8154</v>
      </c>
      <c r="B4122" t="s">
        <v>8155</v>
      </c>
      <c r="C4122">
        <v>0</v>
      </c>
    </row>
    <row r="4123" spans="1:3" x14ac:dyDescent="0.2">
      <c r="A4123" t="s">
        <v>8156</v>
      </c>
      <c r="B4123" t="s">
        <v>8157</v>
      </c>
      <c r="C4123">
        <v>0</v>
      </c>
    </row>
    <row r="4124" spans="1:3" x14ac:dyDescent="0.2">
      <c r="A4124" t="s">
        <v>8158</v>
      </c>
      <c r="B4124" t="s">
        <v>8159</v>
      </c>
      <c r="C4124">
        <v>0</v>
      </c>
    </row>
    <row r="4125" spans="1:3" x14ac:dyDescent="0.2">
      <c r="A4125" t="s">
        <v>8160</v>
      </c>
      <c r="B4125" t="s">
        <v>8161</v>
      </c>
      <c r="C4125">
        <v>0</v>
      </c>
    </row>
    <row r="4126" spans="1:3" x14ac:dyDescent="0.2">
      <c r="A4126" t="s">
        <v>1898</v>
      </c>
      <c r="B4126" t="s">
        <v>1899</v>
      </c>
      <c r="C4126">
        <v>0</v>
      </c>
    </row>
    <row r="4127" spans="1:3" x14ac:dyDescent="0.2">
      <c r="A4127" t="s">
        <v>8162</v>
      </c>
      <c r="B4127" t="s">
        <v>8163</v>
      </c>
      <c r="C4127">
        <v>0</v>
      </c>
    </row>
    <row r="4128" spans="1:3" x14ac:dyDescent="0.2">
      <c r="A4128" t="s">
        <v>8164</v>
      </c>
      <c r="B4128" t="s">
        <v>8165</v>
      </c>
      <c r="C4128">
        <v>0</v>
      </c>
    </row>
    <row r="4129" spans="1:3" x14ac:dyDescent="0.2">
      <c r="A4129" t="s">
        <v>8166</v>
      </c>
      <c r="B4129" t="s">
        <v>8167</v>
      </c>
      <c r="C4129">
        <v>0</v>
      </c>
    </row>
    <row r="4130" spans="1:3" x14ac:dyDescent="0.2">
      <c r="A4130" t="s">
        <v>8168</v>
      </c>
      <c r="B4130" t="s">
        <v>8169</v>
      </c>
      <c r="C4130">
        <v>0</v>
      </c>
    </row>
    <row r="4131" spans="1:3" x14ac:dyDescent="0.2">
      <c r="A4131" t="s">
        <v>8170</v>
      </c>
      <c r="B4131" t="s">
        <v>8171</v>
      </c>
      <c r="C4131">
        <v>0</v>
      </c>
    </row>
    <row r="4132" spans="1:3" x14ac:dyDescent="0.2">
      <c r="A4132" t="s">
        <v>8172</v>
      </c>
      <c r="B4132" t="s">
        <v>8173</v>
      </c>
      <c r="C4132">
        <v>0</v>
      </c>
    </row>
    <row r="4133" spans="1:3" x14ac:dyDescent="0.2">
      <c r="A4133" t="s">
        <v>1900</v>
      </c>
      <c r="B4133" t="s">
        <v>1901</v>
      </c>
      <c r="C4133">
        <v>0</v>
      </c>
    </row>
    <row r="4134" spans="1:3" x14ac:dyDescent="0.2">
      <c r="A4134" t="s">
        <v>1902</v>
      </c>
      <c r="B4134" t="s">
        <v>1903</v>
      </c>
      <c r="C4134">
        <v>0</v>
      </c>
    </row>
    <row r="4135" spans="1:3" x14ac:dyDescent="0.2">
      <c r="A4135" t="s">
        <v>8174</v>
      </c>
      <c r="B4135" t="s">
        <v>8175</v>
      </c>
      <c r="C4135">
        <v>0</v>
      </c>
    </row>
    <row r="4136" spans="1:3" x14ac:dyDescent="0.2">
      <c r="A4136" t="s">
        <v>8176</v>
      </c>
      <c r="B4136" t="s">
        <v>8177</v>
      </c>
      <c r="C4136">
        <v>0</v>
      </c>
    </row>
    <row r="4137" spans="1:3" x14ac:dyDescent="0.2">
      <c r="A4137" t="s">
        <v>8178</v>
      </c>
      <c r="B4137" t="s">
        <v>8179</v>
      </c>
      <c r="C4137">
        <v>0</v>
      </c>
    </row>
    <row r="4138" spans="1:3" x14ac:dyDescent="0.2">
      <c r="A4138" t="s">
        <v>8180</v>
      </c>
      <c r="B4138" t="s">
        <v>8181</v>
      </c>
      <c r="C4138">
        <v>0</v>
      </c>
    </row>
    <row r="4139" spans="1:3" x14ac:dyDescent="0.2">
      <c r="A4139" t="s">
        <v>8182</v>
      </c>
      <c r="B4139" t="s">
        <v>8183</v>
      </c>
      <c r="C4139">
        <v>0</v>
      </c>
    </row>
    <row r="4140" spans="1:3" x14ac:dyDescent="0.2">
      <c r="A4140" t="s">
        <v>8184</v>
      </c>
      <c r="B4140" t="s">
        <v>8185</v>
      </c>
      <c r="C4140">
        <v>0</v>
      </c>
    </row>
    <row r="4141" spans="1:3" x14ac:dyDescent="0.2">
      <c r="A4141" t="s">
        <v>8186</v>
      </c>
      <c r="B4141" t="s">
        <v>8187</v>
      </c>
      <c r="C4141">
        <v>0</v>
      </c>
    </row>
    <row r="4142" spans="1:3" x14ac:dyDescent="0.2">
      <c r="A4142" t="s">
        <v>8188</v>
      </c>
      <c r="B4142" t="s">
        <v>8189</v>
      </c>
      <c r="C4142">
        <v>0</v>
      </c>
    </row>
    <row r="4143" spans="1:3" x14ac:dyDescent="0.2">
      <c r="A4143" t="s">
        <v>8190</v>
      </c>
      <c r="B4143" t="s">
        <v>8191</v>
      </c>
      <c r="C4143">
        <v>0</v>
      </c>
    </row>
    <row r="4144" spans="1:3" x14ac:dyDescent="0.2">
      <c r="A4144" t="s">
        <v>1904</v>
      </c>
      <c r="B4144" t="s">
        <v>1905</v>
      </c>
      <c r="C4144">
        <v>0</v>
      </c>
    </row>
    <row r="4145" spans="1:3" x14ac:dyDescent="0.2">
      <c r="A4145" t="s">
        <v>1906</v>
      </c>
      <c r="B4145" t="s">
        <v>1907</v>
      </c>
      <c r="C4145">
        <v>0</v>
      </c>
    </row>
    <row r="4146" spans="1:3" x14ac:dyDescent="0.2">
      <c r="A4146" t="s">
        <v>8192</v>
      </c>
      <c r="B4146" t="s">
        <v>8193</v>
      </c>
      <c r="C4146">
        <v>0</v>
      </c>
    </row>
    <row r="4147" spans="1:3" x14ac:dyDescent="0.2">
      <c r="A4147" t="s">
        <v>8194</v>
      </c>
      <c r="B4147" t="s">
        <v>8195</v>
      </c>
      <c r="C4147">
        <v>0</v>
      </c>
    </row>
    <row r="4148" spans="1:3" x14ac:dyDescent="0.2">
      <c r="A4148" t="s">
        <v>1908</v>
      </c>
      <c r="B4148" t="s">
        <v>1909</v>
      </c>
      <c r="C4148">
        <v>0</v>
      </c>
    </row>
    <row r="4149" spans="1:3" x14ac:dyDescent="0.2">
      <c r="A4149" t="s">
        <v>8196</v>
      </c>
      <c r="B4149" t="s">
        <v>8197</v>
      </c>
      <c r="C4149">
        <v>0</v>
      </c>
    </row>
    <row r="4150" spans="1:3" x14ac:dyDescent="0.2">
      <c r="A4150" t="s">
        <v>1910</v>
      </c>
      <c r="B4150" t="s">
        <v>1911</v>
      </c>
      <c r="C4150">
        <v>0</v>
      </c>
    </row>
    <row r="4151" spans="1:3" x14ac:dyDescent="0.2">
      <c r="A4151" t="s">
        <v>1912</v>
      </c>
      <c r="B4151" t="s">
        <v>1913</v>
      </c>
      <c r="C4151">
        <v>0</v>
      </c>
    </row>
    <row r="4152" spans="1:3" x14ac:dyDescent="0.2">
      <c r="A4152" t="s">
        <v>8198</v>
      </c>
      <c r="B4152" t="s">
        <v>8199</v>
      </c>
      <c r="C4152"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I21" sqref="I21"/>
    </sheetView>
  </sheetViews>
  <sheetFormatPr defaultColWidth="12.125" defaultRowHeight="22.5" customHeight="1" x14ac:dyDescent="0.3"/>
  <cols>
    <col min="1" max="16384" width="12.125" style="26"/>
  </cols>
  <sheetData>
    <row r="1" spans="1:13" ht="22.5" customHeight="1" thickBot="1" x14ac:dyDescent="0.35">
      <c r="A1" s="73"/>
      <c r="B1" s="98" t="s">
        <v>5125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 ht="22.5" customHeight="1" x14ac:dyDescent="0.3">
      <c r="A2" s="74"/>
      <c r="B2" s="96" t="s">
        <v>5131</v>
      </c>
      <c r="C2" s="97"/>
      <c r="D2" s="64" t="s">
        <v>5133</v>
      </c>
      <c r="E2" s="96" t="s">
        <v>5132</v>
      </c>
      <c r="F2" s="97"/>
      <c r="G2" s="65"/>
      <c r="H2" s="96" t="s">
        <v>5141</v>
      </c>
      <c r="I2" s="97"/>
      <c r="J2" s="65"/>
      <c r="K2" s="96" t="s">
        <v>5175</v>
      </c>
      <c r="L2" s="97"/>
      <c r="M2" s="66"/>
    </row>
    <row r="3" spans="1:13" ht="22.5" customHeight="1" x14ac:dyDescent="0.3">
      <c r="A3" s="75">
        <v>1</v>
      </c>
      <c r="B3" s="67" t="s">
        <v>5126</v>
      </c>
      <c r="C3" s="69" t="s">
        <v>8216</v>
      </c>
      <c r="D3" s="68"/>
      <c r="E3" s="67" t="s">
        <v>8216</v>
      </c>
      <c r="F3" s="69" t="s">
        <v>5128</v>
      </c>
      <c r="G3" s="68"/>
      <c r="H3" s="67" t="s">
        <v>5178</v>
      </c>
      <c r="I3" s="69"/>
      <c r="J3" s="68"/>
      <c r="K3" s="67" t="s">
        <v>5176</v>
      </c>
      <c r="L3" s="69"/>
      <c r="M3" s="69"/>
    </row>
    <row r="4" spans="1:13" ht="22.5" customHeight="1" x14ac:dyDescent="0.3">
      <c r="A4" s="74">
        <v>2</v>
      </c>
      <c r="B4" s="63" t="s">
        <v>5127</v>
      </c>
      <c r="C4" s="66" t="s">
        <v>5130</v>
      </c>
      <c r="D4" s="65"/>
      <c r="E4" s="63" t="s">
        <v>5129</v>
      </c>
      <c r="F4" s="66" t="s">
        <v>5130</v>
      </c>
      <c r="G4" s="65"/>
      <c r="H4" s="63" t="s">
        <v>5177</v>
      </c>
      <c r="I4" s="66"/>
      <c r="J4" s="65"/>
      <c r="K4" s="63"/>
      <c r="L4" s="66"/>
      <c r="M4" s="66"/>
    </row>
    <row r="5" spans="1:13" ht="22.5" customHeight="1" x14ac:dyDescent="0.3">
      <c r="A5" s="75">
        <v>3</v>
      </c>
      <c r="B5" s="67" t="s">
        <v>5134</v>
      </c>
      <c r="C5" s="69" t="s">
        <v>5135</v>
      </c>
      <c r="D5" s="68"/>
      <c r="E5" s="67" t="s">
        <v>5136</v>
      </c>
      <c r="F5" s="69" t="s">
        <v>5137</v>
      </c>
      <c r="G5" s="68"/>
      <c r="H5" s="67"/>
      <c r="I5" s="69"/>
      <c r="J5" s="68"/>
      <c r="K5" s="67"/>
      <c r="L5" s="69"/>
      <c r="M5" s="69"/>
    </row>
    <row r="6" spans="1:13" ht="22.5" customHeight="1" x14ac:dyDescent="0.3">
      <c r="A6" s="74">
        <v>4</v>
      </c>
      <c r="B6" s="63"/>
      <c r="C6" s="66"/>
      <c r="D6" s="65"/>
      <c r="E6" s="63" t="s">
        <v>5136</v>
      </c>
      <c r="F6" s="66" t="s">
        <v>5138</v>
      </c>
      <c r="G6" s="65"/>
      <c r="H6" s="63" t="s">
        <v>5179</v>
      </c>
      <c r="I6" s="66"/>
      <c r="J6" s="65"/>
      <c r="K6" s="63"/>
      <c r="L6" s="66"/>
      <c r="M6" s="66"/>
    </row>
    <row r="7" spans="1:13" ht="22.5" customHeight="1" x14ac:dyDescent="0.3">
      <c r="A7" s="75">
        <v>5</v>
      </c>
      <c r="B7" s="67" t="s">
        <v>5129</v>
      </c>
      <c r="C7" s="69" t="s">
        <v>5139</v>
      </c>
      <c r="D7" s="68"/>
      <c r="E7" s="67" t="s">
        <v>5140</v>
      </c>
      <c r="F7" s="69" t="s">
        <v>5181</v>
      </c>
      <c r="G7" s="68"/>
      <c r="H7" s="67"/>
      <c r="I7" s="69"/>
      <c r="J7" s="68"/>
      <c r="K7" s="67"/>
      <c r="L7" s="69"/>
      <c r="M7" s="69"/>
    </row>
    <row r="8" spans="1:13" ht="22.5" customHeight="1" x14ac:dyDescent="0.3">
      <c r="A8" s="74">
        <v>6</v>
      </c>
      <c r="B8" s="63"/>
      <c r="C8" s="66"/>
      <c r="D8" s="65"/>
      <c r="E8" s="63" t="s">
        <v>5180</v>
      </c>
      <c r="F8" s="66" t="s">
        <v>5188</v>
      </c>
      <c r="G8" s="65"/>
      <c r="H8" s="63"/>
      <c r="I8" s="66"/>
      <c r="J8" s="65"/>
      <c r="K8" s="63" t="s">
        <v>5182</v>
      </c>
      <c r="L8" s="66"/>
      <c r="M8" s="66"/>
    </row>
    <row r="9" spans="1:13" ht="22.5" customHeight="1" x14ac:dyDescent="0.3">
      <c r="A9" s="75">
        <v>7</v>
      </c>
      <c r="B9" s="67" t="s">
        <v>5154</v>
      </c>
      <c r="C9" s="69" t="s">
        <v>5144</v>
      </c>
      <c r="D9" s="68"/>
      <c r="E9" s="67" t="s">
        <v>5129</v>
      </c>
      <c r="F9" s="69" t="s">
        <v>5145</v>
      </c>
      <c r="G9" s="68"/>
      <c r="H9" s="67"/>
      <c r="I9" s="69"/>
      <c r="J9" s="68"/>
      <c r="K9" s="67" t="s">
        <v>5183</v>
      </c>
      <c r="L9" s="69"/>
      <c r="M9" s="69"/>
    </row>
    <row r="10" spans="1:13" ht="22.5" customHeight="1" x14ac:dyDescent="0.3">
      <c r="A10" s="74">
        <v>8</v>
      </c>
      <c r="B10" s="63"/>
      <c r="C10" s="66"/>
      <c r="D10" s="65"/>
      <c r="E10" s="63" t="s">
        <v>5184</v>
      </c>
      <c r="F10" s="66" t="s">
        <v>5185</v>
      </c>
      <c r="G10" s="65"/>
      <c r="H10" s="63"/>
      <c r="I10" s="66"/>
      <c r="J10" s="65"/>
      <c r="K10" s="63" t="s">
        <v>5183</v>
      </c>
      <c r="L10" s="66"/>
      <c r="M10" s="66"/>
    </row>
    <row r="11" spans="1:13" ht="22.5" customHeight="1" x14ac:dyDescent="0.3">
      <c r="A11" s="75">
        <v>9</v>
      </c>
      <c r="B11" s="67"/>
      <c r="C11" s="69"/>
      <c r="D11" s="68"/>
      <c r="E11" s="67"/>
      <c r="F11" s="69"/>
      <c r="G11" s="68"/>
      <c r="H11" s="67"/>
      <c r="I11" s="69"/>
      <c r="J11" s="68"/>
      <c r="K11" s="67"/>
      <c r="L11" s="69"/>
      <c r="M11" s="69"/>
    </row>
    <row r="12" spans="1:13" ht="22.5" customHeight="1" x14ac:dyDescent="0.3">
      <c r="A12" s="74" t="s">
        <v>5187</v>
      </c>
      <c r="B12" s="63" t="s">
        <v>5126</v>
      </c>
      <c r="C12" s="66" t="s">
        <v>5174</v>
      </c>
      <c r="D12" s="65"/>
      <c r="E12" s="63" t="s">
        <v>5142</v>
      </c>
      <c r="F12" s="66" t="s">
        <v>5143</v>
      </c>
      <c r="G12" s="65"/>
      <c r="H12" s="63"/>
      <c r="I12" s="66"/>
      <c r="J12" s="65"/>
      <c r="K12" s="63" t="s">
        <v>5186</v>
      </c>
      <c r="L12" s="66"/>
      <c r="M12" s="66"/>
    </row>
    <row r="13" spans="1:13" ht="22.5" customHeight="1" x14ac:dyDescent="0.3">
      <c r="A13" s="74"/>
      <c r="B13" s="63"/>
      <c r="C13" s="66"/>
      <c r="D13" s="65"/>
      <c r="E13" s="63"/>
      <c r="F13" s="66"/>
      <c r="G13" s="65"/>
      <c r="H13" s="63"/>
      <c r="I13" s="66"/>
      <c r="J13" s="65"/>
      <c r="K13" s="63"/>
      <c r="L13" s="66"/>
      <c r="M13" s="66"/>
    </row>
    <row r="14" spans="1:13" ht="22.5" customHeight="1" thickBot="1" x14ac:dyDescent="0.35">
      <c r="A14" s="76"/>
      <c r="B14" s="70"/>
      <c r="C14" s="72"/>
      <c r="D14" s="71"/>
      <c r="E14" s="70"/>
      <c r="F14" s="72"/>
      <c r="G14" s="71"/>
      <c r="H14" s="70"/>
      <c r="I14" s="72"/>
      <c r="J14" s="71"/>
      <c r="K14" s="70"/>
      <c r="L14" s="72"/>
      <c r="M14" s="72"/>
    </row>
    <row r="15" spans="1:13" ht="22.5" customHeight="1" x14ac:dyDescent="0.3">
      <c r="A15" s="26" t="s">
        <v>5146</v>
      </c>
      <c r="B15" s="26" t="s">
        <v>5147</v>
      </c>
    </row>
    <row r="16" spans="1:13" ht="22.5" customHeight="1" x14ac:dyDescent="0.3">
      <c r="B16" s="26" t="s">
        <v>8217</v>
      </c>
    </row>
    <row r="17" spans="2:2" ht="22.5" customHeight="1" x14ac:dyDescent="0.3">
      <c r="B17" s="26" t="s">
        <v>8214</v>
      </c>
    </row>
    <row r="18" spans="2:2" ht="22.5" customHeight="1" x14ac:dyDescent="0.3">
      <c r="B18" s="26" t="s">
        <v>5148</v>
      </c>
    </row>
    <row r="19" spans="2:2" ht="22.5" customHeight="1" x14ac:dyDescent="0.3">
      <c r="B19" s="26" t="s">
        <v>5149</v>
      </c>
    </row>
    <row r="20" spans="2:2" ht="22.5" customHeight="1" x14ac:dyDescent="0.3">
      <c r="B20" s="26" t="s">
        <v>5150</v>
      </c>
    </row>
    <row r="21" spans="2:2" ht="22.5" customHeight="1" x14ac:dyDescent="0.3">
      <c r="B21" s="26" t="s">
        <v>5172</v>
      </c>
    </row>
    <row r="22" spans="2:2" ht="22.5" customHeight="1" x14ac:dyDescent="0.3">
      <c r="B22" s="26" t="s">
        <v>5173</v>
      </c>
    </row>
    <row r="23" spans="2:2" ht="22.5" customHeight="1" x14ac:dyDescent="0.3">
      <c r="B23" s="26" t="s">
        <v>8215</v>
      </c>
    </row>
  </sheetData>
  <mergeCells count="5">
    <mergeCell ref="B2:C2"/>
    <mergeCell ref="E2:F2"/>
    <mergeCell ref="H2:I2"/>
    <mergeCell ref="K2:L2"/>
    <mergeCell ref="B1:M1"/>
  </mergeCells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6 p O V S / I c B q 6 o A A A A + Q A A A B I A H A B D b 2 5 m a W c v U G F j a 2 F n Z S 5 4 b W w g o h g A K K A U A A A A A A A A A A A A A A A A A A A A A A A A A A A A h Y / N C o J A G E V f R W b v / J h F x O e 4 c J s R B N F 2 G C c d 0 j G c s Z F e r U W P 1 C s k l O G u 5 b 2 c C + e + H k 9 I h 6 Y O b q q z u j U J Y p i i Q B n Z F t q U C e r d O V y j l M N e y I s o V T D C x m 4 G q x N U O X f d E O K 9 x 3 6 B 2 6 4 k E a W M n P L t Q V a q E a E 2 1 g k j F f q t i v 8 r x O H 4 k e E R j m I c 0 9 U S s 5 g y I F M P u T Y z Z l T G F M i s h K y v X d 8 p f q / C b A d k i k C + N / g b U E s D B B Q A A g A I A O q T l U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k 5 V L K I p H u A 4 A A A A R A A A A E w A c A E Z v c m 1 1 b G F z L 1 N l Y 3 R p b 2 4 x L m 0 g o h g A K K A U A A A A A A A A A A A A A A A A A A A A A A A A A A A A K 0 5 N L s n M z 1 M I h t C G 1 g B Q S w E C L Q A U A A I A C A D q k 5 V L 8 h w G r q g A A A D 5 A A A A E g A A A A A A A A A A A A A A A A A A A A A A Q 2 9 u Z m l n L 1 B h Y 2 t h Z 2 U u e G 1 s U E s B A i 0 A F A A C A A g A 6 p O V S w / K 6 a u k A A A A 6 Q A A A B M A A A A A A A A A A A A A A A A A 9 A A A A F t D b 2 5 0 Z W 5 0 X 1 R 5 c G V z X S 5 4 b W x Q S w E C L Q A U A A I A C A D q k 5 V L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H D I / y F w 8 l M u a K x k A y M Y a Y A A A A A A g A A A A A A E G Y A A A A B A A A g A A A A e 0 c s W M B g C Q f b F C P l 3 p e K A i V y F p h w p T K H 6 Z Z X d f e 6 r o Q A A A A A D o A A A A A C A A A g A A A A K S 2 L + b o x I f u c z Z y 4 x T 4 P A 9 S 3 p H 6 i f d Z n p B n B D m 7 6 t K R Q A A A A 8 C q q E D j d k B L U w 6 d l 7 F 0 v p b n z 5 f C p W j x F C T + y p O A P m y i a e T p 9 X H 2 y 4 p T R y i r w X T G l X y e t I B x A c N B F Q Q X O o 2 j G K / / s g w T 6 L 3 5 Q a f z j b P 0 z H 9 d A A A A A 5 l R 7 B s S L j V S X U d 2 q p A E H p 1 g I B w T y / x Y B p 8 K q Y 7 W E 4 x 3 G H 0 K Y A Y 0 G Z 6 Q D C w 7 B v t C + A / u 2 Q B k 0 y 2 Q S e j i Z R p h 4 w A = = < / D a t a M a s h u p > 
</file>

<file path=customXml/itemProps1.xml><?xml version="1.0" encoding="utf-8"?>
<ds:datastoreItem xmlns:ds="http://schemas.openxmlformats.org/officeDocument/2006/customXml" ds:itemID="{76607B68-BF14-4FDD-8C29-58AACEE75A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当日成交</vt:lpstr>
      <vt:lpstr>提取工具</vt:lpstr>
      <vt:lpstr>监控工具</vt:lpstr>
      <vt:lpstr>主表</vt:lpstr>
      <vt:lpstr>明细记录</vt:lpstr>
      <vt:lpstr>对账工具</vt:lpstr>
      <vt:lpstr>多人对账工具</vt:lpstr>
      <vt:lpstr>CODE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2018-01-18T01:04:14Z</dcterms:modified>
</cp:coreProperties>
</file>