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F8287CD-A4DD-45C2-B02B-C241162B8DC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F5" i="1"/>
  <c r="F19" i="1"/>
  <c r="F15" i="1"/>
  <c r="F14" i="1"/>
  <c r="F11" i="1"/>
  <c r="F6" i="1"/>
  <c r="F7" i="1"/>
  <c r="F10" i="1"/>
  <c r="F9" i="1"/>
  <c r="S7" i="1"/>
  <c r="R7" i="1" s="1"/>
  <c r="R4" i="1"/>
  <c r="R23" i="1"/>
  <c r="R24" i="1"/>
  <c r="R5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6" i="1"/>
  <c r="O18" i="1"/>
  <c r="O20" i="1"/>
  <c r="N20" i="1" s="1"/>
  <c r="O21" i="1"/>
  <c r="N21" i="1" s="1"/>
  <c r="N22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J12" i="1"/>
  <c r="J13" i="1"/>
  <c r="K19" i="1"/>
  <c r="J19" i="1" s="1"/>
  <c r="J4" i="1"/>
  <c r="J5" i="1"/>
  <c r="J6" i="1"/>
  <c r="J7" i="1"/>
  <c r="J8" i="1"/>
  <c r="J9" i="1"/>
  <c r="J18" i="1"/>
  <c r="J17" i="1"/>
  <c r="J16" i="1"/>
  <c r="J15" i="1"/>
  <c r="J14" i="1"/>
  <c r="J11" i="1"/>
  <c r="J10" i="1"/>
  <c r="F8" i="1"/>
  <c r="F18" i="1"/>
  <c r="F17" i="1"/>
  <c r="F16" i="1"/>
  <c r="F13" i="1"/>
  <c r="C20" i="1"/>
  <c r="B20" i="1" s="1"/>
  <c r="B15" i="1"/>
  <c r="B16" i="1"/>
  <c r="B17" i="1"/>
  <c r="B18" i="1"/>
  <c r="B19" i="1"/>
  <c r="B21" i="1"/>
  <c r="B22" i="1"/>
  <c r="B23" i="1"/>
  <c r="B14" i="1"/>
  <c r="B10" i="1"/>
  <c r="B9" i="1"/>
  <c r="B11" i="1"/>
  <c r="B12" i="1"/>
  <c r="B7" i="1"/>
  <c r="B8" i="1"/>
  <c r="B5" i="1"/>
  <c r="B6" i="1"/>
  <c r="B4" i="1"/>
</calcChain>
</file>

<file path=xl/sharedStrings.xml><?xml version="1.0" encoding="utf-8"?>
<sst xmlns="http://schemas.openxmlformats.org/spreadsheetml/2006/main" count="23" uniqueCount="5">
  <si>
    <t>PW</t>
  </si>
  <si>
    <t>Servo</t>
  </si>
  <si>
    <t>Angle</t>
  </si>
  <si>
    <t>degree</t>
  </si>
  <si>
    <t>distance(cm)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</si>
</sst>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Data for Rotational Joints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servo0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75614284916513"/>
                  <c:y val="-0.27183993451159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Sheet1!$B$4:$B$24</c:f>
              <c:numCache>
                <c:formatCode>General</c:formatCode>
                <c:ptCount val="21"/>
                <c:pt idx="0">
                  <c:v>1.5707963267948966</c:v>
                </c:pt>
                <c:pt idx="1">
                  <c:v>1.3962634015954636</c:v>
                </c:pt>
                <c:pt idx="2">
                  <c:v>1.2217304763960306</c:v>
                </c:pt>
                <c:pt idx="3">
                  <c:v>0.87266462599716477</c:v>
                </c:pt>
                <c:pt idx="4">
                  <c:v>0.87266462599716477</c:v>
                </c:pt>
                <c:pt idx="5">
                  <c:v>0.69813170079773179</c:v>
                </c:pt>
                <c:pt idx="6">
                  <c:v>0.52359877559829882</c:v>
                </c:pt>
                <c:pt idx="7">
                  <c:v>0.3490658503988659</c:v>
                </c:pt>
                <c:pt idx="8">
                  <c:v>0.12217304763960307</c:v>
                </c:pt>
                <c:pt idx="10">
                  <c:v>-0.22689280275926282</c:v>
                </c:pt>
                <c:pt idx="11">
                  <c:v>-0.43633231299858238</c:v>
                </c:pt>
                <c:pt idx="12">
                  <c:v>-0.52359877559829882</c:v>
                </c:pt>
                <c:pt idx="13">
                  <c:v>-0.78539816339744828</c:v>
                </c:pt>
                <c:pt idx="14">
                  <c:v>-0.95993108859688125</c:v>
                </c:pt>
                <c:pt idx="15">
                  <c:v>-1.2217304763960306</c:v>
                </c:pt>
                <c:pt idx="16">
                  <c:v>-1.3613568165555772</c:v>
                </c:pt>
                <c:pt idx="17">
                  <c:v>-1.5184364492350666</c:v>
                </c:pt>
                <c:pt idx="18">
                  <c:v>-1.6755160819145563</c:v>
                </c:pt>
                <c:pt idx="19">
                  <c:v>-1.7627825445142729</c:v>
                </c:pt>
              </c:numCache>
            </c:numRef>
          </c:xVal>
          <c:yVal>
            <c:numRef>
              <c:f>Sheet1!$A$4:$A$24</c:f>
              <c:numCache>
                <c:formatCode>General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9-4F22-8AF7-D6AC90771805}"/>
            </c:ext>
          </c:extLst>
        </c:ser>
        <c:ser>
          <c:idx val="1"/>
          <c:order val="1"/>
          <c:tx>
            <c:v>srvo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54380968336405"/>
                  <c:y val="4.6524494812130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Sheet1!$F$5:$F$19</c:f>
              <c:numCache>
                <c:formatCode>General</c:formatCode>
                <c:ptCount val="15"/>
                <c:pt idx="0">
                  <c:v>0.17453292519943295</c:v>
                </c:pt>
                <c:pt idx="1">
                  <c:v>0.45378560551852565</c:v>
                </c:pt>
                <c:pt idx="2">
                  <c:v>0.59341194567807198</c:v>
                </c:pt>
                <c:pt idx="3">
                  <c:v>0.80285145591739149</c:v>
                </c:pt>
                <c:pt idx="4">
                  <c:v>0.99483767363676778</c:v>
                </c:pt>
                <c:pt idx="5">
                  <c:v>1.186823891356144</c:v>
                </c:pt>
                <c:pt idx="6">
                  <c:v>1.4311699866353502</c:v>
                </c:pt>
                <c:pt idx="8">
                  <c:v>1.3962634015954636</c:v>
                </c:pt>
                <c:pt idx="9">
                  <c:v>1.9547687622336491</c:v>
                </c:pt>
                <c:pt idx="10">
                  <c:v>2.1642082724729685</c:v>
                </c:pt>
                <c:pt idx="11">
                  <c:v>2.2689280275926285</c:v>
                </c:pt>
                <c:pt idx="12">
                  <c:v>2.408554367752175</c:v>
                </c:pt>
                <c:pt idx="13">
                  <c:v>2.7750735106709836</c:v>
                </c:pt>
                <c:pt idx="14">
                  <c:v>3.0368728984701332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59-4F22-8AF7-D6AC90771805}"/>
            </c:ext>
          </c:extLst>
        </c:ser>
        <c:ser>
          <c:idx val="2"/>
          <c:order val="2"/>
          <c:tx>
            <c:v>Servo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2131847880717"/>
                  <c:y val="0.33716253833551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Sheet1!$J$4:$J$19</c:f>
              <c:numCache>
                <c:formatCode>General</c:formatCode>
                <c:ptCount val="16"/>
                <c:pt idx="0">
                  <c:v>0</c:v>
                </c:pt>
                <c:pt idx="1">
                  <c:v>0.22689280275926282</c:v>
                </c:pt>
                <c:pt idx="2">
                  <c:v>0.3490658503988659</c:v>
                </c:pt>
                <c:pt idx="3">
                  <c:v>0.50614548307835561</c:v>
                </c:pt>
                <c:pt idx="4">
                  <c:v>0.76794487087750496</c:v>
                </c:pt>
                <c:pt idx="5">
                  <c:v>0.95993108859688125</c:v>
                </c:pt>
                <c:pt idx="6">
                  <c:v>1.0995574287564276</c:v>
                </c:pt>
                <c:pt idx="7">
                  <c:v>1.2391837689159739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1.8849555921538759</c:v>
                </c:pt>
                <c:pt idx="11">
                  <c:v>1.9547687622336491</c:v>
                </c:pt>
                <c:pt idx="12">
                  <c:v>2.2514747350726849</c:v>
                </c:pt>
                <c:pt idx="13">
                  <c:v>2.4260076602721181</c:v>
                </c:pt>
                <c:pt idx="14">
                  <c:v>2.4783675378319479</c:v>
                </c:pt>
                <c:pt idx="15">
                  <c:v>2.6354471705114375</c:v>
                </c:pt>
              </c:numCache>
            </c:numRef>
          </c:xVal>
          <c:yVal>
            <c:numRef>
              <c:f>Sheet1!$I$4:$I$19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59-4F22-8AF7-D6AC90771805}"/>
            </c:ext>
          </c:extLst>
        </c:ser>
        <c:ser>
          <c:idx val="3"/>
          <c:order val="3"/>
          <c:tx>
            <c:v>Servo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308063885631316E-2"/>
                  <c:y val="-3.6718000687670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Sheet1!$N$6:$N$22</c:f>
              <c:numCache>
                <c:formatCode>General</c:formatCode>
                <c:ptCount val="17"/>
                <c:pt idx="0">
                  <c:v>0</c:v>
                </c:pt>
                <c:pt idx="1">
                  <c:v>0.24434609527920614</c:v>
                </c:pt>
                <c:pt idx="2">
                  <c:v>0.41887902047863906</c:v>
                </c:pt>
                <c:pt idx="3">
                  <c:v>0.6108652381980153</c:v>
                </c:pt>
                <c:pt idx="4">
                  <c:v>0.73303828583761843</c:v>
                </c:pt>
                <c:pt idx="5">
                  <c:v>0.95993108859688125</c:v>
                </c:pt>
                <c:pt idx="6">
                  <c:v>1.1344640137963142</c:v>
                </c:pt>
                <c:pt idx="7">
                  <c:v>1.3089969389957472</c:v>
                </c:pt>
                <c:pt idx="8">
                  <c:v>1.4137166941154069</c:v>
                </c:pt>
                <c:pt idx="9">
                  <c:v>1.6406094968746698</c:v>
                </c:pt>
                <c:pt idx="10">
                  <c:v>1.8675022996339325</c:v>
                </c:pt>
                <c:pt idx="11">
                  <c:v>2.1293016874330819</c:v>
                </c:pt>
                <c:pt idx="12">
                  <c:v>2.2689280275926285</c:v>
                </c:pt>
                <c:pt idx="13">
                  <c:v>2.4434609527920612</c:v>
                </c:pt>
                <c:pt idx="14">
                  <c:v>2.6703537555513241</c:v>
                </c:pt>
                <c:pt idx="15">
                  <c:v>2.9321531433504737</c:v>
                </c:pt>
                <c:pt idx="16">
                  <c:v>3.1415926535897931</c:v>
                </c:pt>
              </c:numCache>
            </c:numRef>
          </c:xVal>
          <c:yVal>
            <c:numRef>
              <c:f>Sheet1!$M$6:$M$22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59-4F22-8AF7-D6AC90771805}"/>
            </c:ext>
          </c:extLst>
        </c:ser>
        <c:ser>
          <c:idx val="4"/>
          <c:order val="4"/>
          <c:tx>
            <c:v>Servo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295235822794879E-2"/>
                  <c:y val="-1.8480087885603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Sheet1!$R$4:$R$24</c:f>
              <c:numCache>
                <c:formatCode>General</c:formatCode>
                <c:ptCount val="21"/>
                <c:pt idx="0">
                  <c:v>-1.9198621771937625</c:v>
                </c:pt>
                <c:pt idx="1">
                  <c:v>-1.7453292519943295</c:v>
                </c:pt>
                <c:pt idx="2">
                  <c:v>-1.4660765716752369</c:v>
                </c:pt>
                <c:pt idx="3">
                  <c:v>-1.2566370614359172</c:v>
                </c:pt>
                <c:pt idx="4">
                  <c:v>-1.0471975511965976</c:v>
                </c:pt>
                <c:pt idx="5">
                  <c:v>-0.87266462599716477</c:v>
                </c:pt>
                <c:pt idx="6">
                  <c:v>-0.69813170079773179</c:v>
                </c:pt>
                <c:pt idx="7">
                  <c:v>-0.52359877559829882</c:v>
                </c:pt>
                <c:pt idx="8">
                  <c:v>-0.26179938779914941</c:v>
                </c:pt>
                <c:pt idx="9">
                  <c:v>-0.12217304763960307</c:v>
                </c:pt>
                <c:pt idx="10">
                  <c:v>0</c:v>
                </c:pt>
                <c:pt idx="11">
                  <c:v>0.20943951023931953</c:v>
                </c:pt>
                <c:pt idx="12">
                  <c:v>0.43633231299858238</c:v>
                </c:pt>
                <c:pt idx="13">
                  <c:v>0.6108652381980153</c:v>
                </c:pt>
                <c:pt idx="14">
                  <c:v>0.9075712110370513</c:v>
                </c:pt>
                <c:pt idx="15">
                  <c:v>1.0821041362364843</c:v>
                </c:pt>
                <c:pt idx="16">
                  <c:v>1.186823891356144</c:v>
                </c:pt>
                <c:pt idx="17">
                  <c:v>1.3439035240356336</c:v>
                </c:pt>
                <c:pt idx="18">
                  <c:v>1.4486232791552935</c:v>
                </c:pt>
                <c:pt idx="19">
                  <c:v>1.5707963267948966</c:v>
                </c:pt>
                <c:pt idx="20">
                  <c:v>1.7453292519943295</c:v>
                </c:pt>
              </c:numCache>
            </c:numRef>
          </c:xVal>
          <c:yVal>
            <c:numRef>
              <c:f>Sheet1!$Q$4:$Q$24</c:f>
              <c:numCache>
                <c:formatCode>General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59-4F22-8AF7-D6AC9077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96416"/>
        <c:axId val="313398712"/>
      </c:scatterChart>
      <c:valAx>
        <c:axId val="3133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98712"/>
        <c:crosses val="autoZero"/>
        <c:crossBetween val="midCat"/>
      </c:valAx>
      <c:valAx>
        <c:axId val="3133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Data for Gripper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Servo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983386385212485E-2"/>
                  <c:y val="4.0485286932232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Sheet1!$V$11:$V$24</c:f>
              <c:numCache>
                <c:formatCode>General</c:formatCode>
                <c:ptCount val="14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2.6</c:v>
                </c:pt>
                <c:pt idx="4">
                  <c:v>2.35</c:v>
                </c:pt>
                <c:pt idx="5">
                  <c:v>2.0499999999999998</c:v>
                </c:pt>
                <c:pt idx="6">
                  <c:v>1.8</c:v>
                </c:pt>
                <c:pt idx="7">
                  <c:v>1.45</c:v>
                </c:pt>
                <c:pt idx="8">
                  <c:v>1.1000000000000001</c:v>
                </c:pt>
                <c:pt idx="9">
                  <c:v>0.85</c:v>
                </c:pt>
                <c:pt idx="10">
                  <c:v>0.5</c:v>
                </c:pt>
                <c:pt idx="11">
                  <c:v>0.3</c:v>
                </c:pt>
                <c:pt idx="12">
                  <c:v>7.0000000000000007E-2</c:v>
                </c:pt>
              </c:numCache>
            </c:numRef>
          </c:xVal>
          <c:yVal>
            <c:numRef>
              <c:f>Sheet1!$U$11:$U$24</c:f>
              <c:numCache>
                <c:formatCode>General</c:formatCode>
                <c:ptCount val="14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51-45A3-AE2D-FF930082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96416"/>
        <c:axId val="313398712"/>
      </c:scatterChart>
      <c:valAx>
        <c:axId val="3133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98712"/>
        <c:crosses val="autoZero"/>
        <c:crossBetween val="midCat"/>
      </c:valAx>
      <c:valAx>
        <c:axId val="3133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171450</xdr:rowOff>
    </xdr:from>
    <xdr:to>
      <xdr:col>13</xdr:col>
      <xdr:colOff>466725</xdr:colOff>
      <xdr:row>43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16978-67BD-44ED-8E1D-A18248E8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24</xdr:row>
      <xdr:rowOff>76200</xdr:rowOff>
    </xdr:from>
    <xdr:to>
      <xdr:col>26</xdr:col>
      <xdr:colOff>133350</xdr:colOff>
      <xdr:row>44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164C3-182A-41EC-9947-E324DAF8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G5" sqref="G5:G19"/>
    </sheetView>
  </sheetViews>
  <sheetFormatPr defaultRowHeight="15" x14ac:dyDescent="0.25"/>
  <sheetData>
    <row r="1" spans="1:22" x14ac:dyDescent="0.25">
      <c r="A1" t="s">
        <v>1</v>
      </c>
      <c r="B1">
        <v>0</v>
      </c>
      <c r="E1" t="s">
        <v>1</v>
      </c>
      <c r="F1">
        <v>1</v>
      </c>
      <c r="G1">
        <v>180</v>
      </c>
      <c r="I1" t="s">
        <v>1</v>
      </c>
      <c r="J1">
        <v>2</v>
      </c>
      <c r="M1" t="s">
        <v>1</v>
      </c>
      <c r="N1">
        <v>3</v>
      </c>
      <c r="Q1" t="s">
        <v>1</v>
      </c>
      <c r="R1">
        <v>4</v>
      </c>
      <c r="U1" t="s">
        <v>1</v>
      </c>
      <c r="V1">
        <v>5</v>
      </c>
    </row>
    <row r="3" spans="1:22" x14ac:dyDescent="0.25">
      <c r="A3" t="s">
        <v>0</v>
      </c>
      <c r="B3" t="s">
        <v>2</v>
      </c>
      <c r="C3" t="s">
        <v>3</v>
      </c>
      <c r="E3" t="s">
        <v>0</v>
      </c>
      <c r="F3" t="s">
        <v>2</v>
      </c>
      <c r="G3" t="s">
        <v>3</v>
      </c>
      <c r="I3" t="s">
        <v>0</v>
      </c>
      <c r="J3" t="s">
        <v>2</v>
      </c>
      <c r="K3" t="s">
        <v>3</v>
      </c>
      <c r="M3" t="s">
        <v>0</v>
      </c>
      <c r="N3" t="s">
        <v>2</v>
      </c>
      <c r="O3" t="s">
        <v>3</v>
      </c>
      <c r="Q3" t="s">
        <v>0</v>
      </c>
      <c r="R3" t="s">
        <v>2</v>
      </c>
      <c r="S3" t="s">
        <v>3</v>
      </c>
      <c r="U3" t="s">
        <v>0</v>
      </c>
      <c r="V3" t="s">
        <v>4</v>
      </c>
    </row>
    <row r="4" spans="1:22" x14ac:dyDescent="0.25">
      <c r="A4">
        <v>500</v>
      </c>
      <c r="B4">
        <f>PI()/2</f>
        <v>1.5707963267948966</v>
      </c>
      <c r="C4">
        <v>90</v>
      </c>
      <c r="I4">
        <v>500</v>
      </c>
      <c r="J4">
        <f t="shared" ref="J4:J9" si="0">((K4)/360)*2*PI()</f>
        <v>0</v>
      </c>
      <c r="K4">
        <v>0</v>
      </c>
      <c r="Q4">
        <v>500</v>
      </c>
      <c r="R4">
        <f>((S4)/360)*2*PI()</f>
        <v>-1.9198621771937625</v>
      </c>
      <c r="S4">
        <v>-110</v>
      </c>
    </row>
    <row r="5" spans="1:22" x14ac:dyDescent="0.25">
      <c r="A5">
        <v>600</v>
      </c>
      <c r="B5">
        <f>((170 - 90)/360)*2*PI()</f>
        <v>1.3962634015954636</v>
      </c>
      <c r="C5">
        <v>80</v>
      </c>
      <c r="E5">
        <v>600</v>
      </c>
      <c r="F5">
        <f t="shared" ref="F4:F9" si="1">((G5)/360)*2*PI()</f>
        <v>0.17453292519943295</v>
      </c>
      <c r="G5">
        <v>10</v>
      </c>
      <c r="H5">
        <f>$G$1-G5</f>
        <v>170</v>
      </c>
      <c r="I5">
        <v>600</v>
      </c>
      <c r="J5">
        <f t="shared" si="0"/>
        <v>0.22689280275926282</v>
      </c>
      <c r="K5">
        <v>13</v>
      </c>
      <c r="Q5">
        <v>600</v>
      </c>
      <c r="R5">
        <f t="shared" ref="R4:R5" si="2">((S5)/360)*2*PI()</f>
        <v>-1.7453292519943295</v>
      </c>
      <c r="S5">
        <v>-100</v>
      </c>
    </row>
    <row r="6" spans="1:22" x14ac:dyDescent="0.25">
      <c r="A6">
        <v>700</v>
      </c>
      <c r="B6">
        <f>((160 - 90)/360)*2*PI()</f>
        <v>1.2217304763960306</v>
      </c>
      <c r="C6">
        <v>70</v>
      </c>
      <c r="E6">
        <v>700</v>
      </c>
      <c r="F6">
        <f t="shared" si="1"/>
        <v>0.45378560551852565</v>
      </c>
      <c r="G6">
        <v>26</v>
      </c>
      <c r="H6">
        <f t="shared" ref="H6:H19" si="3">$G$1-G6</f>
        <v>154</v>
      </c>
      <c r="I6">
        <v>700</v>
      </c>
      <c r="J6">
        <f t="shared" si="0"/>
        <v>0.3490658503988659</v>
      </c>
      <c r="K6">
        <v>20</v>
      </c>
      <c r="M6">
        <v>700</v>
      </c>
      <c r="N6">
        <f t="shared" ref="N4:N9" si="4">((O6)/360)*2*PI()</f>
        <v>0</v>
      </c>
      <c r="O6">
        <v>0</v>
      </c>
      <c r="Q6">
        <v>700</v>
      </c>
      <c r="R6">
        <f t="shared" ref="R6:R9" si="5">((S6)/360)*2*PI()</f>
        <v>-1.4660765716752369</v>
      </c>
      <c r="S6">
        <v>-84</v>
      </c>
    </row>
    <row r="7" spans="1:22" x14ac:dyDescent="0.25">
      <c r="A7">
        <v>800</v>
      </c>
      <c r="B7">
        <f>((140 - 90)/360)*2*PI()</f>
        <v>0.87266462599716477</v>
      </c>
      <c r="C7">
        <v>60</v>
      </c>
      <c r="E7">
        <v>800</v>
      </c>
      <c r="F7">
        <f t="shared" si="1"/>
        <v>0.59341194567807198</v>
      </c>
      <c r="G7">
        <v>34</v>
      </c>
      <c r="H7">
        <f t="shared" si="3"/>
        <v>146</v>
      </c>
      <c r="I7">
        <v>800</v>
      </c>
      <c r="J7">
        <f t="shared" si="0"/>
        <v>0.50614548307835561</v>
      </c>
      <c r="K7">
        <v>29</v>
      </c>
      <c r="M7">
        <v>800</v>
      </c>
      <c r="N7">
        <f t="shared" si="4"/>
        <v>0.24434609527920614</v>
      </c>
      <c r="O7">
        <v>14</v>
      </c>
      <c r="Q7">
        <v>800</v>
      </c>
      <c r="R7">
        <f t="shared" si="5"/>
        <v>-1.2566370614359172</v>
      </c>
      <c r="S7">
        <f>-90+18</f>
        <v>-72</v>
      </c>
    </row>
    <row r="8" spans="1:22" x14ac:dyDescent="0.25">
      <c r="A8">
        <v>900</v>
      </c>
      <c r="B8">
        <f>((140 - 90)/360)*2*PI()</f>
        <v>0.87266462599716477</v>
      </c>
      <c r="C8">
        <v>50</v>
      </c>
      <c r="E8">
        <v>900</v>
      </c>
      <c r="F8">
        <f t="shared" si="1"/>
        <v>0.80285145591739149</v>
      </c>
      <c r="G8">
        <v>46</v>
      </c>
      <c r="H8">
        <f t="shared" si="3"/>
        <v>134</v>
      </c>
      <c r="I8">
        <v>900</v>
      </c>
      <c r="J8">
        <f t="shared" si="0"/>
        <v>0.76794487087750496</v>
      </c>
      <c r="K8">
        <v>44</v>
      </c>
      <c r="M8">
        <v>900</v>
      </c>
      <c r="N8">
        <f t="shared" si="4"/>
        <v>0.41887902047863906</v>
      </c>
      <c r="O8">
        <v>24</v>
      </c>
      <c r="Q8">
        <v>900</v>
      </c>
      <c r="R8">
        <f t="shared" si="5"/>
        <v>-1.0471975511965976</v>
      </c>
      <c r="S8">
        <v>-60</v>
      </c>
    </row>
    <row r="9" spans="1:22" x14ac:dyDescent="0.25">
      <c r="A9">
        <v>1000</v>
      </c>
      <c r="B9">
        <f>((40 )/360)*2*PI()</f>
        <v>0.69813170079773179</v>
      </c>
      <c r="C9">
        <v>40</v>
      </c>
      <c r="E9">
        <v>1000</v>
      </c>
      <c r="F9">
        <f t="shared" si="1"/>
        <v>0.99483767363676778</v>
      </c>
      <c r="G9">
        <v>57</v>
      </c>
      <c r="H9">
        <f t="shared" si="3"/>
        <v>123</v>
      </c>
      <c r="I9">
        <v>1000</v>
      </c>
      <c r="J9">
        <f t="shared" si="0"/>
        <v>0.95993108859688125</v>
      </c>
      <c r="K9">
        <v>55</v>
      </c>
      <c r="M9">
        <v>1000</v>
      </c>
      <c r="N9">
        <f t="shared" si="4"/>
        <v>0.6108652381980153</v>
      </c>
      <c r="O9">
        <v>35</v>
      </c>
      <c r="Q9">
        <v>1000</v>
      </c>
      <c r="R9">
        <f t="shared" si="5"/>
        <v>-0.87266462599716477</v>
      </c>
      <c r="S9">
        <v>-50</v>
      </c>
    </row>
    <row r="10" spans="1:22" x14ac:dyDescent="0.25">
      <c r="A10">
        <v>1100</v>
      </c>
      <c r="B10">
        <f>((C10)/360)*2*PI()</f>
        <v>0.52359877559829882</v>
      </c>
      <c r="C10">
        <v>30</v>
      </c>
      <c r="E10">
        <v>1100</v>
      </c>
      <c r="F10">
        <f>((G10)/360)*2*PI()</f>
        <v>1.186823891356144</v>
      </c>
      <c r="G10">
        <v>68</v>
      </c>
      <c r="H10">
        <f t="shared" si="3"/>
        <v>112</v>
      </c>
      <c r="I10">
        <v>1100</v>
      </c>
      <c r="J10">
        <f>((K10)/360)*2*PI()</f>
        <v>1.0995574287564276</v>
      </c>
      <c r="K10">
        <v>63</v>
      </c>
      <c r="M10">
        <v>1100</v>
      </c>
      <c r="N10">
        <f>((O10)/360)*2*PI()</f>
        <v>0.73303828583761843</v>
      </c>
      <c r="O10">
        <v>42</v>
      </c>
      <c r="Q10">
        <v>1100</v>
      </c>
      <c r="R10">
        <f>((S10)/360)*2*PI()</f>
        <v>-0.69813170079773179</v>
      </c>
      <c r="S10">
        <v>-40</v>
      </c>
    </row>
    <row r="11" spans="1:22" x14ac:dyDescent="0.25">
      <c r="A11">
        <v>1200</v>
      </c>
      <c r="B11">
        <f>((C11)/360)*2*PI()</f>
        <v>0.3490658503988659</v>
      </c>
      <c r="C11">
        <v>20</v>
      </c>
      <c r="E11">
        <v>1200</v>
      </c>
      <c r="F11">
        <f>((G11)/360)*2*PI()</f>
        <v>1.4311699866353502</v>
      </c>
      <c r="G11">
        <v>82</v>
      </c>
      <c r="H11">
        <f t="shared" si="3"/>
        <v>98</v>
      </c>
      <c r="I11">
        <v>1200</v>
      </c>
      <c r="J11">
        <f>((K11)/360)*2*PI()</f>
        <v>1.2391837689159739</v>
      </c>
      <c r="K11">
        <v>71</v>
      </c>
      <c r="M11">
        <v>1200</v>
      </c>
      <c r="N11">
        <f>((O11)/360)*2*PI()</f>
        <v>0.95993108859688125</v>
      </c>
      <c r="O11">
        <v>55</v>
      </c>
      <c r="Q11">
        <v>1200</v>
      </c>
      <c r="R11">
        <f>((S11)/360)*2*PI()</f>
        <v>-0.52359877559829882</v>
      </c>
      <c r="S11">
        <v>-30</v>
      </c>
      <c r="U11">
        <v>1200</v>
      </c>
      <c r="V11">
        <v>3</v>
      </c>
    </row>
    <row r="12" spans="1:22" x14ac:dyDescent="0.25">
      <c r="A12">
        <v>1300</v>
      </c>
      <c r="B12">
        <f>(7/360)*2*PI()</f>
        <v>0.12217304763960307</v>
      </c>
      <c r="C12">
        <v>7</v>
      </c>
      <c r="G12">
        <v>180</v>
      </c>
      <c r="H12">
        <f t="shared" si="3"/>
        <v>0</v>
      </c>
      <c r="I12">
        <v>1300</v>
      </c>
      <c r="J12">
        <f t="shared" ref="J12:J13" si="6">((K12)/360)*2*PI()</f>
        <v>1.4137166941154069</v>
      </c>
      <c r="K12">
        <v>81</v>
      </c>
      <c r="M12">
        <v>1300</v>
      </c>
      <c r="N12">
        <f t="shared" ref="N12:N13" si="7">((O12)/360)*2*PI()</f>
        <v>1.1344640137963142</v>
      </c>
      <c r="O12">
        <v>65</v>
      </c>
      <c r="Q12">
        <v>1300</v>
      </c>
      <c r="R12">
        <f t="shared" ref="R12:R13" si="8">((S12)/360)*2*PI()</f>
        <v>-0.26179938779914941</v>
      </c>
      <c r="S12">
        <v>-15</v>
      </c>
      <c r="U12">
        <v>1300</v>
      </c>
      <c r="V12">
        <v>2.9</v>
      </c>
    </row>
    <row r="13" spans="1:22" x14ac:dyDescent="0.25">
      <c r="E13">
        <v>1400</v>
      </c>
      <c r="F13">
        <f t="shared" ref="F13:F24" si="9">((170 - 90)/360)*2*PI()</f>
        <v>1.3962634015954636</v>
      </c>
      <c r="G13">
        <v>102</v>
      </c>
      <c r="H13">
        <f t="shared" si="3"/>
        <v>78</v>
      </c>
      <c r="I13">
        <v>1400</v>
      </c>
      <c r="J13">
        <f t="shared" si="6"/>
        <v>1.5707963267948966</v>
      </c>
      <c r="K13">
        <v>90</v>
      </c>
      <c r="M13">
        <v>1400</v>
      </c>
      <c r="N13">
        <f t="shared" si="7"/>
        <v>1.3089969389957472</v>
      </c>
      <c r="O13">
        <v>75</v>
      </c>
      <c r="Q13">
        <v>1400</v>
      </c>
      <c r="R13">
        <f t="shared" si="8"/>
        <v>-0.12217304763960307</v>
      </c>
      <c r="S13">
        <v>-7</v>
      </c>
      <c r="U13">
        <v>1400</v>
      </c>
      <c r="V13">
        <v>2.8</v>
      </c>
    </row>
    <row r="14" spans="1:22" x14ac:dyDescent="0.25">
      <c r="A14">
        <v>1500</v>
      </c>
      <c r="B14">
        <f>((C14)/360)*2*PI()</f>
        <v>-0.22689280275926282</v>
      </c>
      <c r="C14">
        <v>-13</v>
      </c>
      <c r="E14">
        <v>1500</v>
      </c>
      <c r="F14">
        <f>((G14)/360)*2*PI()</f>
        <v>1.9547687622336491</v>
      </c>
      <c r="G14">
        <v>112</v>
      </c>
      <c r="H14">
        <f t="shared" si="3"/>
        <v>68</v>
      </c>
      <c r="I14">
        <v>1500</v>
      </c>
      <c r="J14">
        <f>((K14)/360)*2*PI()</f>
        <v>1.8849555921538759</v>
      </c>
      <c r="K14">
        <v>108</v>
      </c>
      <c r="M14">
        <v>1500</v>
      </c>
      <c r="N14">
        <f>((O14)/360)*2*PI()</f>
        <v>1.4137166941154069</v>
      </c>
      <c r="O14">
        <v>81</v>
      </c>
      <c r="Q14">
        <v>1500</v>
      </c>
      <c r="R14">
        <f>((S14)/360)*2*PI()</f>
        <v>0</v>
      </c>
      <c r="S14">
        <v>0</v>
      </c>
      <c r="U14">
        <v>1500</v>
      </c>
      <c r="V14">
        <v>2.6</v>
      </c>
    </row>
    <row r="15" spans="1:22" x14ac:dyDescent="0.25">
      <c r="A15">
        <v>1600</v>
      </c>
      <c r="B15">
        <f t="shared" ref="B15:B23" si="10">((C15)/360)*2*PI()</f>
        <v>-0.43633231299858238</v>
      </c>
      <c r="C15">
        <v>-25</v>
      </c>
      <c r="E15">
        <v>1600</v>
      </c>
      <c r="F15">
        <f t="shared" ref="F15:F23" si="11">((G15)/360)*2*PI()</f>
        <v>2.1642082724729685</v>
      </c>
      <c r="G15">
        <v>124</v>
      </c>
      <c r="H15">
        <f t="shared" si="3"/>
        <v>56</v>
      </c>
      <c r="I15">
        <v>1600</v>
      </c>
      <c r="J15">
        <f t="shared" ref="J15:J23" si="12">((K15)/360)*2*PI()</f>
        <v>1.9547687622336491</v>
      </c>
      <c r="K15">
        <v>112</v>
      </c>
      <c r="M15">
        <v>1600</v>
      </c>
      <c r="N15">
        <f t="shared" ref="N15:N22" si="13">((O15)/360)*2*PI()</f>
        <v>1.6406094968746698</v>
      </c>
      <c r="O15">
        <v>94</v>
      </c>
      <c r="Q15">
        <v>1600</v>
      </c>
      <c r="R15">
        <f t="shared" ref="R15:R24" si="14">((S15)/360)*2*PI()</f>
        <v>0.20943951023931953</v>
      </c>
      <c r="S15">
        <v>12</v>
      </c>
      <c r="U15">
        <v>1600</v>
      </c>
      <c r="V15">
        <v>2.35</v>
      </c>
    </row>
    <row r="16" spans="1:22" x14ac:dyDescent="0.25">
      <c r="A16">
        <v>1700</v>
      </c>
      <c r="B16">
        <f t="shared" si="10"/>
        <v>-0.52359877559829882</v>
      </c>
      <c r="C16">
        <v>-30</v>
      </c>
      <c r="E16">
        <v>1700</v>
      </c>
      <c r="F16">
        <f t="shared" si="11"/>
        <v>2.2689280275926285</v>
      </c>
      <c r="G16">
        <v>130</v>
      </c>
      <c r="H16">
        <f t="shared" si="3"/>
        <v>50</v>
      </c>
      <c r="I16">
        <v>1700</v>
      </c>
      <c r="J16">
        <f t="shared" si="12"/>
        <v>2.2514747350726849</v>
      </c>
      <c r="K16">
        <v>129</v>
      </c>
      <c r="M16">
        <v>1700</v>
      </c>
      <c r="N16">
        <f t="shared" si="13"/>
        <v>1.8675022996339325</v>
      </c>
      <c r="O16">
        <v>107</v>
      </c>
      <c r="Q16">
        <v>1700</v>
      </c>
      <c r="R16">
        <f t="shared" si="14"/>
        <v>0.43633231299858238</v>
      </c>
      <c r="S16">
        <v>25</v>
      </c>
      <c r="U16">
        <v>1700</v>
      </c>
      <c r="V16">
        <v>2.0499999999999998</v>
      </c>
    </row>
    <row r="17" spans="1:22" x14ac:dyDescent="0.25">
      <c r="A17">
        <v>1800</v>
      </c>
      <c r="B17">
        <f t="shared" si="10"/>
        <v>-0.78539816339744828</v>
      </c>
      <c r="C17">
        <v>-45</v>
      </c>
      <c r="E17">
        <v>1800</v>
      </c>
      <c r="F17">
        <f t="shared" si="11"/>
        <v>2.408554367752175</v>
      </c>
      <c r="G17">
        <v>138</v>
      </c>
      <c r="H17">
        <f t="shared" si="3"/>
        <v>42</v>
      </c>
      <c r="I17">
        <v>1800</v>
      </c>
      <c r="J17">
        <f t="shared" si="12"/>
        <v>2.4260076602721181</v>
      </c>
      <c r="K17">
        <v>139</v>
      </c>
      <c r="M17">
        <v>1800</v>
      </c>
      <c r="N17">
        <f t="shared" si="13"/>
        <v>2.1293016874330819</v>
      </c>
      <c r="O17">
        <v>122</v>
      </c>
      <c r="Q17">
        <v>1800</v>
      </c>
      <c r="R17">
        <f t="shared" si="14"/>
        <v>0.6108652381980153</v>
      </c>
      <c r="S17">
        <v>35</v>
      </c>
      <c r="U17">
        <v>1800</v>
      </c>
      <c r="V17">
        <v>1.8</v>
      </c>
    </row>
    <row r="18" spans="1:22" x14ac:dyDescent="0.25">
      <c r="A18">
        <v>1900</v>
      </c>
      <c r="B18">
        <f t="shared" si="10"/>
        <v>-0.95993108859688125</v>
      </c>
      <c r="C18">
        <v>-55</v>
      </c>
      <c r="E18">
        <v>1900</v>
      </c>
      <c r="F18">
        <f t="shared" si="11"/>
        <v>2.7750735106709836</v>
      </c>
      <c r="G18">
        <v>159</v>
      </c>
      <c r="H18">
        <f t="shared" si="3"/>
        <v>21</v>
      </c>
      <c r="I18">
        <v>1900</v>
      </c>
      <c r="J18">
        <f t="shared" si="12"/>
        <v>2.4783675378319479</v>
      </c>
      <c r="K18">
        <v>142</v>
      </c>
      <c r="M18">
        <v>1900</v>
      </c>
      <c r="N18">
        <f t="shared" si="13"/>
        <v>2.2689280275926285</v>
      </c>
      <c r="O18">
        <f>180-50</f>
        <v>130</v>
      </c>
      <c r="Q18">
        <v>1900</v>
      </c>
      <c r="R18">
        <f t="shared" si="14"/>
        <v>0.9075712110370513</v>
      </c>
      <c r="S18">
        <v>52</v>
      </c>
      <c r="U18">
        <v>1900</v>
      </c>
      <c r="V18">
        <v>1.45</v>
      </c>
    </row>
    <row r="19" spans="1:22" x14ac:dyDescent="0.25">
      <c r="A19">
        <v>2000</v>
      </c>
      <c r="B19">
        <f t="shared" si="10"/>
        <v>-1.2217304763960306</v>
      </c>
      <c r="C19">
        <v>-70</v>
      </c>
      <c r="E19">
        <v>2000</v>
      </c>
      <c r="F19">
        <f t="shared" si="11"/>
        <v>3.0368728984701332</v>
      </c>
      <c r="G19">
        <v>174</v>
      </c>
      <c r="H19">
        <f t="shared" si="3"/>
        <v>6</v>
      </c>
      <c r="I19">
        <v>2000</v>
      </c>
      <c r="J19">
        <f t="shared" si="12"/>
        <v>2.6354471705114375</v>
      </c>
      <c r="K19">
        <f>151</f>
        <v>151</v>
      </c>
      <c r="M19">
        <v>2000</v>
      </c>
      <c r="N19">
        <f t="shared" si="13"/>
        <v>2.4434609527920612</v>
      </c>
      <c r="O19">
        <v>140</v>
      </c>
      <c r="Q19">
        <v>2000</v>
      </c>
      <c r="R19">
        <f t="shared" si="14"/>
        <v>1.0821041362364843</v>
      </c>
      <c r="S19">
        <v>62</v>
      </c>
      <c r="U19">
        <v>2000</v>
      </c>
      <c r="V19">
        <v>1.1000000000000001</v>
      </c>
    </row>
    <row r="20" spans="1:22" x14ac:dyDescent="0.25">
      <c r="A20">
        <v>2100</v>
      </c>
      <c r="B20">
        <f t="shared" si="10"/>
        <v>-1.3613568165555772</v>
      </c>
      <c r="C20">
        <f>-90+12</f>
        <v>-78</v>
      </c>
      <c r="M20">
        <v>2100</v>
      </c>
      <c r="N20">
        <f t="shared" si="13"/>
        <v>2.6703537555513241</v>
      </c>
      <c r="O20">
        <f>180-27</f>
        <v>153</v>
      </c>
      <c r="Q20">
        <v>2100</v>
      </c>
      <c r="R20">
        <f t="shared" si="14"/>
        <v>1.186823891356144</v>
      </c>
      <c r="S20">
        <v>68</v>
      </c>
      <c r="U20">
        <v>2100</v>
      </c>
      <c r="V20">
        <v>0.85</v>
      </c>
    </row>
    <row r="21" spans="1:22" x14ac:dyDescent="0.25">
      <c r="A21">
        <v>2200</v>
      </c>
      <c r="B21">
        <f t="shared" si="10"/>
        <v>-1.5184364492350666</v>
      </c>
      <c r="C21">
        <v>-87</v>
      </c>
      <c r="M21">
        <v>2200</v>
      </c>
      <c r="N21">
        <f t="shared" si="13"/>
        <v>2.9321531433504737</v>
      </c>
      <c r="O21">
        <f>180-12</f>
        <v>168</v>
      </c>
      <c r="Q21">
        <v>2200</v>
      </c>
      <c r="R21">
        <f t="shared" si="14"/>
        <v>1.3439035240356336</v>
      </c>
      <c r="S21">
        <v>77</v>
      </c>
      <c r="U21">
        <v>2200</v>
      </c>
      <c r="V21">
        <v>0.5</v>
      </c>
    </row>
    <row r="22" spans="1:22" x14ac:dyDescent="0.25">
      <c r="A22">
        <v>2300</v>
      </c>
      <c r="B22">
        <f t="shared" si="10"/>
        <v>-1.6755160819145563</v>
      </c>
      <c r="C22">
        <v>-96</v>
      </c>
      <c r="M22">
        <v>2300</v>
      </c>
      <c r="N22">
        <f t="shared" si="13"/>
        <v>3.1415926535897931</v>
      </c>
      <c r="O22">
        <v>180</v>
      </c>
      <c r="Q22">
        <v>2300</v>
      </c>
      <c r="R22">
        <f t="shared" si="14"/>
        <v>1.4486232791552935</v>
      </c>
      <c r="S22">
        <v>83</v>
      </c>
      <c r="U22">
        <v>2300</v>
      </c>
      <c r="V22">
        <v>0.3</v>
      </c>
    </row>
    <row r="23" spans="1:22" x14ac:dyDescent="0.25">
      <c r="A23">
        <v>2400</v>
      </c>
      <c r="B23">
        <f t="shared" si="10"/>
        <v>-1.7627825445142729</v>
      </c>
      <c r="C23">
        <v>-101</v>
      </c>
      <c r="Q23">
        <v>2400</v>
      </c>
      <c r="R23">
        <f t="shared" si="14"/>
        <v>1.5707963267948966</v>
      </c>
      <c r="S23">
        <v>90</v>
      </c>
      <c r="U23">
        <v>2400</v>
      </c>
      <c r="V23">
        <v>7.0000000000000007E-2</v>
      </c>
    </row>
    <row r="24" spans="1:22" x14ac:dyDescent="0.25">
      <c r="Q24">
        <v>2500</v>
      </c>
      <c r="R24">
        <f t="shared" si="14"/>
        <v>1.7453292519943295</v>
      </c>
      <c r="S2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2018-11-07T02:33:14Z</dcterms:modified>
</cp:coreProperties>
</file>