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0730" windowHeight="11760" tabRatio="914" firstSheet="8" activeTab="18"/>
  </bookViews>
  <sheets>
    <sheet name="LIMIS_KMnO4_1" sheetId="1" r:id="rId1"/>
    <sheet name="LIMIS_COD_1" sheetId="3" r:id="rId2"/>
    <sheet name="LIMIS_BOD5_1" sheetId="4" r:id="rId3"/>
    <sheet name="LIMIS_CL2_1" sheetId="5" r:id="rId4"/>
    <sheet name="LIMIS_TP_1" sheetId="7" r:id="rId5"/>
    <sheet name="LIMIS_NH3_N_1" sheetId="10" r:id="rId6"/>
    <sheet name="LIMIS_V_P_1" sheetId="11" r:id="rId7"/>
    <sheet name="LIMIS_RCOOM_1" sheetId="13" r:id="rId8"/>
    <sheet name="LIMIS_S_1" sheetId="14" r:id="rId9"/>
    <sheet name="LIMIS_HCHO_1" sheetId="16" r:id="rId10"/>
    <sheet name="LIMIS_SHJ_1" sheetId="15" r:id="rId11"/>
    <sheet name="LIMIS_DHJYS_1" sheetId="17" r:id="rId12"/>
    <sheet name="NH3_NF2_1" sheetId="18" r:id="rId13"/>
    <sheet name="LIMIS_NO3_1" sheetId="22" r:id="rId14"/>
    <sheet name="LIMIS_TN_1" sheetId="23" r:id="rId15"/>
    <sheet name="LIMIS_OIL_1" sheetId="24" r:id="rId16"/>
    <sheet name="LIMIS_FDCJQ_1" sheetId="25" r:id="rId17"/>
    <sheet name="LIMIS_LZSP2_1" sheetId="26" r:id="rId18"/>
    <sheet name="LIMIS_LZZP_1" sheetId="27" r:id="rId19"/>
    <sheet name="LIMIS_YZYG_1" sheetId="28" r:id="rId20"/>
    <sheet name="LIMIS_YZXS_1" sheetId="29" r:id="rId21"/>
    <sheet name="LIMIS_YXSP_1" sheetId="30" r:id="rId22"/>
    <sheet name="LIMIS_QZLD_1" sheetId="31" r:id="rId23"/>
    <sheet name="LIMIS_QXSP_1" sheetId="32" r:id="rId24"/>
  </sheets>
  <definedNames>
    <definedName name="analysis_date" localSheetId="2">LIMIS_BOD5_1!$F$5</definedName>
    <definedName name="analysis_date" localSheetId="3">LIMIS_CL2_1!$D$5</definedName>
    <definedName name="analysis_date" localSheetId="1">LIMIS_COD_1!$E$5</definedName>
    <definedName name="analysis_date" localSheetId="11">LIMIS_DHJYS_1!$D$5</definedName>
    <definedName name="analysis_date" localSheetId="16">LIMIS_FDCJQ_1!$E$5</definedName>
    <definedName name="analysis_date" localSheetId="9">LIMIS_HCHO_1!$D$5</definedName>
    <definedName name="analysis_date" localSheetId="0">LIMIS_KMnO4_1!$E$5</definedName>
    <definedName name="analysis_date" localSheetId="17">LIMIS_LZSP2_1!$D$5</definedName>
    <definedName name="analysis_date" localSheetId="18">LIMIS_LZZP_1!$D$5</definedName>
    <definedName name="analysis_date" localSheetId="5">LIMIS_NH3_N_1!$D$5</definedName>
    <definedName name="analysis_date" localSheetId="13">LIMIS_NO3_1!$D$5</definedName>
    <definedName name="analysis_date" localSheetId="15">LIMIS_OIL_1!$E$5</definedName>
    <definedName name="analysis_date" localSheetId="23">LIMIS_QXSP_1!$D$5</definedName>
    <definedName name="analysis_date" localSheetId="22">LIMIS_QZLD_1!$D$5</definedName>
    <definedName name="analysis_date" localSheetId="7">LIMIS_RCOOM_1!$D$5</definedName>
    <definedName name="analysis_date" localSheetId="8">LIMIS_S_1!$D$5</definedName>
    <definedName name="analysis_date" localSheetId="10">LIMIS_SHJ_1!$D$5</definedName>
    <definedName name="analysis_date" localSheetId="14">LIMIS_TN_1!$D$37</definedName>
    <definedName name="analysis_date" localSheetId="4">LIMIS_TP_1!$D$5</definedName>
    <definedName name="analysis_date" localSheetId="6">LIMIS_V_P_1!$D$5</definedName>
    <definedName name="analysis_date" localSheetId="21">LIMIS_YXSP_1!$D$5</definedName>
    <definedName name="analysis_date" localSheetId="20">LIMIS_YZXS_1!$D$5</definedName>
    <definedName name="analysis_date" localSheetId="19">LIMIS_YZYG_1!$D$5</definedName>
    <definedName name="analysis_date" localSheetId="12">NH3_NF2_1!$D$5</definedName>
    <definedName name="analysis_item" localSheetId="2">LIMIS_BOD5_1!$J$4</definedName>
    <definedName name="analysis_item" localSheetId="3">LIMIS_CL2_1!$G$4</definedName>
    <definedName name="analysis_item" localSheetId="1">LIMIS_COD_1!$H$4</definedName>
    <definedName name="analysis_item" localSheetId="11">LIMIS_DHJYS_1!$G$4</definedName>
    <definedName name="analysis_item" localSheetId="16">LIMIS_FDCJQ_1!$I$4</definedName>
    <definedName name="analysis_item" localSheetId="9">LIMIS_HCHO_1!$G$4</definedName>
    <definedName name="analysis_item" localSheetId="0">LIMIS_KMnO4_1!$H$4</definedName>
    <definedName name="analysis_item" localSheetId="17">LIMIS_LZSP2_1!$G$4</definedName>
    <definedName name="analysis_item" localSheetId="18">LIMIS_LZZP_1!$F$4</definedName>
    <definedName name="analysis_item" localSheetId="5">LIMIS_NH3_N_1!$G$4</definedName>
    <definedName name="analysis_item" localSheetId="13">LIMIS_NO3_1!$F$4</definedName>
    <definedName name="analysis_item" localSheetId="15">LIMIS_OIL_1!$H$4</definedName>
    <definedName name="analysis_item" localSheetId="23">LIMIS_QXSP_1!$F$4</definedName>
    <definedName name="analysis_item" localSheetId="22">LIMIS_QZLD_1!$F$4</definedName>
    <definedName name="analysis_item" localSheetId="7">LIMIS_RCOOM_1!$G$4</definedName>
    <definedName name="analysis_item" localSheetId="8">LIMIS_S_1!$G$4</definedName>
    <definedName name="analysis_item" localSheetId="10">LIMIS_SHJ_1!$G$4</definedName>
    <definedName name="analysis_item" localSheetId="14">LIMIS_TN_1!$F$36</definedName>
    <definedName name="analysis_item" localSheetId="4">LIMIS_TP_1!$G$4</definedName>
    <definedName name="analysis_item" localSheetId="6">LIMIS_V_P_1!$G$4</definedName>
    <definedName name="analysis_item" localSheetId="21">LIMIS_YXSP_1!$F$4</definedName>
    <definedName name="analysis_item" localSheetId="20">LIMIS_YZXS_1!$G$4</definedName>
    <definedName name="analysis_item" localSheetId="19">LIMIS_YZYG_1!$F$4</definedName>
    <definedName name="analysis_item" localSheetId="12">NH3_NF2_1!$F$4</definedName>
    <definedName name="dtl_DtlLIMIS_BOD5270880" localSheetId="2">LIMIS_BOD5_1!$A$12:$M$33</definedName>
    <definedName name="dtl_DtlLIMIS_BOD5270880_a_220_275" localSheetId="14">LIMIS_TN_1!$G$42</definedName>
    <definedName name="dtl_DtlLIMIS_BOD5270880_analysis_id" localSheetId="2">LIMIS_BOD5_1!$B$12</definedName>
    <definedName name="dtl_DtlLIMIS_BOD5270880_BOD_after" localSheetId="2">LIMIS_BOD5_1!$K$12</definedName>
    <definedName name="dtl_DtlLIMIS_BOD5270880_BOD_pre" localSheetId="2">LIMIS_BOD5_1!$J$12</definedName>
    <definedName name="dtl_DtlLIMIS_BOD5270880_BOD5" localSheetId="2">LIMIS_BOD5_1!$L$12</definedName>
    <definedName name="dtl_DtlLIMIS_BOD5270880_dilution_ratio" localSheetId="2">LIMIS_BOD5_1!$C$12</definedName>
    <definedName name="dtl_DtlLIMIS_BOD5270880_init_volume_after" localSheetId="2">LIMIS_BOD5_1!$G$12</definedName>
    <definedName name="dtl_DtlLIMIS_BOD5270880_init_volume_pre" localSheetId="2">LIMIS_BOD5_1!$D$12</definedName>
    <definedName name="dtl_DtlLIMIS_BOD5270880_last_volume_after" localSheetId="2">LIMIS_BOD5_1!$H$12</definedName>
    <definedName name="dtl_DtlLIMIS_BOD5270880_last_volumepre" localSheetId="2">LIMIS_BOD5_1!$E$12</definedName>
    <definedName name="dtl_DtlLIMIS_BOD5270880_notes" localSheetId="2">LIMIS_BOD5_1!$M$12</definedName>
    <definedName name="dtl_DtlLIMIS_BOD5270880_sample_consistency" localSheetId="3">LIMIS_CL2_1!$G$10</definedName>
    <definedName name="dtl_DtlLIMIS_BOD5270880_sample_id" localSheetId="2">LIMIS_BOD5_1!$A$12</definedName>
    <definedName name="dtl_DtlLIMIS_BOD5270880_volume_after" localSheetId="2">LIMIS_BOD5_1!$I$12</definedName>
    <definedName name="dtl_DtlLIMIS_BOD5270880_volume_pre" localSheetId="2">LIMIS_BOD5_1!$F$12</definedName>
    <definedName name="dtl_DtlLIMIS_CL2270880" localSheetId="3">LIMIS_CL2_1!$A$10:$H$24</definedName>
    <definedName name="dtl_DtlLIMIS_CL2270880_analysis_id" localSheetId="3">LIMIS_CL2_1!$B$10</definedName>
    <definedName name="dtl_DtlLIMIS_CL2270880_blank_absorbance" localSheetId="3">LIMIS_CL2_1!$E$10</definedName>
    <definedName name="dtl_DtlLIMIS_CL2270880_no_blank_absorbance" localSheetId="3">LIMIS_CL2_1!$F$10</definedName>
    <definedName name="dtl_DtlLIMIS_CL2270880_notes" localSheetId="3">LIMIS_CL2_1!$H$10</definedName>
    <definedName name="dtl_DtlLIMIS_CL2270880_sample_absorbance" localSheetId="3">LIMIS_CL2_1!$D$10</definedName>
    <definedName name="dtl_DtlLIMIS_CL2270880_sample_id" localSheetId="3">LIMIS_CL2_1!$A$10</definedName>
    <definedName name="dtl_DtlLIMIS_CL2270880_sample_volume" localSheetId="3">LIMIS_CL2_1!$C$10</definedName>
    <definedName name="dtl_DtlLIMIS_COD270880" localSheetId="1">LIMIS_COD_1!$A$10:$I$32</definedName>
    <definedName name="dtl_DtlLIMIS_COD270880_analysis_id" localSheetId="1">LIMIS_COD_1!$B$10</definedName>
    <definedName name="dtl_DtlLIMIS_COD270880_blank_volume" localSheetId="1">LIMIS_COD_1!$D$10</definedName>
    <definedName name="dtl_DtlLIMIS_COD270880_init_volume" localSheetId="1">LIMIS_COD_1!$E$10</definedName>
    <definedName name="dtl_DtlLIMIS_COD270880_last_volume" localSheetId="1">LIMIS_COD_1!$F$10</definedName>
    <definedName name="dtl_DtlLIMIS_COD270880_notes" localSheetId="1">LIMIS_COD_1!$I$10</definedName>
    <definedName name="dtl_DtlLIMIS_COD270880_sample_consistency" localSheetId="1">LIMIS_COD_1!$H$10</definedName>
    <definedName name="dtl_DtlLIMIS_COD270880_sample_id" localSheetId="1">LIMIS_COD_1!$A$10</definedName>
    <definedName name="dtl_DtlLIMIS_COD270880_sample_volume" localSheetId="1">LIMIS_COD_1!$C$10</definedName>
    <definedName name="dtl_DtlLIMIS_COD270880_titration_volume" localSheetId="1">LIMIS_COD_1!$G$10</definedName>
    <definedName name="dtl_DtlLIMIS_DHJYS270880" localSheetId="11">LIMIS_DHJYS_1!$A$10:$H$24</definedName>
    <definedName name="dtl_DtlLIMIS_DHJYS270880_analysis_id" localSheetId="11">LIMIS_DHJYS_1!$B$10</definedName>
    <definedName name="dtl_DtlLIMIS_DHJYS270880_blank_absorbance" localSheetId="11">LIMIS_DHJYS_1!$E$10</definedName>
    <definedName name="dtl_DtlLIMIS_DHJYS270880_no_blank_absorbance" localSheetId="11">LIMIS_DHJYS_1!$F$10</definedName>
    <definedName name="dtl_DtlLIMIS_DHJYS270880_notes" localSheetId="11">LIMIS_DHJYS_1!$H$10</definedName>
    <definedName name="dtl_DtlLIMIS_DHJYS270880_sample_absorbance" localSheetId="11">LIMIS_DHJYS_1!$D$10</definedName>
    <definedName name="dtl_DtlLIMIS_DHJYS270880_sample_consistency" localSheetId="11">LIMIS_DHJYS_1!$G$10</definedName>
    <definedName name="dtl_DtlLIMIS_DHJYS270880_sample_id" localSheetId="11">LIMIS_DHJYS_1!$A$10</definedName>
    <definedName name="dtl_DtlLIMIS_DHJYS270880_sample_volume" localSheetId="11">LIMIS_DHJYS_1!$C$10</definedName>
    <definedName name="dtl_DtlLIMIS_FDCJQ103600" localSheetId="16">LIMIS_FDCJQ_1!$A$10:$N$31</definedName>
    <definedName name="dtl_DtlLIMIS_FDCJQ103600_analysis_no" localSheetId="16">LIMIS_FDCJQ_1!$B$10</definedName>
    <definedName name="dtl_DtlLIMIS_FDCJQ103600_confirm0001" localSheetId="16">LIMIS_FDCJQ_1!$L$10</definedName>
    <definedName name="dtl_DtlLIMIS_FDCJQ103600_confirm001" localSheetId="16">LIMIS_FDCJQ_1!$K$10</definedName>
    <definedName name="dtl_DtlLIMIS_FDCJQ103600_confirm01" localSheetId="16">LIMIS_FDCJQ_1!$J$10</definedName>
    <definedName name="dtl_DtlLIMIS_FDCJQ103600_confirm1" localSheetId="16">LIMIS_FDCJQ_1!$I$10</definedName>
    <definedName name="dtl_DtlLIMIS_FDCJQ103600_confirm10" localSheetId="16">LIMIS_FDCJQ_1!$H$10</definedName>
    <definedName name="dtl_DtlLIMIS_FDCJQ103600_fermentation0001" localSheetId="16">LIMIS_FDCJQ_1!$G$10</definedName>
    <definedName name="dtl_DtlLIMIS_FDCJQ103600_fermentation001" localSheetId="16">LIMIS_FDCJQ_1!$F$10</definedName>
    <definedName name="dtl_DtlLIMIS_FDCJQ103600_fermentation01" localSheetId="16">LIMIS_FDCJQ_1!$E$10</definedName>
    <definedName name="dtl_DtlLIMIS_FDCJQ103600_fermentation1" localSheetId="16">LIMIS_FDCJQ_1!$D$10</definedName>
    <definedName name="dtl_DtlLIMIS_FDCJQ103600_fermentation10" localSheetId="16">LIMIS_FDCJQ_1!$C$10</definedName>
    <definedName name="dtl_DtlLIMIS_FDCJQ103600_note" localSheetId="16">LIMIS_FDCJQ_1!$N$10</definedName>
    <definedName name="dtl_DtlLIMIS_FDCJQ103600_result" localSheetId="16">LIMIS_FDCJQ_1!$M$10</definedName>
    <definedName name="dtl_DtlLIMIS_FDCJQ103600_sample_no" localSheetId="16">LIMIS_FDCJQ_1!$A$10</definedName>
    <definedName name="dtl_DtlLIMIS_HCHO270880" localSheetId="9">LIMIS_HCHO_1!$A$10:$H$24</definedName>
    <definedName name="dtl_DtlLIMIS_HCHO270880_analysis_id" localSheetId="9">LIMIS_HCHO_1!$B$10</definedName>
    <definedName name="dtl_DtlLIMIS_HCHO270880_blank_absorbance" localSheetId="9">LIMIS_HCHO_1!$E$10</definedName>
    <definedName name="dtl_DtlLIMIS_HCHO270880_no_blank_absorbance" localSheetId="9">LIMIS_HCHO_1!$F$10</definedName>
    <definedName name="dtl_DtlLIMIS_HCHO270880_notes" localSheetId="9">LIMIS_HCHO_1!$H$10</definedName>
    <definedName name="dtl_DtlLIMIS_HCHO270880_sample_absorbance" localSheetId="9">LIMIS_HCHO_1!$D$10</definedName>
    <definedName name="dtl_DtlLIMIS_HCHO270880_sample_consistency" localSheetId="9">LIMIS_HCHO_1!$G$10</definedName>
    <definedName name="dtl_DtlLIMIS_HCHO270880_sample_id" localSheetId="9">LIMIS_HCHO_1!$A$10</definedName>
    <definedName name="dtl_DtlLIMIS_HCHO270880_sample_volume" localSheetId="9">LIMIS_HCHO_1!$C$10</definedName>
    <definedName name="dtl_DtlLIMIS_KMnO4270880" localSheetId="0">LIMIS_KMnO4_1!$A$9:$I$31</definedName>
    <definedName name="dtl_DtlLIMIS_KMnO4270880_analysis_id" localSheetId="0">LIMIS_KMnO4_1!$B$9</definedName>
    <definedName name="dtl_DtlLIMIS_KMnO4270880_blank_volume" localSheetId="0">LIMIS_KMnO4_1!$D$9</definedName>
    <definedName name="dtl_DtlLIMIS_KMnO4270880_init_volume" localSheetId="0">LIMIS_KMnO4_1!$E$9</definedName>
    <definedName name="dtl_DtlLIMIS_KMnO4270880_last_volume" localSheetId="0">LIMIS_KMnO4_1!$F$9</definedName>
    <definedName name="dtl_DtlLIMIS_KMnO4270880_notes" localSheetId="0">LIMIS_KMnO4_1!$I$9</definedName>
    <definedName name="dtl_DtlLIMIS_KMnO4270880_sample_consistency" localSheetId="0">LIMIS_KMnO4_1!$H$9</definedName>
    <definedName name="dtl_DtlLIMIS_KMnO4270880_sample_id" localSheetId="0">LIMIS_KMnO4_1!$A$9</definedName>
    <definedName name="dtl_DtlLIMIS_KMnO4270880_sample_volume" localSheetId="0">LIMIS_KMnO4_1!$C$9</definedName>
    <definedName name="dtl_DtlLIMIS_KMnO4270880_titration_volume" localSheetId="0">LIMIS_KMnO4_1!$G$9</definedName>
    <definedName name="dtl_DtlLIMIS_LZSP2224942" localSheetId="17">LIMIS_LZSP2_1!$A$44:$G$50</definedName>
    <definedName name="dtl_DtlLIMIS_LZSP2224942_analyse_item" localSheetId="17">LIMIS_LZSP2_1!$B$44</definedName>
    <definedName name="dtl_DtlLIMIS_LZSP2224942_org_result" localSheetId="17">LIMIS_LZSP2_1!$E$44</definedName>
    <definedName name="dtl_DtlLIMIS_LZSP2224942_recovery" localSheetId="17">LIMIS_LZSP2_1!$F$44</definedName>
    <definedName name="dtl_DtlLIMIS_LZSP2224942_sample_id" localSheetId="17">LIMIS_LZSP2_1!$A$44</definedName>
    <definedName name="dtl_DtlLIMIS_LZSP2224942_satisfied" localSheetId="17">LIMIS_LZSP2_1!$G$44</definedName>
    <definedName name="dtl_DtlLIMIS_LZSP2224942_std_result" localSheetId="17">LIMIS_LZSP2_1!$D$44</definedName>
    <definedName name="dtl_DtlLIMIS_LZSP2224942_std_volume" localSheetId="17">LIMIS_LZSP2_1!$C$44</definedName>
    <definedName name="dtl_DtlLIMIS_LZSP2334320" localSheetId="17">LIMIS_LZSP2_1!$A$13:$E$30</definedName>
    <definedName name="dtl_DtlLIMIS_LZSP2334320_analysis_item" localSheetId="17">LIMIS_LZSP2_1!$B$13</definedName>
    <definedName name="dtl_DtlLIMIS_LZSP2334320_note" localSheetId="17">LIMIS_LZSP2_1!$E$13</definedName>
    <definedName name="dtl_DtlLIMIS_LZSP2334320_result" localSheetId="17">LIMIS_LZSP2_1!$C$13</definedName>
    <definedName name="dtl_DtlLIMIS_LZSP2334320_sample_no" localSheetId="17">LIMIS_LZSP2_1!$A$13</definedName>
    <definedName name="dtl_DtlLIMIS_LZSP2361601" localSheetId="17">LIMIS_LZSP2_1!$A$35:$G$41</definedName>
    <definedName name="dtl_DtlLIMIS_LZSP2361601_analyse_item" localSheetId="17">LIMIS_LZSP2_1!$B$35</definedName>
    <definedName name="dtl_DtlLIMIS_LZSP2361601_gap" localSheetId="17">LIMIS_LZSP2_1!$F$35</definedName>
    <definedName name="dtl_DtlLIMIS_LZSP2361601_result" localSheetId="17">LIMIS_LZSP2_1!$E$35</definedName>
    <definedName name="dtl_DtlLIMIS_LZSP2361601_result1" localSheetId="17">LIMIS_LZSP2_1!$C$35</definedName>
    <definedName name="dtl_DtlLIMIS_LZSP2361601_result2" localSheetId="17">LIMIS_LZSP2_1!$D$35</definedName>
    <definedName name="dtl_DtlLIMIS_LZSP2361601_sample_id" localSheetId="17">LIMIS_LZSP2_1!$A$35</definedName>
    <definedName name="dtl_DtlLIMIS_LZSP2361601_satisfied" localSheetId="17">LIMIS_LZSP2_1!$G$35</definedName>
    <definedName name="dtl_DtlLIMIS_LZSP2438043" localSheetId="17">LIMIS_LZSP2_1!$A$53:$G$64</definedName>
    <definedName name="dtl_DtlLIMIS_LZSP2438043_analyse_item" localSheetId="17">LIMIS_LZSP2_1!$B$53</definedName>
    <definedName name="dtl_DtlLIMIS_LZSP2438043_result" localSheetId="17">LIMIS_LZSP2_1!$E$53</definedName>
    <definedName name="dtl_DtlLIMIS_LZSP2438043_result1" localSheetId="17">LIMIS_LZSP2_1!$C$53</definedName>
    <definedName name="dtl_DtlLIMIS_LZSP2438043_result2" localSheetId="17">LIMIS_LZSP2_1!$D$53</definedName>
    <definedName name="dtl_DtlLIMIS_LZSP2438043_sample_id" localSheetId="17">LIMIS_LZSP2_1!$A$53</definedName>
    <definedName name="dtl_DtlLIMIS_LZSP2438043_satisfied" localSheetId="17">LIMIS_LZSP2_1!$G$53</definedName>
    <definedName name="dtl_DtlLIMIS_LZSP2438043_uncertainty" localSheetId="17">LIMIS_LZSP2_1!$F$53</definedName>
    <definedName name="dtl_DtlLIMIS_LZZP119991" localSheetId="18">LIMIS_LZZP_1!$A$65:$G$71</definedName>
    <definedName name="dtl_DtlLIMIS_LZZP119991_analyse_item" localSheetId="18">LIMIS_LZZP_1!$B$65</definedName>
    <definedName name="dtl_DtlLIMIS_LZZP119991_gap" localSheetId="18">LIMIS_LZZP_1!$F$65</definedName>
    <definedName name="dtl_DtlLIMIS_LZZP119991_result" localSheetId="18">LIMIS_LZZP_1!$E$65</definedName>
    <definedName name="dtl_DtlLIMIS_LZZP119991_result1" localSheetId="18">LIMIS_LZZP_1!$C$65</definedName>
    <definedName name="dtl_DtlLIMIS_LZZP119991_result2" localSheetId="18">LIMIS_LZZP_1!$D$65</definedName>
    <definedName name="dtl_DtlLIMIS_LZZP119991_sample_id" localSheetId="18">LIMIS_LZZP_1!$A$65</definedName>
    <definedName name="dtl_DtlLIMIS_LZZP119991_satisfied" localSheetId="18">LIMIS_LZZP_1!$G$65</definedName>
    <definedName name="dtl_DtlLIMIS_LZZP205883" localSheetId="18">LIMIS_LZZP_1!$A$83:$G$94</definedName>
    <definedName name="dtl_DtlLIMIS_LZZP205883_analyse_item" localSheetId="18">LIMIS_LZZP_1!$B$83</definedName>
    <definedName name="dtl_DtlLIMIS_LZZP205883_result" localSheetId="18">LIMIS_LZZP_1!$E$83</definedName>
    <definedName name="dtl_DtlLIMIS_LZZP205883_result1" localSheetId="18">LIMIS_LZZP_1!$C$83</definedName>
    <definedName name="dtl_DtlLIMIS_LZZP205883_result2" localSheetId="18">LIMIS_LZZP_1!$D$83</definedName>
    <definedName name="dtl_DtlLIMIS_LZZP205883_sample_id" localSheetId="18">LIMIS_LZZP_1!$A$83</definedName>
    <definedName name="dtl_DtlLIMIS_LZZP205883_satisfied" localSheetId="18">LIMIS_LZZP_1!$G$83</definedName>
    <definedName name="dtl_DtlLIMIS_LZZP205883_uncertainty" localSheetId="18">LIMIS_LZZP_1!$F$83</definedName>
    <definedName name="dtl_DtlLIMIS_LZZP373512" localSheetId="18">LIMIS_LZZP_1!$A$74:$G$80</definedName>
    <definedName name="dtl_DtlLIMIS_LZZP373512_analyse_item" localSheetId="18">LIMIS_LZZP_1!$B$74</definedName>
    <definedName name="dtl_DtlLIMIS_LZZP373512_org_result" localSheetId="18">LIMIS_LZZP_1!$E$74</definedName>
    <definedName name="dtl_DtlLIMIS_LZZP373512_recovery" localSheetId="18">LIMIS_LZZP_1!$F$74</definedName>
    <definedName name="dtl_DtlLIMIS_LZZP373512_sample_id" localSheetId="18">LIMIS_LZZP_1!$A$74</definedName>
    <definedName name="dtl_DtlLIMIS_LZZP373512_satisfied" localSheetId="18">LIMIS_LZZP_1!$G$74</definedName>
    <definedName name="dtl_DtlLIMIS_LZZP373512_std_result" localSheetId="18">LIMIS_LZZP_1!$D$74</definedName>
    <definedName name="dtl_DtlLIMIS_LZZP373512_std_volume" localSheetId="18">LIMIS_LZZP_1!$C$74</definedName>
    <definedName name="dtl_DtlLIMIS_LZZP571450" localSheetId="18">LIMIS_LZZP_1!$A$11:$D$32</definedName>
    <definedName name="dtl_DtlLIMIS_LZZP571450_analyse_item" localSheetId="18">LIMIS_LZZP_1!$B$11</definedName>
    <definedName name="dtl_DtlLIMIS_LZZP571450_note" localSheetId="18">LIMIS_LZZP_1!$D$11</definedName>
    <definedName name="dtl_DtlLIMIS_LZZP571450_result" localSheetId="18">LIMIS_LZZP_1!$C$11</definedName>
    <definedName name="dtl_DtlLIMIS_LZZP571450_sample_no" localSheetId="18">LIMIS_LZZP_1!$A$11</definedName>
    <definedName name="dtl_DtlLIMIS_NH3_N270880" localSheetId="5">LIMIS_NH3_N_1!$A$10:$H$24</definedName>
    <definedName name="dtl_DtlLIMIS_NH3_N270880_analysis_id" localSheetId="5">LIMIS_NH3_N_1!$B$10</definedName>
    <definedName name="dtl_DtlLIMIS_NH3_N270880_blank_absorbance" localSheetId="5">LIMIS_NH3_N_1!$E$10</definedName>
    <definedName name="dtl_DtlLIMIS_NH3_N270880_no_blank_absorbance" localSheetId="5">LIMIS_NH3_N_1!$F$10</definedName>
    <definedName name="dtl_DtlLIMIS_NH3_N270880_notes" localSheetId="5">LIMIS_NH3_N_1!$H$10</definedName>
    <definedName name="dtl_DtlLIMIS_NH3_N270880_sample_absorbance" localSheetId="5">LIMIS_NH3_N_1!$D$10</definedName>
    <definedName name="dtl_DtlLIMIS_NH3_N270880_sample_consistency" localSheetId="5">LIMIS_NH3_N_1!$G$10</definedName>
    <definedName name="dtl_DtlLIMIS_NH3_N270880_sample_id" localSheetId="5">LIMIS_NH3_N_1!$A$10</definedName>
    <definedName name="dtl_DtlLIMIS_NH3_N270880_sample_volume" localSheetId="5">LIMIS_NH3_N_1!$C$10</definedName>
    <definedName name="dtl_DtlLIMIS_NO3537880" localSheetId="13">LIMIS_NO3_1!$A$9:$C$30</definedName>
    <definedName name="dtl_DtlLIMIS_NO3537880_notes" localSheetId="13">LIMIS_NO3_1!$C$9</definedName>
    <definedName name="dtl_DtlLIMIS_NO3537880_sample_concentration" localSheetId="13">LIMIS_NO3_1!$B$9</definedName>
    <definedName name="dtl_DtlLIMIS_NO3537880_sample_id" localSheetId="13">LIMIS_NO3_1!$A$9</definedName>
    <definedName name="dtl_DtlLIMIS_OIL117780" localSheetId="15">LIMIS_OIL_1!$A$8:$H$30</definedName>
    <definedName name="dtl_DtlLIMIS_OIL117780_analysis_id" localSheetId="15">LIMIS_OIL_1!$B$8</definedName>
    <definedName name="dtl_DtlLIMIS_OIL117780_extractant_vol" localSheetId="15">LIMIS_OIL_1!$D$8</definedName>
    <definedName name="dtl_DtlLIMIS_OIL117780_note" localSheetId="15">LIMIS_OIL_1!$H$8</definedName>
    <definedName name="dtl_DtlLIMIS_OIL117780_oil_anim_veg" localSheetId="15">LIMIS_OIL_1!$G$8</definedName>
    <definedName name="dtl_DtlLIMIS_OIL117780_oil_petrol" localSheetId="15">LIMIS_OIL_1!$F$8</definedName>
    <definedName name="dtl_DtlLIMIS_OIL117780_oil_total" localSheetId="15">LIMIS_OIL_1!$E$8</definedName>
    <definedName name="dtl_DtlLIMIS_OIL117780_sample_id" localSheetId="15">LIMIS_OIL_1!$A$8</definedName>
    <definedName name="dtl_DtlLIMIS_OIL117780_sample_vol" localSheetId="15">LIMIS_OIL_1!$C$8</definedName>
    <definedName name="dtl_DtlLIMIS_QXSP118760" localSheetId="23">LIMIS_QXSP_1!$A$10:$D$31</definedName>
    <definedName name="dtl_DtlLIMIS_QXSP118760_analyse_item" localSheetId="23">LIMIS_QXSP_1!$B$10</definedName>
    <definedName name="dtl_DtlLIMIS_QXSP118760_note" localSheetId="23">LIMIS_QXSP_1!$D$10</definedName>
    <definedName name="dtl_DtlLIMIS_QXSP118760_result" localSheetId="23">LIMIS_QXSP_1!$C$10</definedName>
    <definedName name="dtl_DtlLIMIS_QXSP118760_sample_id" localSheetId="23">LIMIS_QXSP_1!$A$10</definedName>
    <definedName name="dtl_DtlLIMIS_QXSP521163" localSheetId="23">LIMIS_QXSP_1!$A$54:$G$65</definedName>
    <definedName name="dtl_DtlLIMIS_QXSP521163_analyse_item" localSheetId="23">LIMIS_QXSP_1!$B$54</definedName>
    <definedName name="dtl_DtlLIMIS_QXSP521163_result" localSheetId="23">LIMIS_QXSP_1!$E$54</definedName>
    <definedName name="dtl_DtlLIMIS_QXSP521163_result1" localSheetId="23">LIMIS_QXSP_1!$C$54</definedName>
    <definedName name="dtl_DtlLIMIS_QXSP521163_result2" localSheetId="23">LIMIS_QXSP_1!$D$54</definedName>
    <definedName name="dtl_DtlLIMIS_QXSP521163_sample_id" localSheetId="23">LIMIS_QXSP_1!$A$54</definedName>
    <definedName name="dtl_DtlLIMIS_QXSP521163_satisfied" localSheetId="23">LIMIS_QXSP_1!$G$54</definedName>
    <definedName name="dtl_DtlLIMIS_QXSP521163_uncertainty" localSheetId="23">LIMIS_QXSP_1!$F$54</definedName>
    <definedName name="dtl_DtlLIMIS_QXSP527961" localSheetId="23">LIMIS_QXSP_1!$A$36:$G$42</definedName>
    <definedName name="dtl_DtlLIMIS_QXSP527961_analyse_item" localSheetId="23">LIMIS_QXSP_1!$B$36</definedName>
    <definedName name="dtl_DtlLIMIS_QXSP527961_gap" localSheetId="23">LIMIS_QXSP_1!$F$36</definedName>
    <definedName name="dtl_DtlLIMIS_QXSP527961_result" localSheetId="23">LIMIS_QXSP_1!$E$36</definedName>
    <definedName name="dtl_DtlLIMIS_QXSP527961_result1" localSheetId="23">LIMIS_QXSP_1!$C$36</definedName>
    <definedName name="dtl_DtlLIMIS_QXSP527961_result2" localSheetId="23">LIMIS_QXSP_1!$D$36</definedName>
    <definedName name="dtl_DtlLIMIS_QXSP527961_sample_id" localSheetId="23">LIMIS_QXSP_1!$A$36</definedName>
    <definedName name="dtl_DtlLIMIS_QXSP527961_satisfied" localSheetId="23">LIMIS_QXSP_1!$G$36</definedName>
    <definedName name="dtl_DtlLIMIS_QXSP538532" localSheetId="23">LIMIS_QXSP_1!$A$45:$G$51</definedName>
    <definedName name="dtl_DtlLIMIS_QXSP538532_analyse_item" localSheetId="23">LIMIS_QXSP_1!$B$45</definedName>
    <definedName name="dtl_DtlLIMIS_QXSP538532_org_result" localSheetId="23">LIMIS_QXSP_1!$E$45</definedName>
    <definedName name="dtl_DtlLIMIS_QXSP538532_recovery" localSheetId="23">LIMIS_QXSP_1!$F$45</definedName>
    <definedName name="dtl_DtlLIMIS_QXSP538532_sample_id" localSheetId="23">LIMIS_QXSP_1!$A$45</definedName>
    <definedName name="dtl_DtlLIMIS_QXSP538532_satisfied" localSheetId="23">LIMIS_QXSP_1!$G$45</definedName>
    <definedName name="dtl_DtlLIMIS_QXSP538532_std_result" localSheetId="23">LIMIS_QXSP_1!$D$45</definedName>
    <definedName name="dtl_DtlLIMIS_QXSP538532_std_volume" localSheetId="23">LIMIS_QXSP_1!$C$45</definedName>
    <definedName name="dtl_DtlLIMIS_QZLD035581" localSheetId="22">LIMIS_QZLD_1!$A$28:$G$34</definedName>
    <definedName name="dtl_DtlLIMIS_QZLD035581_analyse_item" localSheetId="22">LIMIS_QZLD_1!$B$28</definedName>
    <definedName name="dtl_DtlLIMIS_QZLD035581_gap" localSheetId="22">LIMIS_QZLD_1!$F$28</definedName>
    <definedName name="dtl_DtlLIMIS_QZLD035581_result" localSheetId="22">LIMIS_QZLD_1!$E$28</definedName>
    <definedName name="dtl_DtlLIMIS_QZLD035581_result1" localSheetId="22">LIMIS_QZLD_1!$C$28</definedName>
    <definedName name="dtl_DtlLIMIS_QZLD035581_result2" localSheetId="22">LIMIS_QZLD_1!$D$28</definedName>
    <definedName name="dtl_DtlLIMIS_QZLD035581_sample_id" localSheetId="22">LIMIS_QZLD_1!$A$28</definedName>
    <definedName name="dtl_DtlLIMIS_QZLD035581_satisfied" localSheetId="22">LIMIS_QZLD_1!$G$28</definedName>
    <definedName name="dtl_DtlLIMIS_QZLD148890" localSheetId="22">LIMIS_QZLD_1!$A$9:$E$24</definedName>
    <definedName name="dtl_DtlLIMIS_QZLD148890_analyse_item" localSheetId="22">LIMIS_QZLD_1!$B$9</definedName>
    <definedName name="dtl_DtlLIMIS_QZLD148890_note" localSheetId="22">LIMIS_QZLD_1!$E$9</definedName>
    <definedName name="dtl_DtlLIMIS_QZLD148890_result" localSheetId="22">LIMIS_QZLD_1!$C$9</definedName>
    <definedName name="dtl_DtlLIMIS_QZLD148890_sample_id" localSheetId="22">LIMIS_QZLD_1!$A$9</definedName>
    <definedName name="dtl_DtlLIMIS_QZLD233053" localSheetId="22">LIMIS_QZLD_1!$A$46:$G$57</definedName>
    <definedName name="dtl_DtlLIMIS_QZLD233053_analyse_item" localSheetId="22">LIMIS_QZLD_1!$B$46</definedName>
    <definedName name="dtl_DtlLIMIS_QZLD233053_result" localSheetId="22">LIMIS_QZLD_1!$E$46</definedName>
    <definedName name="dtl_DtlLIMIS_QZLD233053_result1" localSheetId="22">LIMIS_QZLD_1!$C$46</definedName>
    <definedName name="dtl_DtlLIMIS_QZLD233053_result2" localSheetId="22">LIMIS_QZLD_1!$D$46</definedName>
    <definedName name="dtl_DtlLIMIS_QZLD233053_sample_id" localSheetId="22">LIMIS_QZLD_1!$A$46</definedName>
    <definedName name="dtl_DtlLIMIS_QZLD233053_satisfied" localSheetId="22">LIMIS_QZLD_1!$G$46</definedName>
    <definedName name="dtl_DtlLIMIS_QZLD233053_uncertainty" localSheetId="22">LIMIS_QZLD_1!$F$46</definedName>
    <definedName name="dtl_DtlLIMIS_QZLD348602" localSheetId="22">LIMIS_QZLD_1!$A$37:$G$43</definedName>
    <definedName name="dtl_DtlLIMIS_QZLD348602_analyse_item" localSheetId="22">LIMIS_QZLD_1!$B$37</definedName>
    <definedName name="dtl_DtlLIMIS_QZLD348602_org_result" localSheetId="22">LIMIS_QZLD_1!$E$37</definedName>
    <definedName name="dtl_DtlLIMIS_QZLD348602_recovery" localSheetId="22">LIMIS_QZLD_1!$F$37</definedName>
    <definedName name="dtl_DtlLIMIS_QZLD348602_sample_id" localSheetId="22">LIMIS_QZLD_1!$A$37</definedName>
    <definedName name="dtl_DtlLIMIS_QZLD348602_satisfied" localSheetId="22">LIMIS_QZLD_1!$G$37</definedName>
    <definedName name="dtl_DtlLIMIS_QZLD348602_std_result" localSheetId="22">LIMIS_QZLD_1!$D$37</definedName>
    <definedName name="dtl_DtlLIMIS_QZLD348602_std_volume" localSheetId="22">LIMIS_QZLD_1!$C$37</definedName>
    <definedName name="dtl_DtlLIMIS_RCOOM270880" localSheetId="7">LIMIS_RCOOM_1!$A$10:$H$24</definedName>
    <definedName name="dtl_DtlLIMIS_RCOOM270880_analysis_id" localSheetId="7">LIMIS_RCOOM_1!$B$10</definedName>
    <definedName name="dtl_DtlLIMIS_RCOOM270880_blank_absorbance" localSheetId="7">LIMIS_RCOOM_1!$E$10</definedName>
    <definedName name="dtl_DtlLIMIS_RCOOM270880_no_blank_absorbance" localSheetId="7">LIMIS_RCOOM_1!$F$10</definedName>
    <definedName name="dtl_DtlLIMIS_RCOOM270880_notes" localSheetId="7">LIMIS_RCOOM_1!$H$10</definedName>
    <definedName name="dtl_DtlLIMIS_RCOOM270880_sample_absorbance" localSheetId="7">LIMIS_RCOOM_1!$D$10</definedName>
    <definedName name="dtl_DtlLIMIS_RCOOM270880_sample_consistency" localSheetId="7">LIMIS_RCOOM_1!$G$10</definedName>
    <definedName name="dtl_DtlLIMIS_RCOOM270880_sample_id" localSheetId="7">LIMIS_RCOOM_1!$A$10</definedName>
    <definedName name="dtl_DtlLIMIS_RCOOM270880_sample_volume" localSheetId="7">LIMIS_RCOOM_1!$C$10</definedName>
    <definedName name="dtl_DtlLIMIS_S270880" localSheetId="8">LIMIS_S_1!$A$10:$H$24</definedName>
    <definedName name="dtl_DtlLIMIS_S270880_analysis_id" localSheetId="8">LIMIS_S_1!$B$10</definedName>
    <definedName name="dtl_DtlLIMIS_S270880_blank_absorbance" localSheetId="8">LIMIS_S_1!$E$10</definedName>
    <definedName name="dtl_DtlLIMIS_S270880_no_blank_absorbance" localSheetId="8">LIMIS_S_1!$F$10</definedName>
    <definedName name="dtl_DtlLIMIS_S270880_sample_absorbance" localSheetId="8">LIMIS_S_1!$D$10</definedName>
    <definedName name="dtl_DtlLIMIS_S270880_sample_consistency" localSheetId="8">LIMIS_S_1!$G$10</definedName>
    <definedName name="dtl_DtlLIMIS_S270880_sample_id" localSheetId="8">LIMIS_S_1!$A$10</definedName>
    <definedName name="dtl_DtlLIMIS_S270880_sample_volume" localSheetId="8">LIMIS_S_1!$C$10</definedName>
    <definedName name="dtl_DtlLIMIS_SHJ270880" localSheetId="10">LIMIS_SHJ_1!$A$10:$H$24</definedName>
    <definedName name="dtl_DtlLIMIS_SHJ270880_analysis_id" localSheetId="10">LIMIS_SHJ_1!$B$10</definedName>
    <definedName name="dtl_DtlLIMIS_SHJ270880_blank_absorbance" localSheetId="10">LIMIS_SHJ_1!$E$10</definedName>
    <definedName name="dtl_DtlLIMIS_SHJ270880_no_blank_absorbance" localSheetId="10">LIMIS_SHJ_1!$F$10</definedName>
    <definedName name="dtl_DtlLIMIS_SHJ270880_notes" localSheetId="8">LIMIS_S_1!$H$10</definedName>
    <definedName name="dtl_DtlLIMIS_SHJ270880_notes" localSheetId="10">LIMIS_SHJ_1!$H$10</definedName>
    <definedName name="dtl_DtlLIMIS_SHJ270880_sample_absorbance" localSheetId="10">LIMIS_SHJ_1!$D$10</definedName>
    <definedName name="dtl_DtlLIMIS_SHJ270880_sample_consistency" localSheetId="10">LIMIS_SHJ_1!$G$10</definedName>
    <definedName name="dtl_DtlLIMIS_SHJ270880_sample_id" localSheetId="10">LIMIS_SHJ_1!$A$10</definedName>
    <definedName name="dtl_DtlLIMIS_SHJ270880_sample_volume" localSheetId="10">LIMIS_SHJ_1!$C$10</definedName>
    <definedName name="dtl_DtlLIMIS_TN406000" localSheetId="14">LIMIS_TN_1!$A$42:$J$61</definedName>
    <definedName name="dtl_DtlLIMIS_TN406000_a_220" localSheetId="14">LIMIS_TN_1!$E$42</definedName>
    <definedName name="dtl_DtlLIMIS_TN406000_a_275" localSheetId="14">LIMIS_TN_1!$F$42</definedName>
    <definedName name="dtl_DtlLIMIS_TN406000_a_concentration" localSheetId="14">LIMIS_TN_1!$I$42</definedName>
    <definedName name="dtl_DtlLIMIS_TN406000_a_no_blank" localSheetId="14">LIMIS_TN_1!$H$42</definedName>
    <definedName name="dtl_DtlLIMIS_TN406000_analysis_id" localSheetId="14">LIMIS_TN_1!$B$42</definedName>
    <definedName name="dtl_DtlLIMIS_TN406000_f" localSheetId="14">LIMIS_TN_1!$D$42</definedName>
    <definedName name="dtl_DtlLIMIS_TN406000_notes" localSheetId="14">LIMIS_TN_1!$J$42</definedName>
    <definedName name="dtl_DtlLIMIS_TN406000_sample_id" localSheetId="14">LIMIS_TN_1!$A$42</definedName>
    <definedName name="dtl_DtlLIMIS_TN406000_sample_volume" localSheetId="14">LIMIS_TN_1!$C$42</definedName>
    <definedName name="dtl_DtlLIMIS_TP270880" localSheetId="4">LIMIS_TP_1!$A$10:$H$24</definedName>
    <definedName name="dtl_DtlLIMIS_TP270880_analysis_id" localSheetId="4">LIMIS_TP_1!$B$10</definedName>
    <definedName name="dtl_DtlLIMIS_TP270880_blank_absorbance" localSheetId="4">LIMIS_TP_1!$E$10</definedName>
    <definedName name="dtl_DtlLIMIS_TP270880_no_blank_absorbance" localSheetId="4">LIMIS_TP_1!$F$10</definedName>
    <definedName name="dtl_DtlLIMIS_TP270880_notes" localSheetId="4">LIMIS_TP_1!$H$10</definedName>
    <definedName name="dtl_DtlLIMIS_TP270880_sample_absorbance" localSheetId="4">LIMIS_TP_1!$D$10</definedName>
    <definedName name="dtl_DtlLIMIS_TP270880_sample_consistency" localSheetId="4">LIMIS_TP_1!$G$10</definedName>
    <definedName name="dtl_DtlLIMIS_TP270880_sample_id" localSheetId="4">LIMIS_TP_1!$A$10</definedName>
    <definedName name="dtl_DtlLIMIS_TP270880_sample_volume" localSheetId="4">LIMIS_TP_1!$C$10</definedName>
    <definedName name="dtl_DtlLIMIS_V_P270880" localSheetId="6">LIMIS_V_P_1!$A$10:$H$24</definedName>
    <definedName name="dtl_DtlLIMIS_V_P270880_analysis_id" localSheetId="6">LIMIS_V_P_1!$B$10</definedName>
    <definedName name="dtl_DtlLIMIS_V_P270880_blank_absorbance" localSheetId="6">LIMIS_V_P_1!$E$10</definedName>
    <definedName name="dtl_DtlLIMIS_V_P270880_no_blank_absorbance" localSheetId="6">LIMIS_V_P_1!$F$10</definedName>
    <definedName name="dtl_DtlLIMIS_V_P270880_notes" localSheetId="6">LIMIS_V_P_1!$H$10</definedName>
    <definedName name="dtl_DtlLIMIS_V_P270880_sample_absorbance" localSheetId="6">LIMIS_V_P_1!$D$10</definedName>
    <definedName name="dtl_DtlLIMIS_V_P270880_sample_consistency" localSheetId="6">LIMIS_V_P_1!$G$10</definedName>
    <definedName name="dtl_DtlLIMIS_V_P270880_sample_id" localSheetId="6">LIMIS_V_P_1!$A$10</definedName>
    <definedName name="dtl_DtlLIMIS_V_P270880_sample_volume" localSheetId="6">LIMIS_V_P_1!$C$10</definedName>
    <definedName name="dtl_DtlLIMIS_YXSP173170" localSheetId="21">LIMIS_YXSP_1!$A$9:$E$23</definedName>
    <definedName name="dtl_DtlLIMIS_YXSP173170_analyse_item" localSheetId="21">LIMIS_YXSP_1!$B$9</definedName>
    <definedName name="dtl_DtlLIMIS_YXSP173170_note" localSheetId="21">LIMIS_YXSP_1!$E$9</definedName>
    <definedName name="dtl_DtlLIMIS_YXSP173170_result" localSheetId="21">LIMIS_YXSP_1!$D$9</definedName>
    <definedName name="dtl_DtlLIMIS_YXSP173170_sample_id" localSheetId="21">LIMIS_YXSP_1!$A$9</definedName>
    <definedName name="dtl_DtlLIMIS_YXSP296751" localSheetId="21">LIMIS_YXSP_1!$A$28:$G$34</definedName>
    <definedName name="dtl_DtlLIMIS_YXSP296751_analyse_item" localSheetId="21">LIMIS_YXSP_1!$B$28</definedName>
    <definedName name="dtl_DtlLIMIS_YXSP296751_gap" localSheetId="21">LIMIS_YXSP_1!$F$28</definedName>
    <definedName name="dtl_DtlLIMIS_YXSP296751_result" localSheetId="21">LIMIS_YXSP_1!$E$28</definedName>
    <definedName name="dtl_DtlLIMIS_YXSP296751_result1" localSheetId="21">LIMIS_YXSP_1!$C$28</definedName>
    <definedName name="dtl_DtlLIMIS_YXSP296751_result2" localSheetId="21">LIMIS_YXSP_1!$D$28</definedName>
    <definedName name="dtl_DtlLIMIS_YXSP296751_sample_id" localSheetId="21">LIMIS_YXSP_1!$A$28</definedName>
    <definedName name="dtl_DtlLIMIS_YXSP296751_satisfied" localSheetId="21">LIMIS_YXSP_1!$G$28</definedName>
    <definedName name="dtl_DtlLIMIS_YXSP346093" localSheetId="21">LIMIS_YXSP_1!$A$46:$G$57</definedName>
    <definedName name="dtl_DtlLIMIS_YXSP346093_analyse_item" localSheetId="21">LIMIS_YXSP_1!$B$46</definedName>
    <definedName name="dtl_DtlLIMIS_YXSP346093_result" localSheetId="21">LIMIS_YXSP_1!$E$46</definedName>
    <definedName name="dtl_DtlLIMIS_YXSP346093_result1" localSheetId="21">LIMIS_YXSP_1!$C$46</definedName>
    <definedName name="dtl_DtlLIMIS_YXSP346093_result2" localSheetId="21">LIMIS_YXSP_1!$D$46</definedName>
    <definedName name="dtl_DtlLIMIS_YXSP346093_sample_id" localSheetId="21">LIMIS_YXSP_1!$A$46</definedName>
    <definedName name="dtl_DtlLIMIS_YXSP346093_satisfied" localSheetId="21">LIMIS_YXSP_1!$G$46</definedName>
    <definedName name="dtl_DtlLIMIS_YXSP346093_uncertianty" localSheetId="21">LIMIS_YXSP_1!$F$46</definedName>
    <definedName name="dtl_DtlLIMIS_YXSP526652" localSheetId="21">LIMIS_YXSP_1!$A$37:$G$43</definedName>
    <definedName name="dtl_DtlLIMIS_YXSP526652_analyse_item" localSheetId="21">LIMIS_YXSP_1!$B$37</definedName>
    <definedName name="dtl_DtlLIMIS_YXSP526652_org_result" localSheetId="21">LIMIS_YXSP_1!$E$37</definedName>
    <definedName name="dtl_DtlLIMIS_YXSP526652_recovery" localSheetId="21">LIMIS_YXSP_1!$F$37</definedName>
    <definedName name="dtl_DtlLIMIS_YXSP526652_sample_id" localSheetId="21">LIMIS_YXSP_1!$A$37</definedName>
    <definedName name="dtl_DtlLIMIS_YXSP526652_satisfied" localSheetId="21">LIMIS_YXSP_1!$G$37</definedName>
    <definedName name="dtl_DtlLIMIS_YXSP526652_std_result" localSheetId="21">LIMIS_YXSP_1!$D$37</definedName>
    <definedName name="dtl_DtlLIMIS_YXSP526652_std_volume" localSheetId="21">LIMIS_YXSP_1!$C$37</definedName>
    <definedName name="dtl_DtlLIMIS_YZXS059622" localSheetId="20">LIMIS_YZXS_1!$A$41:$G$47</definedName>
    <definedName name="dtl_DtlLIMIS_YZXS059622_analyse_item" localSheetId="20">LIMIS_YZXS_1!$B$41</definedName>
    <definedName name="dtl_DtlLIMIS_YZXS059622_org_result" localSheetId="20">LIMIS_YZXS_1!$E$41</definedName>
    <definedName name="dtl_DtlLIMIS_YZXS059622_recovery" localSheetId="20">LIMIS_YZXS_1!$F$41</definedName>
    <definedName name="dtl_DtlLIMIS_YZXS059622_sample_id" localSheetId="20">LIMIS_YZXS_1!$A$41</definedName>
    <definedName name="dtl_DtlLIMIS_YZXS059622_satisfied" localSheetId="20">LIMIS_YZXS_1!$G$41</definedName>
    <definedName name="dtl_DtlLIMIS_YZXS059622_std_result" localSheetId="20">LIMIS_YZXS_1!$D$41</definedName>
    <definedName name="dtl_DtlLIMIS_YZXS059622_std_volume" localSheetId="20">LIMIS_YZXS_1!$C$41</definedName>
    <definedName name="dtl_DtlLIMIS_YZXS154243" localSheetId="20">LIMIS_YZXS_1!$A$50:$G$61</definedName>
    <definedName name="dtl_DtlLIMIS_YZXS154243_analyse_item" localSheetId="20">LIMIS_YZXS_1!$B$50</definedName>
    <definedName name="dtl_DtlLIMIS_YZXS154243_result" localSheetId="20">LIMIS_YZXS_1!$E$50</definedName>
    <definedName name="dtl_DtlLIMIS_YZXS154243_result1" localSheetId="20">LIMIS_YZXS_1!$C$50</definedName>
    <definedName name="dtl_DtlLIMIS_YZXS154243_result2" localSheetId="20">LIMIS_YZXS_1!$D$50</definedName>
    <definedName name="dtl_DtlLIMIS_YZXS154243_sample_id" localSheetId="20">LIMIS_YZXS_1!$A$50</definedName>
    <definedName name="dtl_DtlLIMIS_YZXS154243_satisfied" localSheetId="20">LIMIS_YZXS_1!$G$50</definedName>
    <definedName name="dtl_DtlLIMIS_YZXS154243_uncertainty" localSheetId="20">LIMIS_YZXS_1!$F$50</definedName>
    <definedName name="dtl_DtlLIMIS_YZXS308691" localSheetId="20">LIMIS_YZXS_1!$A$32:$G$38</definedName>
    <definedName name="dtl_DtlLIMIS_YZXS308691_analyse_item" localSheetId="20">LIMIS_YZXS_1!$B$32</definedName>
    <definedName name="dtl_DtlLIMIS_YZXS308691_gap" localSheetId="20">LIMIS_YZXS_1!$F$32</definedName>
    <definedName name="dtl_DtlLIMIS_YZXS308691_result" localSheetId="20">LIMIS_YZXS_1!$E$32</definedName>
    <definedName name="dtl_DtlLIMIS_YZXS308691_result1" localSheetId="20">LIMIS_YZXS_1!$C$32</definedName>
    <definedName name="dtl_DtlLIMIS_YZXS308691_result2" localSheetId="20">LIMIS_YZXS_1!$D$32</definedName>
    <definedName name="dtl_DtlLIMIS_YZXS308691_sample_id" localSheetId="20">LIMIS_YZXS_1!$A$32</definedName>
    <definedName name="dtl_DtlLIMIS_YZXS308691_satisfied" localSheetId="20">LIMIS_YZXS_1!$G$32</definedName>
    <definedName name="dtl_DtlLIMIS_YZXS560700" localSheetId="20">LIMIS_YZXS_1!$A$11:$E$28</definedName>
    <definedName name="dtl_DtlLIMIS_YZXS560700_analyse_item" localSheetId="20">LIMIS_YZXS_1!$B$11</definedName>
    <definedName name="dtl_DtlLIMIS_YZXS560700_note" localSheetId="20">LIMIS_YZXS_1!$E$11</definedName>
    <definedName name="dtl_DtlLIMIS_YZXS560700_result" localSheetId="20">LIMIS_YZXS_1!$C$11</definedName>
    <definedName name="dtl_DtlLIMIS_YZXS560700_sample_id" localSheetId="20">LIMIS_YZXS_1!$A$11</definedName>
    <definedName name="dtl_DtlLIMIS_YZYG402230" localSheetId="19">LIMIS_YZYG_1!$A$10:$E$26</definedName>
    <definedName name="dtl_DtlLIMIS_YZYG402230_analyse_item" localSheetId="19">LIMIS_YZYG_1!$B$10</definedName>
    <definedName name="dtl_DtlLIMIS_YZYG402230_note" localSheetId="19">LIMIS_YZYG_1!$E$10</definedName>
    <definedName name="dtl_DtlLIMIS_YZYG402230_result" localSheetId="19">LIMIS_YZYG_1!$C$10</definedName>
    <definedName name="dtl_DtlLIMIS_YZYG402230_sample_id" localSheetId="19">LIMIS_YZYG_1!$A$10</definedName>
    <definedName name="dtl_DtlLIMIS_YZYG539492" localSheetId="19">LIMIS_YZYG_1!$A$41:$G$47</definedName>
    <definedName name="dtl_DtlLIMIS_YZYG539492_analyse_item" localSheetId="19">LIMIS_YZYG_1!$B$41</definedName>
    <definedName name="dtl_DtlLIMIS_YZYG539492_org_result" localSheetId="19">LIMIS_YZYG_1!$E$41</definedName>
    <definedName name="dtl_DtlLIMIS_YZYG539492_recovery" localSheetId="19">LIMIS_YZYG_1!$F$41</definedName>
    <definedName name="dtl_DtlLIMIS_YZYG539492_sample_id" localSheetId="19">LIMIS_YZYG_1!$A$41</definedName>
    <definedName name="dtl_DtlLIMIS_YZYG539492_satisfied" localSheetId="19">LIMIS_YZYG_1!$G$41</definedName>
    <definedName name="dtl_DtlLIMIS_YZYG539492_std_result" localSheetId="19">LIMIS_YZYG_1!$D$41</definedName>
    <definedName name="dtl_DtlLIMIS_YZYG539492_std_volume" localSheetId="19">LIMIS_YZYG_1!$C$41</definedName>
    <definedName name="dtl_DtlLIMIS_YZYG567463" localSheetId="19">LIMIS_YZYG_1!$A$50:$G$61</definedName>
    <definedName name="dtl_DtlLIMIS_YZYG567463_analyse_item" localSheetId="19">LIMIS_YZYG_1!$B$50</definedName>
    <definedName name="dtl_DtlLIMIS_YZYG567463_result" localSheetId="19">LIMIS_YZYG_1!$E$50</definedName>
    <definedName name="dtl_DtlLIMIS_YZYG567463_result1" localSheetId="19">LIMIS_YZYG_1!$C$50</definedName>
    <definedName name="dtl_DtlLIMIS_YZYG567463_result2" localSheetId="19">LIMIS_YZYG_1!$D$50</definedName>
    <definedName name="dtl_DtlLIMIS_YZYG567463_sample_id" localSheetId="19">LIMIS_YZYG_1!$A$50</definedName>
    <definedName name="dtl_DtlLIMIS_YZYG567463_satisfied" localSheetId="19">LIMIS_YZYG_1!$G$50</definedName>
    <definedName name="dtl_DtlLIMIS_YZYG567463_uncertainty" localSheetId="19">LIMIS_YZYG_1!$F$50</definedName>
    <definedName name="dtl_DtlLIMIS_YZYG569091" localSheetId="19">LIMIS_YZYG_1!$A$32:$G$38</definedName>
    <definedName name="dtl_DtlLIMIS_YZYG569091_analyse_item" localSheetId="19">LIMIS_YZYG_1!$B$32</definedName>
    <definedName name="dtl_DtlLIMIS_YZYG569091_gap" localSheetId="19">LIMIS_YZYG_1!$F$32</definedName>
    <definedName name="dtl_DtlLIMIS_YZYG569091_result" localSheetId="19">LIMIS_YZYG_1!$E$32</definedName>
    <definedName name="dtl_DtlLIMIS_YZYG569091_result1" localSheetId="19">LIMIS_YZYG_1!$C$32</definedName>
    <definedName name="dtl_DtlLIMIS_YZYG569091_result2" localSheetId="19">LIMIS_YZYG_1!$D$32</definedName>
    <definedName name="dtl_DtlLIMIS_YZYG569091_sample_id" localSheetId="19">LIMIS_YZYG_1!$A$32</definedName>
    <definedName name="dtl_DtlLIMIS_YZYG569091_satisfied" localSheetId="19">LIMIS_YZYG_1!$G$32</definedName>
    <definedName name="dtl_DtlNH3_NF2537880" localSheetId="12">NH3_NF2_1!$A$9:$C$30</definedName>
    <definedName name="dtl_DtlNH3_NF2537880_notes" localSheetId="12">NH3_NF2_1!$C$9</definedName>
    <definedName name="dtl_DtlNH3_NF2537880_sample_concentration" localSheetId="12">NH3_NF2_1!$B$9</definedName>
    <definedName name="dtl_DtlNH3_NF2537880_sample_id" localSheetId="12">NH3_NF2_1!$A$9</definedName>
    <definedName name="equip_type_no" localSheetId="3">LIMIS_CL2_1!$B$7</definedName>
    <definedName name="equip_type_no" localSheetId="11">LIMIS_DHJYS_1!$B$7</definedName>
    <definedName name="equip_type_no" localSheetId="9">LIMIS_HCHO_1!$B$7</definedName>
    <definedName name="equip_type_no" localSheetId="17">LIMIS_LZSP2_1!$B$7</definedName>
    <definedName name="equip_type_no" localSheetId="18">LIMIS_LZZP_1!$B$7</definedName>
    <definedName name="equip_type_no" localSheetId="5">LIMIS_NH3_N_1!$B$7</definedName>
    <definedName name="equip_type_no" localSheetId="13">LIMIS_NO3_1!$C$7</definedName>
    <definedName name="equip_type_no" localSheetId="15">LIMIS_OIL_1!$C$7</definedName>
    <definedName name="equip_type_no" localSheetId="23">LIMIS_QXSP_1!$B$7</definedName>
    <definedName name="equip_type_no" localSheetId="22">LIMIS_QZLD_1!$B$7</definedName>
    <definedName name="equip_type_no" localSheetId="7">LIMIS_RCOOM_1!$B$7</definedName>
    <definedName name="equip_type_no" localSheetId="8">LIMIS_S_1!$B$7</definedName>
    <definedName name="equip_type_no" localSheetId="10">LIMIS_SHJ_1!$B$7</definedName>
    <definedName name="equip_type_no" localSheetId="14">LIMIS_TN_1!$B$39</definedName>
    <definedName name="equip_type_no" localSheetId="4">LIMIS_TP_1!$B$7</definedName>
    <definedName name="equip_type_no" localSheetId="6">LIMIS_V_P_1!$B$7</definedName>
    <definedName name="equip_type_no" localSheetId="21">LIMIS_YXSP_1!$B$7</definedName>
    <definedName name="equip_type_no" localSheetId="20">LIMIS_YZXS_1!$B$7</definedName>
    <definedName name="equip_type_no" localSheetId="19">LIMIS_YZYG_1!$B$7</definedName>
    <definedName name="equip_type_no" localSheetId="12">NH3_NF2_1!$C$7</definedName>
    <definedName name="flow" localSheetId="17">LIMIS_LZSP2_1!$G$8</definedName>
    <definedName name="formular" localSheetId="0">LIMIS_KMnO4_1!$E$6</definedName>
    <definedName name="item_standard" localSheetId="2">LIMIS_BOD5_1!$B$6</definedName>
    <definedName name="item_standard" localSheetId="3">LIMIS_CL2_1!$B$6</definedName>
    <definedName name="item_standard" localSheetId="1">LIMIS_COD_1!$B$6</definedName>
    <definedName name="item_standard" localSheetId="11">LIMIS_DHJYS_1!$B$6</definedName>
    <definedName name="item_standard" localSheetId="16">LIMIS_FDCJQ_1!$B$6</definedName>
    <definedName name="item_standard" localSheetId="9">LIMIS_HCHO_1!$B$6</definedName>
    <definedName name="item_standard" localSheetId="0">LIMIS_KMnO4_1!$B$6</definedName>
    <definedName name="item_standard" localSheetId="17">LIMIS_LZSP2_1!$B$6</definedName>
    <definedName name="item_standard" localSheetId="18">LIMIS_LZZP_1!$B$6</definedName>
    <definedName name="item_standard" localSheetId="5">LIMIS_NH3_N_1!$B$6</definedName>
    <definedName name="item_standard" localSheetId="13">LIMIS_NO3_1!$B$6</definedName>
    <definedName name="item_standard" localSheetId="15">LIMIS_OIL_1!$B$6</definedName>
    <definedName name="item_standard" localSheetId="23">LIMIS_QXSP_1!$B$6</definedName>
    <definedName name="item_standard" localSheetId="22">LIMIS_QZLD_1!$B$6</definedName>
    <definedName name="item_standard" localSheetId="7">LIMIS_RCOOM_1!$B$6</definedName>
    <definedName name="item_standard" localSheetId="8">LIMIS_S_1!$B$6</definedName>
    <definedName name="item_standard" localSheetId="10">LIMIS_SHJ_1!$B$6</definedName>
    <definedName name="item_standard" localSheetId="14">LIMIS_TN_1!$B$38</definedName>
    <definedName name="item_standard" localSheetId="4">LIMIS_TP_1!$B$6</definedName>
    <definedName name="item_standard" localSheetId="6">LIMIS_V_P_1!$B$6</definedName>
    <definedName name="item_standard" localSheetId="21">LIMIS_YXSP_1!$B$6</definedName>
    <definedName name="item_standard" localSheetId="20">LIMIS_YZXS_1!$B$6</definedName>
    <definedName name="item_standard" localSheetId="19">LIMIS_YZYG_1!$B$6</definedName>
    <definedName name="item_standard" localSheetId="12">NH3_NF2_1!$B$6</definedName>
    <definedName name="sample_date" localSheetId="2">LIMIS_BOD5_1!$B$5</definedName>
    <definedName name="sample_date" localSheetId="3">LIMIS_CL2_1!$B$5</definedName>
    <definedName name="sample_date" localSheetId="1">LIMIS_COD_1!$B$5</definedName>
    <definedName name="sample_date" localSheetId="11">LIMIS_DHJYS_1!$B$5</definedName>
    <definedName name="sample_date" localSheetId="16">LIMIS_FDCJQ_1!$B$5</definedName>
    <definedName name="sample_date" localSheetId="9">LIMIS_HCHO_1!$B$5</definedName>
    <definedName name="sample_date" localSheetId="0">LIMIS_KMnO4_1!$B$5</definedName>
    <definedName name="sample_date" localSheetId="17">LIMIS_LZSP2_1!$B$5</definedName>
    <definedName name="sample_date" localSheetId="18">LIMIS_LZZP_1!$B$5</definedName>
    <definedName name="sample_date" localSheetId="5">LIMIS_NH3_N_1!$B$5</definedName>
    <definedName name="sample_date" localSheetId="13">LIMIS_NO3_1!$B$5</definedName>
    <definedName name="sample_date" localSheetId="15">LIMIS_OIL_1!$B$5</definedName>
    <definedName name="sample_date" localSheetId="23">LIMIS_QXSP_1!$B$5</definedName>
    <definedName name="sample_date" localSheetId="22">LIMIS_QZLD_1!$B$5</definedName>
    <definedName name="sample_date" localSheetId="7">LIMIS_RCOOM_1!$B$5</definedName>
    <definedName name="sample_date" localSheetId="8">LIMIS_S_1!$B$5</definedName>
    <definedName name="sample_date" localSheetId="10">LIMIS_SHJ_1!$B$5</definedName>
    <definedName name="sample_date" localSheetId="14">LIMIS_TN_1!$B$37</definedName>
    <definedName name="sample_date" localSheetId="4">LIMIS_TP_1!$B$5</definedName>
    <definedName name="sample_date" localSheetId="6">LIMIS_V_P_1!$B$5</definedName>
    <definedName name="sample_date" localSheetId="21">LIMIS_YXSP_1!$B$5</definedName>
    <definedName name="sample_date" localSheetId="20">LIMIS_YZXS_1!$B$5</definedName>
    <definedName name="sample_date" localSheetId="19">LIMIS_YZYG_1!$B$5</definedName>
    <definedName name="sample_date" localSheetId="12">NH3_NF2_1!$B$5</definedName>
    <definedName name="sample_name" localSheetId="2">LIMIS_BOD5_1!$F$4</definedName>
    <definedName name="sample_name" localSheetId="3">LIMIS_CL2_1!$D$4</definedName>
    <definedName name="sample_name" localSheetId="1">LIMIS_COD_1!$E$4</definedName>
    <definedName name="sample_name" localSheetId="11">LIMIS_DHJYS_1!$D$4</definedName>
    <definedName name="sample_name" localSheetId="16">LIMIS_FDCJQ_1!$E$4</definedName>
    <definedName name="sample_name" localSheetId="9">LIMIS_HCHO_1!$D$4</definedName>
    <definedName name="sample_name" localSheetId="0">LIMIS_KMnO4_1!$E$4</definedName>
    <definedName name="sample_name" localSheetId="17">LIMIS_LZSP2_1!$D$4</definedName>
    <definedName name="sample_name" localSheetId="18">LIMIS_LZZP_1!$D$4</definedName>
    <definedName name="sample_name" localSheetId="5">LIMIS_NH3_N_1!$D$4</definedName>
    <definedName name="sample_name" localSheetId="13">LIMIS_NO3_1!$D$4</definedName>
    <definedName name="sample_name" localSheetId="15">LIMIS_OIL_1!$E$4</definedName>
    <definedName name="sample_name" localSheetId="23">LIMIS_QXSP_1!$D$4</definedName>
    <definedName name="sample_name" localSheetId="22">LIMIS_QZLD_1!$D$4</definedName>
    <definedName name="sample_name" localSheetId="7">LIMIS_RCOOM_1!$D$4</definedName>
    <definedName name="sample_name" localSheetId="8">LIMIS_S_1!$D$4</definedName>
    <definedName name="sample_name" localSheetId="10">LIMIS_SHJ_1!$D$4</definedName>
    <definedName name="sample_name" localSheetId="14">LIMIS_TN_1!$D$36</definedName>
    <definedName name="sample_name" localSheetId="4">LIMIS_TP_1!$D$4</definedName>
    <definedName name="sample_name" localSheetId="6">LIMIS_V_P_1!$D$4</definedName>
    <definedName name="sample_name" localSheetId="21">LIMIS_YXSP_1!$D$4</definedName>
    <definedName name="sample_name" localSheetId="20">LIMIS_YZXS_1!$D$4</definedName>
    <definedName name="sample_name" localSheetId="19">LIMIS_YZYG_1!$D$4</definedName>
    <definedName name="sample_name" localSheetId="12">NH3_NF2_1!$D$4</definedName>
    <definedName name="sample_store" localSheetId="2">LIMIS_BOD5_1!$J$5</definedName>
    <definedName name="sample_store" localSheetId="3">LIMIS_CL2_1!$G$5</definedName>
    <definedName name="sample_store" localSheetId="1">LIMIS_COD_1!$H$5</definedName>
    <definedName name="sample_store" localSheetId="11">LIMIS_DHJYS_1!$G$5</definedName>
    <definedName name="sample_store" localSheetId="16">LIMIS_FDCJQ_1!$I$5</definedName>
    <definedName name="sample_store" localSheetId="9">LIMIS_HCHO_1!$G$5</definedName>
    <definedName name="sample_store" localSheetId="0">LIMIS_KMnO4_1!$H$5</definedName>
    <definedName name="sample_store" localSheetId="17">LIMIS_LZSP2_1!$G$5</definedName>
    <definedName name="sample_store" localSheetId="18">LIMIS_LZZP_1!$F$5</definedName>
    <definedName name="sample_store" localSheetId="5">LIMIS_NH3_N_1!$G$5</definedName>
    <definedName name="sample_store" localSheetId="13">LIMIS_NO3_1!$F$5</definedName>
    <definedName name="sample_store" localSheetId="15">LIMIS_OIL_1!$H$5</definedName>
    <definedName name="sample_store" localSheetId="23">LIMIS_QXSP_1!$F$5</definedName>
    <definedName name="sample_store" localSheetId="22">LIMIS_QZLD_1!$F$5</definedName>
    <definedName name="sample_store" localSheetId="7">LIMIS_RCOOM_1!$G$5</definedName>
    <definedName name="sample_store" localSheetId="8">LIMIS_S_1!$G$5</definedName>
    <definedName name="sample_store" localSheetId="10">LIMIS_SHJ_1!$G$5</definedName>
    <definedName name="sample_store" localSheetId="14">LIMIS_TN_1!$F$37</definedName>
    <definedName name="sample_store" localSheetId="4">LIMIS_TP_1!$G$5</definedName>
    <definedName name="sample_store" localSheetId="6">LIMIS_V_P_1!$G$5</definedName>
    <definedName name="sample_store" localSheetId="21">LIMIS_YXSP_1!$F$5</definedName>
    <definedName name="sample_store" localSheetId="20">LIMIS_YZXS_1!$G$5</definedName>
    <definedName name="sample_store" localSheetId="19">LIMIS_YZYG_1!$F$5</definedName>
    <definedName name="sample_store" localSheetId="12">NH3_NF2_1!$F$5</definedName>
    <definedName name="separator" localSheetId="17">LIMIS_LZSP2_1!$B$8</definedName>
    <definedName name="standard_liquid" localSheetId="0">LIMIS_KMnO4_1!$C$7</definedName>
    <definedName name="task_id" localSheetId="2">LIMIS_BOD5_1!$B$4</definedName>
    <definedName name="task_id" localSheetId="3">LIMIS_CL2_1!$B$4</definedName>
    <definedName name="task_id" localSheetId="1">LIMIS_COD_1!$B$4</definedName>
    <definedName name="task_id" localSheetId="11">LIMIS_DHJYS_1!$B$4</definedName>
    <definedName name="task_id" localSheetId="16">LIMIS_FDCJQ_1!$B$4</definedName>
    <definedName name="task_id" localSheetId="9">LIMIS_HCHO_1!$B$4</definedName>
    <definedName name="task_id" localSheetId="0">LIMIS_KMnO4_1!$B$4</definedName>
    <definedName name="task_id" localSheetId="17">LIMIS_LZSP2_1!$B$4</definedName>
    <definedName name="task_id" localSheetId="18">LIMIS_LZZP_1!$B$4</definedName>
    <definedName name="task_id" localSheetId="5">LIMIS_NH3_N_1!$B$4</definedName>
    <definedName name="task_id" localSheetId="13">LIMIS_NO3_1!$B$4</definedName>
    <definedName name="task_id" localSheetId="15">LIMIS_OIL_1!$B$4</definedName>
    <definedName name="task_id" localSheetId="23">LIMIS_QXSP_1!$B$4</definedName>
    <definedName name="task_id" localSheetId="22">LIMIS_QZLD_1!$B$4</definedName>
    <definedName name="task_id" localSheetId="7">LIMIS_RCOOM_1!$B$4</definedName>
    <definedName name="task_id" localSheetId="8">LIMIS_S_1!$B$4</definedName>
    <definedName name="task_id" localSheetId="10">LIMIS_SHJ_1!$B$4</definedName>
    <definedName name="task_id" localSheetId="14">LIMIS_TN_1!$B$36</definedName>
    <definedName name="task_id" localSheetId="4">LIMIS_TP_1!$B$4</definedName>
    <definedName name="task_id" localSheetId="6">LIMIS_V_P_1!$B$4</definedName>
    <definedName name="task_id" localSheetId="21">LIMIS_YXSP_1!$B$4</definedName>
    <definedName name="task_id" localSheetId="20">LIMIS_YZXS_1!$B$4</definedName>
    <definedName name="task_id" localSheetId="19">LIMIS_YZYG_1!$B$4</definedName>
    <definedName name="task_id" localSheetId="12">NH3_NF2_1!$B$4</definedName>
    <definedName name="temperature" localSheetId="17">LIMIS_LZSP2_1!$G$7</definedName>
    <definedName name="volume" localSheetId="17">LIMIS_LZSP2_1!$D$8</definedName>
  </definedNames>
  <calcPr calcId="124519"/>
  <fileRecoveryPr repairLoad="1"/>
</workbook>
</file>

<file path=xl/calcChain.xml><?xml version="1.0" encoding="utf-8"?>
<calcChain xmlns="http://schemas.openxmlformats.org/spreadsheetml/2006/main">
  <c r="G9" i="24"/>
  <c r="I61" i="23" l="1"/>
  <c r="H61"/>
  <c r="G61"/>
  <c r="I60"/>
  <c r="G60"/>
  <c r="I59"/>
  <c r="G59"/>
  <c r="I58"/>
  <c r="G58"/>
  <c r="H58" s="1"/>
  <c r="I57"/>
  <c r="G57"/>
  <c r="H57" s="1"/>
  <c r="I56"/>
  <c r="G56"/>
  <c r="I55"/>
  <c r="G55"/>
  <c r="I54"/>
  <c r="G54"/>
  <c r="I53"/>
  <c r="H53"/>
  <c r="G53"/>
  <c r="I52"/>
  <c r="G52"/>
  <c r="I51"/>
  <c r="G51"/>
  <c r="I50"/>
  <c r="G50"/>
  <c r="H50" s="1"/>
  <c r="I49"/>
  <c r="G49"/>
  <c r="H49" s="1"/>
  <c r="I48"/>
  <c r="G48"/>
  <c r="I47"/>
  <c r="G47"/>
  <c r="I46"/>
  <c r="G46"/>
  <c r="I45"/>
  <c r="H45"/>
  <c r="G45"/>
  <c r="I44"/>
  <c r="G44"/>
  <c r="I43"/>
  <c r="G43"/>
  <c r="E7"/>
  <c r="F6"/>
  <c r="H7" s="1"/>
  <c r="F5"/>
  <c r="F4"/>
  <c r="F3"/>
  <c r="F2"/>
  <c r="T7" s="1"/>
  <c r="H46" l="1"/>
  <c r="H54"/>
  <c r="H59"/>
  <c r="H44"/>
  <c r="H47"/>
  <c r="H52"/>
  <c r="H55"/>
  <c r="H60"/>
  <c r="H43"/>
  <c r="H48"/>
  <c r="H51"/>
  <c r="H56"/>
  <c r="J32" i="10"/>
  <c r="F33" s="1"/>
  <c r="J32" i="11"/>
  <c r="J32" i="13"/>
  <c r="K32"/>
  <c r="F33" s="1"/>
  <c r="L32"/>
  <c r="J32" i="14"/>
  <c r="J32" i="15"/>
  <c r="I32" i="17"/>
  <c r="H32"/>
  <c r="G32"/>
  <c r="F32"/>
  <c r="E32"/>
  <c r="D32"/>
  <c r="C32"/>
  <c r="H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6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5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4"/>
  <c r="H32"/>
  <c r="G32"/>
  <c r="F32"/>
  <c r="E32"/>
  <c r="D32"/>
  <c r="H33" s="1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 i="13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H33" i="11"/>
  <c r="I32"/>
  <c r="H32"/>
  <c r="G32"/>
  <c r="F32"/>
  <c r="E32"/>
  <c r="D32"/>
  <c r="C32"/>
  <c r="D33" s="1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D33" i="10"/>
  <c r="I32"/>
  <c r="H32"/>
  <c r="G32"/>
  <c r="F32"/>
  <c r="E32"/>
  <c r="D32"/>
  <c r="C32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24" i="7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I32"/>
  <c r="H32"/>
  <c r="G32"/>
  <c r="F32"/>
  <c r="E32"/>
  <c r="D32"/>
  <c r="C32"/>
  <c r="I29" i="5"/>
  <c r="H29"/>
  <c r="G29"/>
  <c r="F29"/>
  <c r="E29"/>
  <c r="D29"/>
  <c r="G28"/>
  <c r="I28"/>
  <c r="H28"/>
  <c r="F28"/>
  <c r="E28"/>
  <c r="D28"/>
  <c r="F12"/>
  <c r="F13"/>
  <c r="F14"/>
  <c r="F15"/>
  <c r="F16"/>
  <c r="F17"/>
  <c r="F18"/>
  <c r="F19"/>
  <c r="F20"/>
  <c r="F21"/>
  <c r="F22"/>
  <c r="F23"/>
  <c r="F24"/>
  <c r="F11"/>
  <c r="H33" i="10" l="1"/>
  <c r="H33" i="13"/>
  <c r="D33"/>
  <c r="D33" i="15"/>
  <c r="H33"/>
  <c r="H33" i="16"/>
  <c r="F33"/>
  <c r="F33" i="17"/>
  <c r="D33"/>
  <c r="D33" i="16"/>
  <c r="F33" i="15"/>
  <c r="F33" i="14"/>
  <c r="F33" i="11"/>
  <c r="F33" i="7"/>
  <c r="D33"/>
  <c r="H33"/>
  <c r="I32" i="5"/>
  <c r="H32"/>
  <c r="G32"/>
  <c r="F32"/>
  <c r="E32"/>
  <c r="D32"/>
  <c r="C32"/>
  <c r="G24"/>
  <c r="G23"/>
  <c r="G22"/>
  <c r="G21"/>
  <c r="G20"/>
  <c r="G19"/>
  <c r="G18"/>
  <c r="G17"/>
  <c r="G16"/>
  <c r="G15"/>
  <c r="G14"/>
  <c r="G13"/>
  <c r="G12"/>
  <c r="G11"/>
  <c r="H33" l="1"/>
  <c r="F33"/>
  <c r="D33"/>
  <c r="R51" i="4" l="1"/>
  <c r="O51"/>
  <c r="L51"/>
  <c r="J51"/>
  <c r="E51"/>
  <c r="R50"/>
  <c r="O50"/>
  <c r="L50"/>
  <c r="J50"/>
  <c r="E50"/>
  <c r="M45"/>
  <c r="H45"/>
  <c r="M44"/>
  <c r="H44"/>
  <c r="P43"/>
  <c r="M43"/>
  <c r="H43"/>
  <c r="L33"/>
  <c r="K33"/>
  <c r="J33"/>
  <c r="I33"/>
  <c r="F33"/>
  <c r="L32"/>
  <c r="K32"/>
  <c r="J32"/>
  <c r="I32"/>
  <c r="F32"/>
  <c r="L31"/>
  <c r="K31"/>
  <c r="J31"/>
  <c r="I31"/>
  <c r="F31"/>
  <c r="L30"/>
  <c r="K30"/>
  <c r="J30"/>
  <c r="I30"/>
  <c r="F30"/>
  <c r="L29"/>
  <c r="K29"/>
  <c r="J29"/>
  <c r="I29"/>
  <c r="F29"/>
  <c r="L28"/>
  <c r="K28"/>
  <c r="J28"/>
  <c r="I28"/>
  <c r="F28"/>
  <c r="L27"/>
  <c r="K27"/>
  <c r="J27"/>
  <c r="I27"/>
  <c r="F27"/>
  <c r="L26"/>
  <c r="K26"/>
  <c r="J26"/>
  <c r="I26"/>
  <c r="F26"/>
  <c r="L25"/>
  <c r="K25"/>
  <c r="J25"/>
  <c r="I25"/>
  <c r="F25"/>
  <c r="L24"/>
  <c r="K24"/>
  <c r="J24"/>
  <c r="I24"/>
  <c r="F24"/>
  <c r="L23"/>
  <c r="K23"/>
  <c r="J23"/>
  <c r="I23"/>
  <c r="F23"/>
  <c r="L22"/>
  <c r="K22"/>
  <c r="J22"/>
  <c r="I22"/>
  <c r="F22"/>
  <c r="L21"/>
  <c r="K21"/>
  <c r="J21"/>
  <c r="I21"/>
  <c r="F21"/>
  <c r="L20"/>
  <c r="K20"/>
  <c r="J20"/>
  <c r="I20"/>
  <c r="F20"/>
  <c r="L19"/>
  <c r="K19"/>
  <c r="J19"/>
  <c r="I19"/>
  <c r="F19"/>
  <c r="L18"/>
  <c r="K18"/>
  <c r="J18"/>
  <c r="I18"/>
  <c r="F18"/>
  <c r="L17"/>
  <c r="K17"/>
  <c r="J17"/>
  <c r="I17"/>
  <c r="F17"/>
  <c r="L16"/>
  <c r="K16"/>
  <c r="J16"/>
  <c r="I16"/>
  <c r="F16"/>
  <c r="L15"/>
  <c r="K15"/>
  <c r="J15"/>
  <c r="I15"/>
  <c r="F15"/>
  <c r="L14"/>
  <c r="K14"/>
  <c r="J14"/>
  <c r="I14"/>
  <c r="F14"/>
  <c r="L13"/>
  <c r="K13"/>
  <c r="J13"/>
  <c r="I13"/>
  <c r="F13"/>
  <c r="C41" i="3" l="1"/>
  <c r="K38"/>
  <c r="K37"/>
  <c r="K36"/>
  <c r="P36" s="1"/>
  <c r="V36" s="1"/>
  <c r="G32"/>
  <c r="H32" s="1"/>
  <c r="G31"/>
  <c r="H31" s="1"/>
  <c r="G30"/>
  <c r="H30" s="1"/>
  <c r="G29"/>
  <c r="H29" s="1"/>
  <c r="G28"/>
  <c r="H28" s="1"/>
  <c r="G27"/>
  <c r="H27" s="1"/>
  <c r="G26"/>
  <c r="H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G16"/>
  <c r="H16" s="1"/>
  <c r="G15"/>
  <c r="H15" s="1"/>
  <c r="G14"/>
  <c r="H14" s="1"/>
  <c r="G13"/>
  <c r="H13" s="1"/>
  <c r="H12"/>
  <c r="H11"/>
  <c r="G11"/>
  <c r="C40" i="1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K36"/>
  <c r="P35" s="1"/>
  <c r="K37"/>
  <c r="K35"/>
  <c r="H11" l="1"/>
  <c r="H14"/>
  <c r="H18"/>
  <c r="H19"/>
  <c r="H22"/>
  <c r="H26"/>
  <c r="H27"/>
  <c r="H30"/>
  <c r="G10"/>
  <c r="H12"/>
  <c r="H15"/>
  <c r="H20"/>
  <c r="H23"/>
  <c r="H28"/>
  <c r="G31"/>
  <c r="H31" s="1"/>
  <c r="H10" l="1"/>
  <c r="H24"/>
  <c r="H16"/>
  <c r="H29"/>
  <c r="H25"/>
  <c r="H21"/>
  <c r="H17"/>
  <c r="H13"/>
</calcChain>
</file>

<file path=xl/sharedStrings.xml><?xml version="1.0" encoding="utf-8"?>
<sst xmlns="http://schemas.openxmlformats.org/spreadsheetml/2006/main" count="1902" uniqueCount="553">
  <si>
    <t>马鞍山市环境监测中心站</t>
  </si>
  <si>
    <r>
      <t>分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析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记</t>
    </r>
    <r>
      <rPr>
        <b/>
        <sz val="16"/>
        <color theme="1"/>
        <rFont val="Times New Roman"/>
        <family val="1"/>
      </rPr>
      <t xml:space="preserve">  </t>
    </r>
    <r>
      <rPr>
        <b/>
        <sz val="16"/>
        <color theme="1"/>
        <rFont val="宋体"/>
        <family val="3"/>
        <charset val="134"/>
      </rPr>
      <t>录</t>
    </r>
  </si>
  <si>
    <t>（容量法）</t>
  </si>
  <si>
    <t>分析编号</t>
  </si>
  <si>
    <t>(ml)</t>
  </si>
  <si>
    <r>
      <t>标准溶液消耗量（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</si>
  <si>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</si>
  <si>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空白</t>
  </si>
  <si>
    <t>标准</t>
  </si>
  <si>
    <t>溶液</t>
  </si>
  <si>
    <t>标定</t>
  </si>
  <si>
    <r>
      <t>编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</si>
  <si>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</si>
  <si>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</si>
  <si>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</si>
  <si>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</si>
  <si>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1</t>
    </r>
    <r>
      <rPr>
        <vertAlign val="superscript"/>
        <sz val="15"/>
        <color theme="1"/>
        <rFont val="Times New Roman"/>
        <family val="1"/>
      </rPr>
      <t>#</t>
    </r>
  </si>
  <si>
    <r>
      <t>2</t>
    </r>
    <r>
      <rPr>
        <vertAlign val="superscript"/>
        <sz val="15"/>
        <color theme="1"/>
        <rFont val="Times New Roman"/>
        <family val="1"/>
      </rPr>
      <t>#</t>
    </r>
  </si>
  <si>
    <r>
      <t>3</t>
    </r>
    <r>
      <rPr>
        <vertAlign val="superscript"/>
        <sz val="15"/>
        <color theme="1"/>
        <rFont val="Times New Roman"/>
        <family val="1"/>
      </rPr>
      <t>#</t>
    </r>
  </si>
  <si>
    <t>定</t>
  </si>
  <si>
    <r>
      <t>平均值</t>
    </r>
    <r>
      <rPr>
        <sz val="10.5"/>
        <color theme="1"/>
        <rFont val="Times New Roman"/>
        <family val="1"/>
      </rPr>
      <t xml:space="preserve">( ml </t>
    </r>
    <r>
      <rPr>
        <sz val="10.5"/>
        <color theme="1"/>
        <rFont val="宋体"/>
        <family val="3"/>
        <charset val="134"/>
      </rPr>
      <t>）</t>
    </r>
  </si>
  <si>
    <t>平</t>
  </si>
  <si>
    <t>行</t>
  </si>
  <si>
    <t>样</t>
  </si>
  <si>
    <t>检</t>
  </si>
  <si>
    <t>查</t>
  </si>
  <si>
    <t>平行样</t>
  </si>
  <si>
    <r>
      <t>测定浓度（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</si>
  <si>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平均浓度</t>
  </si>
  <si>
    <r>
      <t>相对偏差</t>
    </r>
    <r>
      <rPr>
        <sz val="10.5"/>
        <color theme="1"/>
        <rFont val="Times New Roman"/>
        <family val="1"/>
      </rPr>
      <t>%</t>
    </r>
  </si>
  <si>
    <t>是否合格</t>
  </si>
  <si>
    <t>质控</t>
  </si>
  <si>
    <t>样检</t>
  </si>
  <si>
    <t>批号</t>
  </si>
  <si>
    <t>取样</t>
  </si>
  <si>
    <t>体积</t>
  </si>
  <si>
    <t>始  读（ml）</t>
  </si>
  <si>
    <r>
      <t>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</si>
  <si>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</si>
  <si>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</si>
  <si>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浓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</si>
  <si>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标准值±不确定度</t>
    </r>
    <r>
      <rPr>
        <sz val="10.5"/>
        <color theme="1"/>
        <rFont val="Verdana"/>
        <family val="2"/>
      </rPr>
      <t>(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Verdana"/>
        <family val="2"/>
      </rPr>
      <t>)</t>
    </r>
  </si>
  <si>
    <t>是否</t>
  </si>
  <si>
    <t>合格</t>
  </si>
  <si>
    <t>质控审核：</t>
    <phoneticPr fontId="1" type="noConversion"/>
  </si>
  <si>
    <t>检验记录</t>
    <phoneticPr fontId="1" type="noConversion"/>
  </si>
  <si>
    <t>校核人：</t>
    <phoneticPr fontId="1" type="noConversion"/>
  </si>
  <si>
    <t>审核人：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</si>
  <si>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</si>
  <si>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 xml:space="preserve">上报日期： </t>
    <phoneticPr fontId="1" type="noConversion"/>
  </si>
  <si>
    <t>分析项目：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</si>
  <si>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</si>
  <si>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t>样品名称：</t>
    <phoneticPr fontId="1" type="noConversion"/>
  </si>
  <si>
    <t xml:space="preserve">分析日期： </t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</si>
  <si>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</si>
  <si>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</si>
  <si>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     </t>
    </r>
    <phoneticPr fontId="1" type="noConversion"/>
  </si>
  <si>
    <t>计算公式：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</si>
  <si>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</si>
  <si>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</si>
  <si>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t>mol/L,草酸钠标准溶液 #C</t>
    <phoneticPr fontId="1" type="noConversion"/>
  </si>
  <si>
    <t>水样不经稀释</t>
    <phoneticPr fontId="1" type="noConversion"/>
  </si>
  <si>
    <t>水样经稀释</t>
    <phoneticPr fontId="1" type="noConversion"/>
  </si>
  <si>
    <t xml:space="preserve"> 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</si>
  <si>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</si>
  <si>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值测</t>
    <phoneticPr fontId="1" type="noConversion"/>
  </si>
  <si>
    <t>测定值</t>
    <phoneticPr fontId="1" type="noConversion"/>
  </si>
  <si>
    <r>
      <t>标准溶液浓度和名称：</t>
    </r>
    <r>
      <rPr>
        <sz val="10.5"/>
        <color theme="1"/>
        <rFont val="Times New Roman"/>
        <family val="1"/>
      </rPr>
      <t xml:space="preserve">                                    </t>
    </r>
    <phoneticPr fontId="1" type="noConversion"/>
  </si>
  <si>
    <t>样品编号</t>
    <phoneticPr fontId="1" type="noConversion"/>
  </si>
  <si>
    <t>空白 用量#V0</t>
  </si>
  <si>
    <t>始  读</t>
  </si>
  <si>
    <t>终  读</t>
  </si>
  <si>
    <t>滴定液用量 #V1</t>
  </si>
  <si>
    <t>取样体积
(ml) #V3</t>
    <phoneticPr fontId="1" type="noConversion"/>
  </si>
  <si>
    <t>不涉及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</si>
  <si>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</si>
  <si>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</si>
  <si>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</si>
  <si>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t>样品浓度
（mg/L）</t>
    <phoneticPr fontId="1" type="noConversion"/>
  </si>
  <si>
    <t>备注</t>
    <phoneticPr fontId="1" type="noConversion"/>
  </si>
  <si>
    <t>见右</t>
    <phoneticPr fontId="1" type="noConversion"/>
  </si>
  <si>
    <t>见右</t>
    <phoneticPr fontId="1" type="noConversion"/>
  </si>
  <si>
    <t>重铬酸钾标准溶液（样浓度≤50mg/L时为0.025mol/L，水样浓度＞50mg/L时为0.250 mol/L）#C</t>
    <phoneticPr fontId="1" type="noConversion"/>
  </si>
  <si>
    <t>样品编号</t>
    <phoneticPr fontId="1" type="noConversion"/>
  </si>
  <si>
    <t>分析编号</t>
    <phoneticPr fontId="1" type="noConversion"/>
  </si>
  <si>
    <t>取样体积(ml) #V</t>
    <phoneticPr fontId="1" type="noConversion"/>
  </si>
  <si>
    <t>空白用量#V0</t>
    <phoneticPr fontId="1" type="noConversion"/>
  </si>
  <si>
    <t>始  读</t>
    <phoneticPr fontId="1" type="noConversion"/>
  </si>
  <si>
    <t>终  读</t>
    <phoneticPr fontId="1" type="noConversion"/>
  </si>
  <si>
    <t>滴定液用量 #V1</t>
    <phoneticPr fontId="1" type="noConversion"/>
  </si>
  <si>
    <t>样品浓度（mg/L）</t>
    <phoneticPr fontId="1" type="noConversion"/>
  </si>
  <si>
    <t>备注</t>
    <phoneticPr fontId="1" type="noConversion"/>
  </si>
  <si>
    <t>自动填充</t>
    <phoneticPr fontId="1" type="noConversion"/>
  </si>
  <si>
    <t>手工填充</t>
    <phoneticPr fontId="1" type="noConversion"/>
  </si>
  <si>
    <t>Excel公式计算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</si>
  <si>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   </t>
    </r>
    <r>
      <rPr>
        <sz val="10.5"/>
        <color theme="1"/>
        <rFont val="Times New Roman"/>
        <family val="1"/>
      </rPr>
      <t xml:space="preserve">           </t>
    </r>
    <r>
      <rPr>
        <sz val="10.5"/>
        <color theme="1"/>
        <rFont val="Times New Roman"/>
        <family val="1"/>
      </rPr>
      <t xml:space="preserve">         </t>
    </r>
    <r>
      <rPr>
        <sz val="10.5"/>
        <color theme="1"/>
        <rFont val="宋体"/>
        <family val="3"/>
        <charset val="134"/>
      </rPr>
      <t/>
    </r>
    <phoneticPr fontId="1" type="noConversion"/>
  </si>
  <si>
    <t>校核人：</t>
    <phoneticPr fontId="1" type="noConversion"/>
  </si>
  <si>
    <t>审核人：</t>
    <phoneticPr fontId="1" type="noConversion"/>
  </si>
  <si>
    <t xml:space="preserve">上报日期： </t>
    <phoneticPr fontId="1" type="noConversion"/>
  </si>
  <si>
    <t>重铬酸钾标准溶液（样浓度≤50mg/L时为0.025mol/L，水样浓度＞50mg/L时为0.250 mol/L）</t>
    <phoneticPr fontId="1" type="noConversion"/>
  </si>
  <si>
    <r>
      <t>平均用量（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#V2</t>
    </r>
    <phoneticPr fontId="1" type="noConversion"/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</si>
  <si>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#C</t>
    </r>
    <phoneticPr fontId="1" type="noConversion"/>
  </si>
  <si>
    <t> 平均浓度：C＝（10.00×0.2500）/V</t>
    <phoneticPr fontId="1" type="noConversion"/>
  </si>
  <si>
    <t>测定值</t>
    <phoneticPr fontId="1" type="noConversion"/>
  </si>
  <si>
    <t xml:space="preserve"> </t>
    <phoneticPr fontId="1" type="noConversion"/>
  </si>
  <si>
    <t>值测</t>
    <phoneticPr fontId="1" type="noConversion"/>
  </si>
  <si>
    <r>
      <t xml:space="preserve">(m l 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</si>
  <si>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检验记录</t>
    <phoneticPr fontId="1" type="noConversion"/>
  </si>
  <si>
    <t>质控审核：</t>
    <phoneticPr fontId="1" type="noConversion"/>
  </si>
  <si>
    <t>（五日生化需氧量的测定）</t>
    <phoneticPr fontId="17" type="noConversion"/>
  </si>
  <si>
    <r>
      <t>任务编号：</t>
    </r>
    <r>
      <rPr>
        <sz val="10.5"/>
        <color theme="1"/>
        <rFont val="Times New Roman"/>
        <family val="1"/>
      </rPr>
      <t/>
    </r>
    <phoneticPr fontId="17" type="noConversion"/>
  </si>
  <si>
    <t>样品名称：</t>
    <phoneticPr fontId="17" type="noConversion"/>
  </si>
  <si>
    <t>分析项目：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</si>
  <si>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</si>
  <si>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分析日期：</t>
    <phoneticPr fontId="17" type="noConversion"/>
  </si>
  <si>
    <t>样品保存：</t>
    <phoneticPr fontId="17" type="noConversion"/>
  </si>
  <si>
    <r>
      <t>方法依据：</t>
    </r>
    <r>
      <rPr>
        <sz val="10.5"/>
        <color theme="1"/>
        <rFont val="Times New Roman"/>
        <family val="1"/>
      </rPr>
      <t xml:space="preserve">                         </t>
    </r>
  </si>
  <si>
    <t>HJ 505-2009水质 五日生化需氧量（BOD5）的测定 稀释与接种法</t>
    <phoneticPr fontId="17" type="noConversion"/>
  </si>
  <si>
    <r>
      <t>计算公式：</t>
    </r>
    <r>
      <rPr>
        <sz val="10.5"/>
        <color theme="1"/>
        <rFont val="Times New Roman"/>
        <family val="1"/>
      </rPr>
      <t xml:space="preserve">                                 </t>
    </r>
    <phoneticPr fontId="17" type="noConversion"/>
  </si>
  <si>
    <t>标准溶液名称和浓度：</t>
  </si>
  <si>
    <t>重铬酸钾标准溶液，0.0250mol/L</t>
    <phoneticPr fontId="17" type="noConversion"/>
  </si>
  <si>
    <r>
      <t>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</si>
  <si>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</si>
  <si>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培养前</t>
  </si>
  <si>
    <t>培养后</t>
  </si>
  <si>
    <r>
      <t>BOD</t>
    </r>
    <r>
      <rPr>
        <vertAlign val="subscript"/>
        <sz val="10.5"/>
        <color theme="1"/>
        <rFont val="宋体"/>
        <family val="3"/>
        <charset val="134"/>
      </rPr>
      <t>5</t>
    </r>
  </si>
  <si>
    <t>溶解氧</t>
  </si>
  <si>
    <t>始读</t>
  </si>
  <si>
    <t>终读</t>
  </si>
  <si>
    <t>用量</t>
    <phoneticPr fontId="17" type="noConversion"/>
  </si>
  <si>
    <t>用量</t>
  </si>
  <si>
    <t>mg/L #ρ1</t>
    <phoneticPr fontId="17" type="noConversion"/>
  </si>
  <si>
    <t>mg/L #ρ2</t>
    <phoneticPr fontId="17" type="noConversion"/>
  </si>
  <si>
    <t>f2=1/稀释倍数,    f1=1-f2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</si>
  <si>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</t>
    </r>
    <phoneticPr fontId="17" type="noConversion"/>
  </si>
  <si>
    <t xml:space="preserve">校核人：        </t>
    <phoneticPr fontId="17" type="noConversion"/>
  </si>
  <si>
    <t xml:space="preserve">审核人：         </t>
    <phoneticPr fontId="17" type="noConversion"/>
  </si>
  <si>
    <t xml:space="preserve">上报日期：   </t>
    <phoneticPr fontId="17" type="noConversion"/>
  </si>
  <si>
    <t>平行样编号</t>
  </si>
  <si>
    <t>行样</t>
  </si>
  <si>
    <t>检查</t>
  </si>
  <si>
    <r>
      <t>平均浓度（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</si>
  <si>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r>
      <t>标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准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溶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液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</t>
    </r>
  </si>
  <si>
    <r>
      <t>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</t>
    </r>
  </si>
  <si>
    <r>
      <t>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读（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</si>
  <si>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#V</t>
    </r>
    <phoneticPr fontId="17" type="noConversion"/>
  </si>
  <si>
    <r>
      <t>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</si>
  <si>
    <r>
      <t>平均浓度（</t>
    </r>
    <r>
      <rPr>
        <sz val="10.5"/>
        <color theme="1"/>
        <rFont val="Times New Roman"/>
        <family val="1"/>
      </rPr>
      <t>mol/L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#M</t>
    </r>
    <phoneticPr fontId="17" type="noConversion"/>
  </si>
  <si>
    <t>重铬酸钾标准溶液，0.0250mol/L M＝（10.00×0.0250）/V</t>
    <phoneticPr fontId="17" type="noConversion"/>
  </si>
  <si>
    <r>
      <t>(</t>
    </r>
    <r>
      <rPr>
        <sz val="10"/>
        <color theme="1"/>
        <rFont val="宋体"/>
        <family val="3"/>
        <charset val="134"/>
      </rPr>
      <t>硫代硫酸钠标准溶液</t>
    </r>
    <r>
      <rPr>
        <sz val="10"/>
        <color theme="1"/>
        <rFont val="Times New Roman"/>
        <family val="1"/>
      </rPr>
      <t>)</t>
    </r>
    <phoneticPr fontId="17" type="noConversion"/>
  </si>
  <si>
    <t>空</t>
  </si>
  <si>
    <t>白</t>
  </si>
  <si>
    <r>
      <t>培养前滴定数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</t>
    </r>
  </si>
  <si>
    <r>
      <t>培养后滴定数（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 </t>
    </r>
  </si>
  <si>
    <r>
      <t>稀释水</t>
    </r>
    <r>
      <rPr>
        <sz val="10.5"/>
        <color theme="1"/>
        <rFont val="Times New Roman"/>
        <family val="1"/>
      </rPr>
      <t>BOD</t>
    </r>
    <r>
      <rPr>
        <vertAlign val="subscript"/>
        <sz val="10.5"/>
        <color theme="1"/>
        <rFont val="Times New Roman"/>
        <family val="1"/>
      </rPr>
      <t>5</t>
    </r>
  </si>
  <si>
    <t>值</t>
  </si>
  <si>
    <r>
      <t>溶解氧（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</si>
  <si>
    <t>溶解氧（mg/L）</t>
    <phoneticPr fontId="17" type="noConversion"/>
  </si>
  <si>
    <t>(mg/L)</t>
  </si>
  <si>
    <t>测</t>
  </si>
  <si>
    <t>mg/L #ρ3</t>
    <phoneticPr fontId="17" type="noConversion"/>
  </si>
  <si>
    <r>
      <rPr>
        <sz val="10.5"/>
        <color theme="1"/>
        <rFont val="Times New Roman"/>
        <family val="1"/>
      </rPr>
      <t>mg/L #</t>
    </r>
    <r>
      <rPr>
        <sz val="10.5"/>
        <color theme="1"/>
        <rFont val="宋体"/>
        <family val="3"/>
        <charset val="134"/>
      </rPr>
      <t>ρ</t>
    </r>
    <r>
      <rPr>
        <sz val="10.5"/>
        <color theme="1"/>
        <rFont val="Times New Roman"/>
        <family val="1"/>
      </rPr>
      <t>4</t>
    </r>
    <phoneticPr fontId="17" type="noConversion"/>
  </si>
  <si>
    <t>稀释比</t>
  </si>
  <si>
    <r>
      <t>用培养前滴定数（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</si>
  <si>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t>标准值±不确定度(mg/L)</t>
  </si>
  <si>
    <t>浓度</t>
  </si>
  <si>
    <t>（mg/L）</t>
  </si>
  <si>
    <t>检验记录</t>
  </si>
  <si>
    <r>
      <t>质控审核：</t>
    </r>
    <r>
      <rPr>
        <sz val="12"/>
        <color theme="1"/>
        <rFont val="Times New Roman"/>
        <family val="1"/>
      </rPr>
      <t xml:space="preserve"> </t>
    </r>
  </si>
  <si>
    <t>样品编号</t>
    <phoneticPr fontId="1" type="noConversion"/>
  </si>
  <si>
    <t>分析编号</t>
    <phoneticPr fontId="1" type="noConversion"/>
  </si>
  <si>
    <t>稀释比 #1/f2</t>
    <phoneticPr fontId="1" type="noConversion"/>
  </si>
  <si>
    <t>备注</t>
    <phoneticPr fontId="1" type="noConversion"/>
  </si>
  <si>
    <t>BOD5 mg/L</t>
    <phoneticPr fontId="1" type="noConversion"/>
  </si>
  <si>
    <r>
      <t>任务编号：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 </t>
    </r>
    <phoneticPr fontId="1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</si>
  <si>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           </t>
    </r>
    <phoneticPr fontId="1" type="noConversion"/>
  </si>
  <si>
    <t>样品保存：</t>
    <phoneticPr fontId="1" type="noConversion"/>
  </si>
  <si>
    <t>方法依据：</t>
  </si>
  <si>
    <r>
      <t>仪器的型号和编号：</t>
    </r>
    <r>
      <rPr>
        <sz val="10.5"/>
        <color theme="1"/>
        <rFont val="Times New Roman"/>
        <family val="1"/>
      </rPr>
      <t xml:space="preserve">                          </t>
    </r>
    <r>
      <rPr>
        <sz val="10.5"/>
        <color theme="1"/>
        <rFont val="Times New Roman"/>
        <family val="1"/>
      </rPr>
      <t xml:space="preserve">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</si>
  <si>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>比色皿厚度（cm）：</t>
    <phoneticPr fontId="1" type="noConversion"/>
  </si>
  <si>
    <t xml:space="preserve">室温（℃）：                       </t>
    <phoneticPr fontId="1" type="noConversion"/>
  </si>
  <si>
    <t>显色温度（℃）：</t>
    <phoneticPr fontId="1" type="noConversion"/>
  </si>
  <si>
    <t xml:space="preserve">显色时间：  </t>
    <phoneticPr fontId="1" type="noConversion"/>
  </si>
  <si>
    <t>显色体积（ml）：</t>
    <phoneticPr fontId="1" type="noConversion"/>
  </si>
  <si>
    <r>
      <t>标准溶液浓度和计量形式：</t>
    </r>
    <r>
      <rPr>
        <sz val="10.5"/>
        <color theme="1"/>
        <rFont val="Times New Roman"/>
        <family val="1"/>
      </rPr>
      <t xml:space="preserve">                                      </t>
    </r>
    <phoneticPr fontId="1" type="noConversion"/>
  </si>
  <si>
    <t>参比溶液：</t>
    <phoneticPr fontId="1" type="noConversion"/>
  </si>
  <si>
    <t>样品编号</t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</si>
  <si>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#V</t>
    </r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</si>
  <si>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#As</t>
    </r>
    <phoneticPr fontId="1" type="noConversion"/>
  </si>
  <si>
    <t>空白吸光度
#Ab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</si>
  <si>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</si>
  <si>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</si>
  <si>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</si>
  <si>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 xml:space="preserve">校核人：     </t>
    <phoneticPr fontId="1" type="noConversion"/>
  </si>
  <si>
    <t xml:space="preserve"> 审核人：         </t>
    <phoneticPr fontId="1" type="noConversion"/>
  </si>
  <si>
    <t xml:space="preserve"> 上报日期：</t>
    <phoneticPr fontId="1" type="noConversion"/>
  </si>
  <si>
    <t>标准曲线</t>
  </si>
  <si>
    <r>
      <t>标准溶液加入体积（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</si>
  <si>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标准物质加入量（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</si>
  <si>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#As</t>
    </r>
    <phoneticPr fontId="1" type="noConversion"/>
  </si>
  <si>
    <r>
      <t>空白吸光度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 xml:space="preserve"> #Ab</t>
    </r>
    <phoneticPr fontId="1" type="noConversion"/>
  </si>
  <si>
    <r>
      <t>减空白后吸光度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</si>
  <si>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t>回归方程</t>
  </si>
  <si>
    <r>
      <rPr>
        <sz val="10.5"/>
        <color theme="1"/>
        <rFont val="宋体"/>
        <family val="3"/>
        <charset val="134"/>
      </rPr>
      <t>截距</t>
    </r>
    <r>
      <rPr>
        <sz val="10.5"/>
        <color theme="1"/>
        <rFont val="Times New Roman"/>
        <family val="1"/>
      </rPr>
      <t>(a)</t>
    </r>
    <phoneticPr fontId="1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</si>
  <si>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>(b)</t>
    </r>
    <phoneticPr fontId="1" type="noConversion"/>
  </si>
  <si>
    <t>相关系数</t>
    <phoneticPr fontId="1" type="noConversion"/>
  </si>
  <si>
    <t>加标回收检查</t>
  </si>
  <si>
    <r>
      <t>质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控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检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查</t>
    </r>
  </si>
  <si>
    <r>
      <t>加标体积（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</si>
  <si>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批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号</t>
    </r>
  </si>
  <si>
    <t>加标量（µｇ）</t>
  </si>
  <si>
    <r>
      <t>取样量（</t>
    </r>
    <r>
      <rPr>
        <sz val="10.5"/>
        <color theme="1"/>
        <rFont val="Times New Roman"/>
        <family val="1"/>
      </rPr>
      <t xml:space="preserve">ml </t>
    </r>
    <r>
      <rPr>
        <sz val="10.5"/>
        <color theme="1"/>
        <rFont val="宋体"/>
        <family val="3"/>
        <charset val="134"/>
      </rPr>
      <t>）</t>
    </r>
  </si>
  <si>
    <r>
      <t>吸光度（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</si>
  <si>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b/>
        <vertAlign val="subscript"/>
        <sz val="10.5"/>
        <color theme="1"/>
        <rFont val="Times New Roman"/>
        <family val="1"/>
      </rPr>
      <t>0</t>
    </r>
  </si>
  <si>
    <t>加标样品测定值（µｇ）</t>
  </si>
  <si>
    <r>
      <t>测定值（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）</t>
    </r>
  </si>
  <si>
    <t>原样品测定值（µｇ）</t>
  </si>
  <si>
    <r>
      <t>均值（</t>
    </r>
    <r>
      <rPr>
        <sz val="10.5"/>
        <color theme="1"/>
        <rFont val="Times New Roman"/>
        <family val="1"/>
      </rPr>
      <t xml:space="preserve">    </t>
    </r>
    <r>
      <rPr>
        <sz val="10.5"/>
        <color theme="1"/>
        <rFont val="宋体"/>
        <family val="3"/>
        <charset val="134"/>
      </rPr>
      <t>）</t>
    </r>
  </si>
  <si>
    <r>
      <t>加标回收率</t>
    </r>
    <r>
      <rPr>
        <sz val="10.5"/>
        <color theme="1"/>
        <rFont val="Times New Roman"/>
        <family val="1"/>
      </rPr>
      <t xml:space="preserve">  %</t>
    </r>
  </si>
  <si>
    <t>质控审核：</t>
  </si>
  <si>
    <t>测定波长（nm）：</t>
    <phoneticPr fontId="1" type="noConversion"/>
  </si>
  <si>
    <t>N,N一二乙基一1,4苯二胺光度法（国家环境总站参考方法）</t>
    <phoneticPr fontId="1" type="noConversion"/>
  </si>
  <si>
    <t>测高浓度样品时为1/测低浓度样品时为5</t>
    <phoneticPr fontId="1" type="noConversion"/>
  </si>
  <si>
    <t>1 min</t>
    <phoneticPr fontId="1" type="noConversion"/>
  </si>
  <si>
    <t xml:space="preserve">10.6mg/L碘酸钾，相当于10.0mg/L氯/1.006mg/L碘酸钾，相当于1.00mg/L氯
</t>
    <phoneticPr fontId="1" type="noConversion"/>
  </si>
  <si>
    <t>纯水（不含氯）</t>
    <phoneticPr fontId="1" type="noConversion"/>
  </si>
  <si>
    <t>减空白后吸光度 （A）#(As-Ab)</t>
    <phoneticPr fontId="1" type="noConversion"/>
  </si>
  <si>
    <t>样品浓度（ mg/L ）</t>
    <phoneticPr fontId="1" type="noConversion"/>
  </si>
  <si>
    <t>GB 11893－89</t>
    <phoneticPr fontId="1" type="noConversion"/>
  </si>
  <si>
    <t>15 min</t>
    <phoneticPr fontId="1" type="noConversion"/>
  </si>
  <si>
    <t xml:space="preserve">2.0µg/ml，P
</t>
    <phoneticPr fontId="1" type="noConversion"/>
  </si>
  <si>
    <t>蒸馏水</t>
    <phoneticPr fontId="1" type="noConversion"/>
  </si>
  <si>
    <t>HJ 535－2009</t>
    <phoneticPr fontId="1" type="noConversion"/>
  </si>
  <si>
    <t>10 min</t>
    <phoneticPr fontId="1" type="noConversion"/>
  </si>
  <si>
    <t xml:space="preserve">10µg/ml，N
</t>
    <phoneticPr fontId="1" type="noConversion"/>
  </si>
  <si>
    <t>无氨水</t>
    <phoneticPr fontId="1" type="noConversion"/>
  </si>
  <si>
    <t>HJ 503－2009</t>
    <phoneticPr fontId="1" type="noConversion"/>
  </si>
  <si>
    <t xml:space="preserve">1.00mg/L，C6H5OH
</t>
    <phoneticPr fontId="1" type="noConversion"/>
  </si>
  <si>
    <t>三氯甲烷</t>
    <phoneticPr fontId="1" type="noConversion"/>
  </si>
  <si>
    <t>GB/T 7494－87</t>
    <phoneticPr fontId="1" type="noConversion"/>
  </si>
  <si>
    <t>?</t>
    <phoneticPr fontId="1" type="noConversion"/>
  </si>
  <si>
    <t xml:space="preserve">10µg/ml，LAS
</t>
    <phoneticPr fontId="1" type="noConversion"/>
  </si>
  <si>
    <t>氯仿</t>
    <phoneticPr fontId="1" type="noConversion"/>
  </si>
  <si>
    <t>GB/T16489-1996</t>
    <phoneticPr fontId="1" type="noConversion"/>
  </si>
  <si>
    <t xml:space="preserve">10.00µg/ml，S2
</t>
    <phoneticPr fontId="1" type="noConversion"/>
  </si>
  <si>
    <t>HJ 601-2011乙酰丙酮分光光度法</t>
    <phoneticPr fontId="1" type="noConversion"/>
  </si>
  <si>
    <t>15min</t>
    <phoneticPr fontId="1" type="noConversion"/>
  </si>
  <si>
    <t xml:space="preserve">10µg/ml，甲醛
</t>
    <phoneticPr fontId="1" type="noConversion"/>
  </si>
  <si>
    <t>纯水</t>
    <phoneticPr fontId="1" type="noConversion"/>
  </si>
  <si>
    <t>GB/T5750.8-2006铜试剂亚铜分光光度法</t>
    <phoneticPr fontId="1" type="noConversion"/>
  </si>
  <si>
    <t>3 min</t>
    <phoneticPr fontId="1" type="noConversion"/>
  </si>
  <si>
    <t xml:space="preserve">1.00mg/L，丁基黄原酸
</t>
    <phoneticPr fontId="1" type="noConversion"/>
  </si>
  <si>
    <t>（分光光度法）丁基黄原酸</t>
    <phoneticPr fontId="1" type="noConversion"/>
  </si>
  <si>
    <t>（分光光度法）水合肼</t>
    <phoneticPr fontId="1" type="noConversion"/>
  </si>
  <si>
    <t>（分光光度法）甲醛</t>
    <phoneticPr fontId="1" type="noConversion"/>
  </si>
  <si>
    <t>（分光光度法）硫化物</t>
    <phoneticPr fontId="1" type="noConversion"/>
  </si>
  <si>
    <t>（分光光度法）阴离子表面活性剂</t>
    <phoneticPr fontId="1" type="noConversion"/>
  </si>
  <si>
    <t>（分光光度法）-挥发酚</t>
    <phoneticPr fontId="1" type="noConversion"/>
  </si>
  <si>
    <t>（分光光度法）氨氮</t>
    <phoneticPr fontId="1" type="noConversion"/>
  </si>
  <si>
    <t>（分光光度法）总磷</t>
    <phoneticPr fontId="1" type="noConversion"/>
  </si>
  <si>
    <t>（分光光度法）活性氯</t>
    <phoneticPr fontId="1" type="noConversion"/>
  </si>
  <si>
    <t>分  析  记  录</t>
  </si>
  <si>
    <t>任务编号：</t>
  </si>
  <si>
    <t>样品名称：</t>
  </si>
  <si>
    <t>分析项目：</t>
  </si>
  <si>
    <t>采样日期：</t>
  </si>
  <si>
    <t>分析日期：</t>
  </si>
  <si>
    <t>样品保存：</t>
  </si>
  <si>
    <t>室  温(℃)</t>
  </si>
  <si>
    <t xml:space="preserve">仪器型号和仪器编号： </t>
  </si>
  <si>
    <t>波长：</t>
  </si>
  <si>
    <r>
      <t>备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注</t>
    </r>
  </si>
  <si>
    <t xml:space="preserve">分析人：                                      </t>
    <phoneticPr fontId="17" type="noConversion"/>
  </si>
  <si>
    <t>校核人：</t>
    <phoneticPr fontId="17" type="noConversion"/>
  </si>
  <si>
    <t>审核人：</t>
    <phoneticPr fontId="17" type="noConversion"/>
  </si>
  <si>
    <t>上报日期：</t>
    <phoneticPr fontId="17" type="noConversion"/>
  </si>
  <si>
    <t>马环监表-02-19</t>
  </si>
  <si>
    <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</si>
  <si>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分析项目</t>
  </si>
  <si>
    <t>测定浓度</t>
  </si>
  <si>
    <t>相对偏差 %</t>
  </si>
  <si>
    <t>加</t>
  </si>
  <si>
    <t>标</t>
  </si>
  <si>
    <t>回</t>
  </si>
  <si>
    <t>加标体积</t>
  </si>
  <si>
    <t>收</t>
  </si>
  <si>
    <r>
      <t>加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量</t>
    </r>
  </si>
  <si>
    <t>回 收 率  %</t>
  </si>
  <si>
    <t xml:space="preserve">质 </t>
  </si>
  <si>
    <t>批    号</t>
  </si>
  <si>
    <t xml:space="preserve">控 </t>
  </si>
  <si>
    <t xml:space="preserve">样 </t>
  </si>
  <si>
    <t>测 定 值</t>
  </si>
  <si>
    <t xml:space="preserve">检 </t>
  </si>
  <si>
    <t>平 均 值</t>
  </si>
  <si>
    <r>
      <t>标准值±不确定度</t>
    </r>
    <r>
      <rPr>
        <sz val="10.5"/>
        <color theme="1"/>
        <rFont val="Verdana"/>
        <family val="2"/>
      </rPr>
      <t xml:space="preserve"> </t>
    </r>
  </si>
  <si>
    <r>
      <t>马环监表-02-19                                                     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</si>
  <si>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HJ 665-2013连续流动-水杨酸分光光度法</t>
    <phoneticPr fontId="1" type="noConversion"/>
  </si>
  <si>
    <t>660nm</t>
    <phoneticPr fontId="1" type="noConversion"/>
  </si>
  <si>
    <t>浓度</t>
    <phoneticPr fontId="1" type="noConversion"/>
  </si>
  <si>
    <t xml:space="preserve">    （流动注射法）挥发酚</t>
    <phoneticPr fontId="1" type="noConversion"/>
  </si>
  <si>
    <r>
      <t>吸光度</t>
    </r>
    <r>
      <rPr>
        <sz val="10.5"/>
        <color theme="1"/>
        <rFont val="Times New Roman"/>
        <family val="1"/>
      </rPr>
      <t xml:space="preserve">A </t>
    </r>
  </si>
  <si>
    <t>220nm</t>
  </si>
  <si>
    <t>275nm</t>
  </si>
  <si>
    <r>
      <t>220nm-2</t>
    </r>
    <r>
      <rPr>
        <sz val="10.5"/>
        <color theme="1"/>
        <rFont val="宋体"/>
        <family val="3"/>
        <charset val="134"/>
      </rPr>
      <t>×</t>
    </r>
    <r>
      <rPr>
        <sz val="10.5"/>
        <color theme="1"/>
        <rFont val="Times New Roman"/>
        <family val="1"/>
      </rPr>
      <t>275nm</t>
    </r>
  </si>
  <si>
    <t>截距 #a</t>
    <phoneticPr fontId="17" type="noConversion"/>
  </si>
  <si>
    <r>
      <rPr>
        <sz val="10.5"/>
        <color theme="1"/>
        <rFont val="宋体"/>
        <family val="3"/>
        <charset val="134"/>
      </rPr>
      <t>斜率</t>
    </r>
    <r>
      <rPr>
        <sz val="10.5"/>
        <color theme="1"/>
        <rFont val="Times New Roman"/>
        <family val="1"/>
      </rPr>
      <t xml:space="preserve"> #b</t>
    </r>
    <phoneticPr fontId="17" type="noConversion"/>
  </si>
  <si>
    <t>相关系数</t>
    <phoneticPr fontId="17" type="noConversion"/>
  </si>
  <si>
    <r>
      <t>加标量（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</si>
  <si>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取样量（</t>
    </r>
    <r>
      <rPr>
        <sz val="10.5"/>
        <color theme="1"/>
        <rFont val="Times New Roman"/>
        <family val="1"/>
      </rPr>
      <t>mL</t>
    </r>
    <r>
      <rPr>
        <sz val="10.5"/>
        <color theme="1"/>
        <rFont val="宋体"/>
        <family val="3"/>
        <charset val="134"/>
      </rPr>
      <t>）</t>
    </r>
  </si>
  <si>
    <r>
      <t>A-A</t>
    </r>
    <r>
      <rPr>
        <vertAlign val="subscript"/>
        <sz val="10.5"/>
        <color theme="1"/>
        <rFont val="Times New Roman"/>
        <family val="1"/>
      </rPr>
      <t>0</t>
    </r>
  </si>
  <si>
    <r>
      <t>加标样品测定值（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</si>
  <si>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原样品测定值（</t>
    </r>
    <r>
      <rPr>
        <sz val="10.5"/>
        <color theme="1"/>
        <rFont val="Arial"/>
        <family val="2"/>
      </rPr>
      <t>µ</t>
    </r>
    <r>
      <rPr>
        <sz val="14"/>
        <color theme="1"/>
        <rFont val="宋体"/>
        <family val="3"/>
        <charset val="134"/>
      </rPr>
      <t>g</t>
    </r>
    <r>
      <rPr>
        <sz val="10.5"/>
        <color theme="1"/>
        <rFont val="宋体"/>
        <family val="3"/>
        <charset val="134"/>
      </rPr>
      <t>）</t>
    </r>
  </si>
  <si>
    <r>
      <t>回收率</t>
    </r>
    <r>
      <rPr>
        <sz val="10.5"/>
        <color theme="1"/>
        <rFont val="Times New Roman"/>
        <family val="1"/>
      </rPr>
      <t xml:space="preserve">  %</t>
    </r>
  </si>
  <si>
    <t>（总氮的测定）</t>
  </si>
  <si>
    <r>
      <t>任务编号：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</si>
  <si>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t>样品名称：</t>
    <phoneticPr fontId="17" type="noConversion"/>
  </si>
  <si>
    <t>分析项目：</t>
    <phoneticPr fontId="17" type="noConversion"/>
  </si>
  <si>
    <t>总氮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</si>
  <si>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</t>
    </r>
    <r>
      <rPr>
        <sz val="10.5"/>
        <color theme="1"/>
        <rFont val="Times New Roman"/>
        <family val="1"/>
      </rPr>
      <t xml:space="preserve">              </t>
    </r>
    <r>
      <rPr>
        <sz val="12"/>
        <color theme="1"/>
        <rFont val="宋体"/>
        <family val="3"/>
        <charset val="134"/>
      </rPr>
      <t/>
    </r>
    <phoneticPr fontId="17" type="noConversion"/>
  </si>
  <si>
    <t>分析日期：</t>
    <phoneticPr fontId="17" type="noConversion"/>
  </si>
  <si>
    <t>样品保存：</t>
    <phoneticPr fontId="17" type="noConversion"/>
  </si>
  <si>
    <t>加硫酸至pH&lt;2</t>
    <phoneticPr fontId="17" type="noConversion"/>
  </si>
  <si>
    <r>
      <t>方法依据：</t>
    </r>
    <r>
      <rPr>
        <sz val="12"/>
        <color theme="1"/>
        <rFont val="Times New Roman"/>
        <family val="1"/>
      </rPr>
      <t xml:space="preserve"> </t>
    </r>
  </si>
  <si>
    <r>
      <t>仪器的型号和编号：</t>
    </r>
    <r>
      <rPr>
        <u/>
        <sz val="10.5"/>
        <color theme="1"/>
        <rFont val="Times New Roman"/>
        <family val="1"/>
      </rPr>
      <t xml:space="preserve">                                      </t>
    </r>
    <r>
      <rPr>
        <sz val="10.5"/>
        <color theme="1"/>
        <rFont val="Times New Roman"/>
        <family val="1"/>
      </rPr>
      <t xml:space="preserve"> </t>
    </r>
    <phoneticPr fontId="17" type="noConversion"/>
  </si>
  <si>
    <r>
      <t>比色皿厚度（</t>
    </r>
    <r>
      <rPr>
        <sz val="10.5"/>
        <color theme="1"/>
        <rFont val="Times New Roman"/>
        <family val="1"/>
      </rPr>
      <t>cm</t>
    </r>
    <r>
      <rPr>
        <sz val="10.5"/>
        <color theme="1"/>
        <rFont val="宋体"/>
        <family val="3"/>
        <charset val="134"/>
      </rPr>
      <t>）：</t>
    </r>
    <r>
      <rPr>
        <u/>
        <sz val="10.5"/>
        <color theme="1"/>
        <rFont val="宋体"/>
        <family val="3"/>
        <charset val="134"/>
      </rPr>
      <t xml:space="preserve">  </t>
    </r>
    <r>
      <rPr>
        <sz val="10.5"/>
        <color theme="1"/>
        <rFont val="宋体"/>
        <family val="3"/>
        <charset val="134"/>
      </rPr>
      <t xml:space="preserve">   </t>
    </r>
    <phoneticPr fontId="17" type="noConversion"/>
  </si>
  <si>
    <t xml:space="preserve">室温（℃）：   </t>
    <phoneticPr fontId="17" type="noConversion"/>
  </si>
  <si>
    <t xml:space="preserve">显色温度（℃）：   </t>
    <phoneticPr fontId="17" type="noConversion"/>
  </si>
  <si>
    <t xml:space="preserve">显色体积（mL）： </t>
    <phoneticPr fontId="17" type="noConversion"/>
  </si>
  <si>
    <r>
      <t>标准溶液浓度和计量形式</t>
    </r>
    <r>
      <rPr>
        <sz val="10.5"/>
        <color theme="1"/>
        <rFont val="Times New Roman"/>
        <family val="1"/>
      </rPr>
      <t xml:space="preserve">: </t>
    </r>
    <r>
      <rPr>
        <sz val="10.5"/>
        <color theme="1"/>
        <rFont val="Times New Roman"/>
        <family val="1"/>
      </rPr>
      <t xml:space="preserve">             </t>
    </r>
    <phoneticPr fontId="17" type="noConversion"/>
  </si>
  <si>
    <t xml:space="preserve">ug/ml 硝酸盐氮  </t>
    <phoneticPr fontId="17" type="noConversion"/>
  </si>
  <si>
    <t xml:space="preserve">参比溶液：    纯水            </t>
    <phoneticPr fontId="17" type="noConversion"/>
  </si>
  <si>
    <t>取样量（mL） #V</t>
    <phoneticPr fontId="17" type="noConversion"/>
  </si>
  <si>
    <t>稀释倍数 #f</t>
    <phoneticPr fontId="17" type="noConversion"/>
  </si>
  <si>
    <t>220-2*275</t>
  </si>
  <si>
    <r>
      <t>分析人：</t>
    </r>
    <r>
      <rPr>
        <sz val="10.5"/>
        <color theme="1"/>
        <rFont val="Times New Roman"/>
        <family val="1"/>
      </rPr>
      <t xml:space="preserve">                    </t>
    </r>
    <r>
      <rPr>
        <sz val="10.5"/>
        <color theme="1"/>
        <rFont val="Times New Roman"/>
        <family val="1"/>
      </rPr>
      <t xml:space="preserve">        </t>
    </r>
    <r>
      <rPr>
        <sz val="10.5"/>
        <color theme="1"/>
        <rFont val="Times New Roman"/>
        <family val="1"/>
      </rPr>
      <t xml:space="preserve">       </t>
    </r>
    <phoneticPr fontId="17" type="noConversion"/>
  </si>
  <si>
    <t xml:space="preserve">校核人：   </t>
    <phoneticPr fontId="17" type="noConversion"/>
  </si>
  <si>
    <t xml:space="preserve">审核人：    </t>
    <phoneticPr fontId="17" type="noConversion"/>
  </si>
  <si>
    <t>上报日期：</t>
    <phoneticPr fontId="17" type="noConversion"/>
  </si>
  <si>
    <t>测定波长（nm）：</t>
    <phoneticPr fontId="17" type="noConversion"/>
  </si>
  <si>
    <t xml:space="preserve">220 、275 </t>
    <phoneticPr fontId="1" type="noConversion"/>
  </si>
  <si>
    <r>
      <rPr>
        <sz val="10.5"/>
        <color theme="1"/>
        <rFont val="宋体"/>
        <family val="3"/>
        <charset val="134"/>
      </rPr>
      <t>吸光度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（</t>
    </r>
    <r>
      <rPr>
        <sz val="10.5"/>
        <color theme="1"/>
        <rFont val="Times New Roman"/>
        <family val="1"/>
      </rPr>
      <t xml:space="preserve"> A </t>
    </r>
    <r>
      <rPr>
        <sz val="10.5"/>
        <color theme="1"/>
        <rFont val="宋体"/>
        <family val="3"/>
        <charset val="134"/>
      </rPr>
      <t>）</t>
    </r>
    <r>
      <rPr>
        <sz val="10.5"/>
        <color theme="1"/>
        <rFont val="Times New Roman"/>
        <family val="1"/>
      </rPr>
      <t>220nm #A220</t>
    </r>
    <phoneticPr fontId="17" type="noConversion"/>
  </si>
  <si>
    <t>275nm #A275</t>
    <phoneticPr fontId="17" type="noConversion"/>
  </si>
  <si>
    <t>减空白后吸光 度 （A） #Ar</t>
    <phoneticPr fontId="1" type="noConversion"/>
  </si>
  <si>
    <r>
      <rPr>
        <sz val="10.5"/>
        <color theme="1"/>
        <rFont val="宋体"/>
        <family val="3"/>
        <charset val="134"/>
      </rPr>
      <t>样品浓度</t>
    </r>
    <r>
      <rPr>
        <sz val="10.5"/>
        <color theme="1"/>
        <rFont val="Times New Roman"/>
        <family val="1"/>
      </rPr>
      <t>(mg/L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</si>
  <si>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 xml:space="preserve">    （流动注射法）氨氮</t>
    <phoneticPr fontId="1" type="noConversion"/>
  </si>
  <si>
    <t>（油的测定）</t>
  </si>
  <si>
    <r>
      <t>任务编号：</t>
    </r>
    <r>
      <rPr>
        <sz val="10.5"/>
        <color theme="1"/>
        <rFont val="Times New Roman"/>
        <family val="1"/>
      </rPr>
      <t xml:space="preserve">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</si>
  <si>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样品名称：</t>
    <phoneticPr fontId="17" type="noConversion"/>
  </si>
  <si>
    <t>分析项目：</t>
    <phoneticPr fontId="17" type="noConversion"/>
  </si>
  <si>
    <r>
      <t>采样日期：</t>
    </r>
    <r>
      <rPr>
        <sz val="10.5"/>
        <color theme="1"/>
        <rFont val="Times New Roman"/>
        <family val="1"/>
      </rPr>
      <t xml:space="preserve">                         </t>
    </r>
    <r>
      <rPr>
        <sz val="10.5"/>
        <color theme="1"/>
        <rFont val="Times New Roman"/>
        <family val="1"/>
      </rPr>
      <t xml:space="preserve">                 </t>
    </r>
    <phoneticPr fontId="17" type="noConversion"/>
  </si>
  <si>
    <t>分析日期：</t>
    <phoneticPr fontId="17" type="noConversion"/>
  </si>
  <si>
    <t>样品保存：</t>
    <phoneticPr fontId="17" type="noConversion"/>
  </si>
  <si>
    <r>
      <t>仪器的型号和编号：</t>
    </r>
    <r>
      <rPr>
        <u/>
        <sz val="10.5"/>
        <color theme="1"/>
        <rFont val="Times New Roman"/>
        <family val="1"/>
      </rPr>
      <t xml:space="preserve">                                     </t>
    </r>
    <phoneticPr fontId="17" type="noConversion"/>
  </si>
  <si>
    <t>取样量(mL) #Vw</t>
    <phoneticPr fontId="17" type="noConversion"/>
  </si>
  <si>
    <t>萃取剂（ml） #V0</t>
    <phoneticPr fontId="17" type="noConversion"/>
  </si>
  <si>
    <t>总油（mg/L）</t>
  </si>
  <si>
    <t>石油类（mg/L）</t>
  </si>
  <si>
    <t>备注</t>
  </si>
  <si>
    <t>注：X,Y,Z,F均是校正系数</t>
    <phoneticPr fontId="17" type="noConversion"/>
  </si>
  <si>
    <r>
      <t>分析人：</t>
    </r>
    <r>
      <rPr>
        <sz val="10.5"/>
        <color theme="1"/>
        <rFont val="Times New Roman"/>
        <family val="1"/>
      </rPr>
      <t xml:space="preserve">                   </t>
    </r>
    <r>
      <rPr>
        <sz val="10.5"/>
        <color theme="1"/>
        <rFont val="Times New Roman"/>
        <family val="1"/>
      </rPr>
      <t xml:space="preserve">       </t>
    </r>
    <r>
      <rPr>
        <sz val="10.5"/>
        <color theme="1"/>
        <rFont val="Times New Roman"/>
        <family val="1"/>
      </rPr>
      <t xml:space="preserve">          </t>
    </r>
    <r>
      <rPr>
        <sz val="10.5"/>
        <color theme="1"/>
        <rFont val="Times New Roman"/>
        <family val="1"/>
      </rPr>
      <t xml:space="preserve">        </t>
    </r>
    <phoneticPr fontId="17" type="noConversion"/>
  </si>
  <si>
    <t xml:space="preserve">校核人：  </t>
    <phoneticPr fontId="17" type="noConversion"/>
  </si>
  <si>
    <t>审核人：</t>
    <phoneticPr fontId="17" type="noConversion"/>
  </si>
  <si>
    <t xml:space="preserve">上报日期：  </t>
    <phoneticPr fontId="17" type="noConversion"/>
  </si>
  <si>
    <r>
      <t>测定值（</t>
    </r>
    <r>
      <rPr>
        <sz val="10.5"/>
        <color theme="1"/>
        <rFont val="Times New Roman"/>
        <family val="1"/>
      </rPr>
      <t xml:space="preserve"> mg/L</t>
    </r>
    <r>
      <rPr>
        <sz val="10.5"/>
        <color theme="1"/>
        <rFont val="宋体"/>
        <family val="3"/>
        <charset val="134"/>
      </rPr>
      <t>）</t>
    </r>
  </si>
  <si>
    <t>平均值</t>
  </si>
  <si>
    <r>
      <t>标准值±不确定度</t>
    </r>
    <r>
      <rPr>
        <sz val="10.5"/>
        <color theme="1"/>
        <rFont val="宋体"/>
        <family val="3"/>
        <charset val="134"/>
      </rPr>
      <t>(mg/L)</t>
    </r>
  </si>
  <si>
    <r>
      <t>（</t>
    </r>
    <r>
      <rPr>
        <sz val="10.5"/>
        <color theme="1"/>
        <rFont val="Times New Roman"/>
        <family val="1"/>
      </rPr>
      <t xml:space="preserve"> mg/L</t>
    </r>
    <r>
      <rPr>
        <sz val="10.5"/>
        <color theme="1"/>
        <rFont val="宋体"/>
        <family val="3"/>
        <charset val="134"/>
      </rPr>
      <t>）</t>
    </r>
  </si>
  <si>
    <r>
      <t xml:space="preserve">  </t>
    </r>
    <r>
      <rPr>
        <sz val="12"/>
        <color theme="1"/>
        <rFont val="宋体"/>
        <family val="3"/>
        <charset val="134"/>
      </rPr>
      <t>质控审核：</t>
    </r>
    <r>
      <rPr>
        <sz val="12"/>
        <color theme="1"/>
        <rFont val="Times New Roman"/>
        <family val="1"/>
      </rPr>
      <t xml:space="preserve">                                                                 </t>
    </r>
  </si>
  <si>
    <t>动植物油（mg/L）</t>
    <phoneticPr fontId="1" type="noConversion"/>
  </si>
  <si>
    <t>出现阳性份数</t>
  </si>
  <si>
    <r>
      <t>MPN</t>
    </r>
    <r>
      <rPr>
        <sz val="10.5"/>
        <color theme="1"/>
        <rFont val="宋体"/>
        <family val="3"/>
        <charset val="134"/>
      </rPr>
      <t>指数</t>
    </r>
  </si>
  <si>
    <t>10mL</t>
  </si>
  <si>
    <t>1.0mL</t>
  </si>
  <si>
    <t>0.1mL</t>
  </si>
  <si>
    <t>（细菌卫生学）</t>
  </si>
  <si>
    <t>0.01mL</t>
  </si>
  <si>
    <r>
      <t>任务编号：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宋体"/>
        <family val="3"/>
        <charset val="134"/>
      </rPr>
      <t/>
    </r>
    <phoneticPr fontId="17" type="noConversion"/>
  </si>
  <si>
    <t xml:space="preserve">样品名称： </t>
    <phoneticPr fontId="17" type="noConversion"/>
  </si>
  <si>
    <t>分析项目：粪大肠菌群</t>
    <phoneticPr fontId="17" type="noConversion"/>
  </si>
  <si>
    <t>0.001mL</t>
  </si>
  <si>
    <r>
      <t>采样日期：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   </t>
    </r>
    <r>
      <rPr>
        <sz val="10.5"/>
        <color theme="1"/>
        <rFont val="宋体"/>
        <family val="3"/>
        <charset val="134"/>
      </rPr>
      <t/>
    </r>
    <phoneticPr fontId="17" type="noConversion"/>
  </si>
  <si>
    <t xml:space="preserve">分析日期： </t>
    <phoneticPr fontId="17" type="noConversion"/>
  </si>
  <si>
    <t>样品保存：10℃以下冷藏</t>
    <phoneticPr fontId="17" type="noConversion"/>
  </si>
  <si>
    <r>
      <t>＜</t>
    </r>
    <r>
      <rPr>
        <sz val="10.5"/>
        <color theme="1"/>
        <rFont val="Calibri"/>
        <family val="2"/>
      </rPr>
      <t>2</t>
    </r>
  </si>
  <si>
    <r>
      <t>方法依据：</t>
    </r>
    <r>
      <rPr>
        <u/>
        <sz val="10.5"/>
        <color theme="1"/>
        <rFont val="Times New Roman"/>
        <family val="1"/>
      </rPr>
      <t>HJ/T347-2007</t>
    </r>
    <r>
      <rPr>
        <u/>
        <sz val="10.5"/>
        <color theme="1"/>
        <rFont val="宋体"/>
        <family val="3"/>
        <charset val="134"/>
      </rPr>
      <t>水质</t>
    </r>
    <r>
      <rPr>
        <u/>
        <sz val="10.5"/>
        <color theme="1"/>
        <rFont val="Times New Roman"/>
        <family val="1"/>
      </rPr>
      <t xml:space="preserve"> </t>
    </r>
    <r>
      <rPr>
        <u/>
        <sz val="10.5"/>
        <color theme="1"/>
        <rFont val="宋体"/>
        <family val="3"/>
        <charset val="134"/>
      </rPr>
      <t>粪大肠菌群的测定</t>
    </r>
    <r>
      <rPr>
        <u/>
        <sz val="10.5"/>
        <color theme="1"/>
        <rFont val="Times New Roman"/>
        <family val="1"/>
      </rPr>
      <t xml:space="preserve"> </t>
    </r>
    <r>
      <rPr>
        <u/>
        <sz val="10.5"/>
        <color theme="1"/>
        <rFont val="宋体"/>
        <family val="3"/>
        <charset val="134"/>
      </rPr>
      <t>多管发酵法</t>
    </r>
    <r>
      <rPr>
        <u/>
        <sz val="10.5"/>
        <color theme="1"/>
        <rFont val="Times New Roman"/>
        <family val="1"/>
      </rPr>
      <t xml:space="preserve"> </t>
    </r>
    <r>
      <rPr>
        <sz val="10.5"/>
        <color theme="1"/>
        <rFont val="Times New Roman"/>
        <family val="1"/>
      </rPr>
      <t xml:space="preserve">                          </t>
    </r>
    <phoneticPr fontId="17" type="noConversion"/>
  </si>
  <si>
    <r>
      <t>发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酵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验</t>
    </r>
  </si>
  <si>
    <r>
      <t>证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验</t>
    </r>
  </si>
  <si>
    <t>粪大肠菌群</t>
  </si>
  <si>
    <r>
      <t>（个</t>
    </r>
    <r>
      <rPr>
        <sz val="10.5"/>
        <color theme="1"/>
        <rFont val="Times New Roman"/>
        <family val="1"/>
      </rPr>
      <t>/L</t>
    </r>
    <r>
      <rPr>
        <sz val="10.5"/>
        <color theme="1"/>
        <rFont val="宋体"/>
        <family val="3"/>
        <charset val="134"/>
      </rPr>
      <t>）</t>
    </r>
  </si>
  <si>
    <t>mL</t>
  </si>
  <si>
    <r>
      <t>l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宋体"/>
        <family val="3"/>
        <charset val="134"/>
      </rPr>
      <t>粪大肠菌群（个</t>
    </r>
    <r>
      <rPr>
        <sz val="10.5"/>
        <color theme="1"/>
        <rFont val="Calibri"/>
        <family val="2"/>
      </rPr>
      <t>/L</t>
    </r>
    <r>
      <rPr>
        <sz val="10.5"/>
        <color theme="1"/>
        <rFont val="宋体"/>
        <family val="3"/>
        <charset val="134"/>
      </rPr>
      <t>）＝</t>
    </r>
    <r>
      <rPr>
        <sz val="10.5"/>
        <color theme="1"/>
        <rFont val="Calibri"/>
        <family val="2"/>
      </rPr>
      <t>MPN</t>
    </r>
    <r>
      <rPr>
        <sz val="10.5"/>
        <color theme="1"/>
        <rFont val="宋体"/>
        <family val="3"/>
        <charset val="134"/>
      </rPr>
      <t>指数×（</t>
    </r>
    <r>
      <rPr>
        <sz val="10.5"/>
        <color theme="1"/>
        <rFont val="Calibri"/>
        <family val="2"/>
      </rPr>
      <t>10mL/</t>
    </r>
    <r>
      <rPr>
        <sz val="10.5"/>
        <color theme="1"/>
        <rFont val="宋体"/>
        <family val="3"/>
        <charset val="134"/>
      </rPr>
      <t>接种量最大的一管</t>
    </r>
    <r>
      <rPr>
        <sz val="10.5"/>
        <color theme="1"/>
        <rFont val="Calibri"/>
        <family val="2"/>
      </rPr>
      <t>mL</t>
    </r>
    <r>
      <rPr>
        <sz val="10.5"/>
        <color theme="1"/>
        <rFont val="宋体"/>
        <family val="3"/>
        <charset val="134"/>
      </rPr>
      <t>）×</t>
    </r>
    <r>
      <rPr>
        <sz val="10.5"/>
        <color theme="1"/>
        <rFont val="Calibri"/>
        <family val="2"/>
      </rPr>
      <t>10</t>
    </r>
  </si>
  <si>
    <r>
      <t>分析人：</t>
    </r>
    <r>
      <rPr>
        <sz val="10.5"/>
        <color theme="1"/>
        <rFont val="Times New Roman"/>
        <family val="1"/>
      </rPr>
      <t xml:space="preserve">                      </t>
    </r>
    <r>
      <rPr>
        <sz val="10.5"/>
        <color theme="1"/>
        <rFont val="Times New Roman"/>
        <family val="1"/>
      </rPr>
      <t xml:space="preserve">          </t>
    </r>
    <r>
      <rPr>
        <sz val="10.5"/>
        <color theme="1"/>
        <rFont val="Times New Roman"/>
        <family val="1"/>
      </rPr>
      <t xml:space="preserve">          </t>
    </r>
    <phoneticPr fontId="17" type="noConversion"/>
  </si>
  <si>
    <t xml:space="preserve">校核人： </t>
    <phoneticPr fontId="17" type="noConversion"/>
  </si>
  <si>
    <t>审核人 ：</t>
    <phoneticPr fontId="17" type="noConversion"/>
  </si>
  <si>
    <t>上报日期：</t>
    <phoneticPr fontId="17" type="noConversion"/>
  </si>
  <si>
    <r>
      <t>≥</t>
    </r>
    <r>
      <rPr>
        <sz val="10.5"/>
        <color theme="1"/>
        <rFont val="Calibri"/>
        <family val="2"/>
      </rPr>
      <t>2400</t>
    </r>
  </si>
  <si>
    <t xml:space="preserve">                                                                     </t>
  </si>
  <si>
    <t xml:space="preserve">分  析  记  录 </t>
  </si>
  <si>
    <r>
      <t xml:space="preserve">    </t>
    </r>
    <r>
      <rPr>
        <sz val="12"/>
        <color theme="1"/>
        <rFont val="仿宋_GB2312"/>
        <family val="1"/>
        <charset val="134"/>
      </rPr>
      <t>（离子色谱法）</t>
    </r>
    <r>
      <rPr>
        <sz val="12"/>
        <color theme="1"/>
        <rFont val="Verdana"/>
        <family val="2"/>
      </rPr>
      <t xml:space="preserve"> </t>
    </r>
  </si>
  <si>
    <t xml:space="preserve"> </t>
  </si>
  <si>
    <r>
      <t>分析人：</t>
    </r>
    <r>
      <rPr>
        <sz val="10.5"/>
        <color theme="1"/>
        <rFont val="Verdana"/>
        <family val="2"/>
      </rPr>
      <t xml:space="preserve"> 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上报日期：</t>
    </r>
    <phoneticPr fontId="17" type="noConversion"/>
  </si>
  <si>
    <r>
      <t>马环监表</t>
    </r>
    <r>
      <rPr>
        <sz val="10.5"/>
        <color theme="1"/>
        <rFont val="Times New Roman"/>
        <family val="1"/>
      </rPr>
      <t>-02-11</t>
    </r>
  </si>
  <si>
    <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</si>
  <si>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r>
      <t>测定浓度</t>
    </r>
    <r>
      <rPr>
        <sz val="10.5"/>
        <color theme="1"/>
        <rFont val="Verdana"/>
        <family val="2"/>
      </rPr>
      <t>(   )</t>
    </r>
  </si>
  <si>
    <r>
      <t>平均浓度</t>
    </r>
    <r>
      <rPr>
        <sz val="10.5"/>
        <color theme="1"/>
        <rFont val="Verdana"/>
        <family val="2"/>
      </rPr>
      <t>(   )</t>
    </r>
  </si>
  <si>
    <r>
      <t>相对偏差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Times New Roman"/>
        <family val="1"/>
      </rPr>
      <t>%</t>
    </r>
  </si>
  <si>
    <r>
      <t>加标体积</t>
    </r>
    <r>
      <rPr>
        <sz val="10.5"/>
        <color theme="1"/>
        <rFont val="Verdana"/>
        <family val="2"/>
      </rPr>
      <t>(   )</t>
    </r>
  </si>
  <si>
    <r>
      <t>加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量</t>
    </r>
    <r>
      <rPr>
        <sz val="10.5"/>
        <color theme="1"/>
        <rFont val="Verdana"/>
        <family val="2"/>
      </rPr>
      <t>(   )</t>
    </r>
  </si>
  <si>
    <t>加标样品测定值</t>
  </si>
  <si>
    <t>(   )</t>
  </si>
  <si>
    <t>原样品测定值</t>
  </si>
  <si>
    <r>
      <t>回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收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率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Times New Roman"/>
        <family val="1"/>
      </rPr>
      <t>%</t>
    </r>
  </si>
  <si>
    <r>
      <t>质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控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样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检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查</t>
    </r>
  </si>
  <si>
    <r>
      <t>批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号</t>
    </r>
  </si>
  <si>
    <r>
      <t>测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定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值</t>
    </r>
    <r>
      <rPr>
        <sz val="10.5"/>
        <color theme="1"/>
        <rFont val="Verdana"/>
        <family val="2"/>
      </rPr>
      <t>(    )</t>
    </r>
  </si>
  <si>
    <r>
      <t>平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均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值</t>
    </r>
    <r>
      <rPr>
        <sz val="10.5"/>
        <color theme="1"/>
        <rFont val="Verdana"/>
        <family val="2"/>
      </rPr>
      <t>(    )</t>
    </r>
  </si>
  <si>
    <r>
      <t>马环监表</t>
    </r>
    <r>
      <rPr>
        <sz val="10.5"/>
        <color theme="1"/>
        <rFont val="Times New Roman"/>
        <family val="1"/>
      </rPr>
      <t>-02-11</t>
    </r>
    <r>
      <rPr>
        <sz val="10.5"/>
        <color theme="1"/>
        <rFont val="Verdana"/>
        <family val="2"/>
      </rPr>
      <t xml:space="preserve">      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</si>
  <si>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r>
      <t>流量</t>
    </r>
    <r>
      <rPr>
        <sz val="10.5"/>
        <color theme="1"/>
        <rFont val="Times New Roman"/>
        <family val="1"/>
      </rPr>
      <t>(ml/min)</t>
    </r>
    <r>
      <rPr>
        <sz val="10.5"/>
        <color theme="1"/>
        <rFont val="仿宋_GB2312"/>
        <family val="1"/>
        <charset val="134"/>
      </rPr>
      <t>：</t>
    </r>
    <phoneticPr fontId="1" type="noConversion"/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</si>
  <si>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宋体"/>
        <family val="3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Verdana"/>
        <family val="2"/>
      </rPr>
      <t>)</t>
    </r>
    <phoneticPr fontId="1" type="noConversion"/>
  </si>
  <si>
    <t>分析项目</t>
    <phoneticPr fontId="1" type="noConversion"/>
  </si>
  <si>
    <t>样品浓度</t>
    <phoneticPr fontId="1" type="noConversion"/>
  </si>
  <si>
    <r>
      <t>仪器型号和编号：</t>
    </r>
    <r>
      <rPr>
        <sz val="10.5"/>
        <color theme="1"/>
        <rFont val="Verdana"/>
        <family val="2"/>
      </rPr>
      <t xml:space="preserve"> </t>
    </r>
    <phoneticPr fontId="1" type="noConversion"/>
  </si>
  <si>
    <t>分离柱：</t>
    <phoneticPr fontId="1" type="noConversion"/>
  </si>
  <si>
    <r>
      <t>进样量</t>
    </r>
    <r>
      <rPr>
        <sz val="10.5"/>
        <color theme="1"/>
        <rFont val="Times New Roman"/>
        <family val="1"/>
      </rPr>
      <t>(μl)</t>
    </r>
    <r>
      <rPr>
        <sz val="10.5"/>
        <color theme="1"/>
        <rFont val="仿宋_GB2312"/>
        <family val="1"/>
        <charset val="134"/>
      </rPr>
      <t>：</t>
    </r>
    <phoneticPr fontId="1" type="noConversion"/>
  </si>
  <si>
    <t>此两行格式更改，具体见下</t>
    <phoneticPr fontId="1" type="noConversion"/>
  </si>
  <si>
    <r>
      <t xml:space="preserve">    （</t>
    </r>
    <r>
      <rPr>
        <sz val="10.5"/>
        <color theme="1"/>
        <rFont val="仿宋_GB2312"/>
        <family val="1"/>
        <charset val="134"/>
      </rPr>
      <t>电感耦合等离子体质谱法</t>
    </r>
    <r>
      <rPr>
        <sz val="12"/>
        <color theme="1"/>
        <rFont val="仿宋_GB2312"/>
        <family val="1"/>
        <charset val="134"/>
      </rPr>
      <t>）</t>
    </r>
  </si>
  <si>
    <t>室  温(℃)：</t>
  </si>
  <si>
    <t>载气流量(L/min)：</t>
  </si>
  <si>
    <t>雾化器流量（L/min）：</t>
  </si>
  <si>
    <t>辅助气流量（L/min）：</t>
  </si>
  <si>
    <t>RF 功率（W）：</t>
  </si>
  <si>
    <t>信号采集时间（ms）：</t>
  </si>
  <si>
    <t>Replicates:</t>
  </si>
  <si>
    <t>样品浓度</t>
  </si>
  <si>
    <t>分析人：                  校核人：                  审核人：                 上报日期：</t>
  </si>
  <si>
    <r>
      <t>马环监表</t>
    </r>
    <r>
      <rPr>
        <sz val="10.5"/>
        <color theme="1"/>
        <rFont val="Times New Roman"/>
        <family val="1"/>
      </rPr>
      <t xml:space="preserve">-02-17  </t>
    </r>
  </si>
  <si>
    <r>
      <t>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</si>
  <si>
    <t>平行样检查</t>
  </si>
  <si>
    <r>
      <t>测定浓度（</t>
    </r>
    <r>
      <rPr>
        <sz val="10.5"/>
        <color theme="1"/>
        <rFont val="Verdana"/>
        <family val="2"/>
      </rPr>
      <t>μg/L</t>
    </r>
    <r>
      <rPr>
        <sz val="10.5"/>
        <color theme="1"/>
        <rFont val="仿宋_GB2312"/>
        <family val="1"/>
        <charset val="134"/>
      </rPr>
      <t>）</t>
    </r>
  </si>
  <si>
    <r>
      <t>平均浓度（</t>
    </r>
    <r>
      <rPr>
        <sz val="10.5"/>
        <color theme="1"/>
        <rFont val="Verdana"/>
        <family val="2"/>
      </rPr>
      <t>μg/L</t>
    </r>
    <r>
      <rPr>
        <sz val="10.5"/>
        <color theme="1"/>
        <rFont val="仿宋_GB2312"/>
        <family val="1"/>
        <charset val="134"/>
      </rPr>
      <t>）</t>
    </r>
  </si>
  <si>
    <t>相对</t>
  </si>
  <si>
    <r>
      <t>偏差</t>
    </r>
    <r>
      <rPr>
        <sz val="10.5"/>
        <color theme="1"/>
        <rFont val="Times New Roman"/>
        <family val="1"/>
      </rPr>
      <t>%</t>
    </r>
  </si>
  <si>
    <r>
      <t>马环监表</t>
    </r>
    <r>
      <rPr>
        <sz val="10.5"/>
        <color theme="1"/>
        <rFont val="Times New Roman"/>
        <family val="1"/>
      </rPr>
      <t xml:space="preserve">-02-17        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</si>
  <si>
    <t>质 控 样 检 查</t>
  </si>
  <si>
    <r>
      <t>测 定 值（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</si>
  <si>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平 均 值（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</si>
  <si>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标准值±不确定度（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</si>
  <si>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 xml:space="preserve">加标体积(  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 xml:space="preserve">  )</t>
    </r>
  </si>
  <si>
    <r>
      <t xml:space="preserve">加 标 量(  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 xml:space="preserve">  )</t>
    </r>
  </si>
  <si>
    <r>
      <t xml:space="preserve">(  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 xml:space="preserve"> )</t>
    </r>
  </si>
  <si>
    <r>
      <t>马环监表-02-14                                                           第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 </t>
    </r>
    <r>
      <rPr>
        <sz val="10.5"/>
        <color theme="1"/>
        <rFont val="仿宋_GB2312"/>
        <family val="1"/>
        <charset val="134"/>
      </rPr>
      <t>页</t>
    </r>
  </si>
  <si>
    <t>备  注</t>
    <phoneticPr fontId="1" type="noConversion"/>
  </si>
  <si>
    <t>仪器型号和编号：</t>
    <phoneticPr fontId="1" type="noConversion"/>
  </si>
  <si>
    <t xml:space="preserve">    （原子荧光光度法）</t>
  </si>
  <si>
    <t>分析人：                 校核人：              审核人：          上报日期：</t>
  </si>
  <si>
    <t>马环监表-02-13</t>
  </si>
  <si>
    <r>
      <t>第</t>
    </r>
    <r>
      <rPr>
        <sz val="10.5"/>
        <color theme="1"/>
        <rFont val="Verdana"/>
        <family val="2"/>
      </rPr>
      <t xml:space="preserve"> 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</si>
  <si>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r>
      <t>测定浓度</t>
    </r>
    <r>
      <rPr>
        <sz val="10.5"/>
        <color theme="1"/>
        <rFont val="Verdana"/>
        <family val="2"/>
      </rPr>
      <t>(      )</t>
    </r>
  </si>
  <si>
    <r>
      <t>平均浓度</t>
    </r>
    <r>
      <rPr>
        <sz val="10.5"/>
        <color theme="1"/>
        <rFont val="Verdana"/>
        <family val="2"/>
      </rPr>
      <t>(      )</t>
    </r>
  </si>
  <si>
    <r>
      <t>加标体积(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</si>
  <si>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加 标 量(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</si>
  <si>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加标样品测定值(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</si>
  <si>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>原样品测定值(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)</t>
    </r>
  </si>
  <si>
    <r>
      <t xml:space="preserve">测 定 值( </t>
    </r>
    <r>
      <rPr>
        <sz val="10.5"/>
        <color theme="1"/>
        <rFont val="Verdana"/>
        <family val="2"/>
      </rPr>
      <t xml:space="preserve">     </t>
    </r>
    <r>
      <rPr>
        <sz val="10.5"/>
        <color theme="1"/>
        <rFont val="仿宋_GB2312"/>
        <family val="1"/>
        <charset val="134"/>
      </rPr>
      <t>)</t>
    </r>
  </si>
  <si>
    <r>
      <t>平 均 值(</t>
    </r>
    <r>
      <rPr>
        <sz val="10.5"/>
        <color theme="1"/>
        <rFont val="Verdana"/>
        <family val="2"/>
      </rPr>
      <t xml:space="preserve">      </t>
    </r>
    <r>
      <rPr>
        <sz val="10.5"/>
        <color theme="1"/>
        <rFont val="仿宋_GB2312"/>
        <family val="1"/>
        <charset val="134"/>
      </rPr>
      <t>)</t>
    </r>
  </si>
  <si>
    <r>
      <t>标准值±不确定度（</t>
    </r>
    <r>
      <rPr>
        <sz val="10.5"/>
        <color theme="1"/>
        <rFont val="Verdana"/>
        <family val="2"/>
      </rPr>
      <t xml:space="preserve">      </t>
    </r>
    <r>
      <rPr>
        <sz val="10.5"/>
        <color theme="1"/>
        <rFont val="仿宋_GB2312"/>
        <family val="1"/>
        <charset val="134"/>
      </rPr>
      <t>）</t>
    </r>
  </si>
  <si>
    <r>
      <t>马环监表-02-13                                                        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</si>
  <si>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 xml:space="preserve">                                                             </t>
  </si>
  <si>
    <t>仪器型号和编号：</t>
    <phoneticPr fontId="1" type="noConversion"/>
  </si>
  <si>
    <t>样品编号</t>
    <phoneticPr fontId="1" type="noConversion"/>
  </si>
  <si>
    <t>分析项目</t>
    <phoneticPr fontId="1" type="noConversion"/>
  </si>
  <si>
    <t>样品浓度</t>
    <phoneticPr fontId="1" type="noConversion"/>
  </si>
  <si>
    <t>备注</t>
    <phoneticPr fontId="1" type="noConversion"/>
  </si>
  <si>
    <t xml:space="preserve">    （原子吸收分光光度法）</t>
  </si>
  <si>
    <r>
      <t>测定波长(</t>
    </r>
    <r>
      <rPr>
        <sz val="10.5"/>
        <color theme="1"/>
        <rFont val="Times New Roman"/>
        <family val="1"/>
      </rPr>
      <t>nm</t>
    </r>
    <r>
      <rPr>
        <sz val="10.5"/>
        <color theme="1"/>
        <rFont val="仿宋_GB2312"/>
        <family val="1"/>
        <charset val="134"/>
      </rPr>
      <t>)：</t>
    </r>
  </si>
  <si>
    <r>
      <t>狭缝(</t>
    </r>
    <r>
      <rPr>
        <sz val="10.5"/>
        <color theme="1"/>
        <rFont val="Times New Roman"/>
        <family val="1"/>
      </rPr>
      <t>nm</t>
    </r>
    <r>
      <rPr>
        <sz val="10.5"/>
        <color theme="1"/>
        <rFont val="仿宋_GB2312"/>
        <family val="1"/>
        <charset val="134"/>
      </rPr>
      <t>)：</t>
    </r>
  </si>
  <si>
    <r>
      <t>灯电流(</t>
    </r>
    <r>
      <rPr>
        <sz val="10.5"/>
        <color theme="1"/>
        <rFont val="Times New Roman"/>
        <family val="1"/>
      </rPr>
      <t>mA</t>
    </r>
    <r>
      <rPr>
        <sz val="10.5"/>
        <color theme="1"/>
        <rFont val="仿宋_GB2312"/>
        <family val="1"/>
        <charset val="134"/>
      </rPr>
      <t>)：</t>
    </r>
  </si>
  <si>
    <r>
      <t>分析人：</t>
    </r>
    <r>
      <rPr>
        <sz val="10.5"/>
        <color theme="1"/>
        <rFont val="Verdana"/>
        <family val="2"/>
      </rPr>
      <t xml:space="preserve">      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</t>
    </r>
    <r>
      <rPr>
        <sz val="10.5"/>
        <color theme="1"/>
        <rFont val="仿宋_GB2312"/>
        <family val="1"/>
        <charset val="134"/>
      </rPr>
      <t>上报日期：</t>
    </r>
  </si>
  <si>
    <t>马环监表-02-14</t>
  </si>
  <si>
    <r>
      <t>第</t>
    </r>
    <r>
      <rPr>
        <sz val="10.5"/>
        <color theme="1"/>
        <rFont val="Verdana"/>
        <family val="2"/>
      </rPr>
      <t xml:space="preserve"> 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  </t>
    </r>
    <r>
      <rPr>
        <sz val="10.5"/>
        <color theme="1"/>
        <rFont val="仿宋_GB2312"/>
        <family val="1"/>
        <charset val="134"/>
      </rPr>
      <t>页</t>
    </r>
  </si>
  <si>
    <r>
      <t>测定浓度（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</si>
  <si>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平均浓度（</t>
    </r>
    <r>
      <rPr>
        <sz val="10.5"/>
        <color theme="1"/>
        <rFont val="Verdana"/>
        <family val="2"/>
      </rPr>
      <t xml:space="preserve">       </t>
    </r>
    <r>
      <rPr>
        <sz val="10.5"/>
        <color theme="1"/>
        <rFont val="仿宋_GB2312"/>
        <family val="1"/>
        <charset val="134"/>
      </rPr>
      <t>）</t>
    </r>
  </si>
  <si>
    <r>
      <t>测 定 值（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</si>
  <si>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平 均 值（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</si>
  <si>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标准值±不确定度（</t>
    </r>
    <r>
      <rPr>
        <sz val="10.5"/>
        <color theme="1"/>
        <rFont val="Verdana"/>
        <family val="2"/>
      </rPr>
      <t xml:space="preserve"> mg/L </t>
    </r>
    <r>
      <rPr>
        <sz val="10.5"/>
        <color theme="1"/>
        <rFont val="仿宋_GB2312"/>
        <family val="1"/>
        <charset val="134"/>
      </rPr>
      <t>）</t>
    </r>
  </si>
  <si>
    <r>
      <t>马环监表-02-14                                                           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  </t>
    </r>
    <r>
      <rPr>
        <sz val="10.5"/>
        <color theme="1"/>
        <rFont val="仿宋_GB2312"/>
        <family val="1"/>
        <charset val="134"/>
      </rPr>
      <t>页</t>
    </r>
  </si>
  <si>
    <t xml:space="preserve">                                                                                                   </t>
  </si>
  <si>
    <t>仪器型号和编号：</t>
    <phoneticPr fontId="1" type="noConversion"/>
  </si>
  <si>
    <t>样品编号</t>
    <phoneticPr fontId="1" type="noConversion"/>
  </si>
  <si>
    <t>分析项目</t>
    <phoneticPr fontId="1" type="noConversion"/>
  </si>
  <si>
    <r>
      <t xml:space="preserve"> </t>
    </r>
    <r>
      <rPr>
        <sz val="14"/>
        <color theme="1"/>
        <rFont val="仿宋_GB2312"/>
        <family val="1"/>
        <charset val="134"/>
      </rPr>
      <t>马鞍山市环境监测中心站</t>
    </r>
  </si>
  <si>
    <r>
      <t>分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析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记</t>
    </r>
    <r>
      <rPr>
        <b/>
        <sz val="16"/>
        <color theme="1"/>
        <rFont val="Verdana"/>
        <family val="2"/>
      </rPr>
      <t xml:space="preserve">   </t>
    </r>
    <r>
      <rPr>
        <b/>
        <sz val="16"/>
        <color theme="1"/>
        <rFont val="黑体"/>
        <family val="3"/>
        <charset val="134"/>
      </rPr>
      <t>录</t>
    </r>
  </si>
  <si>
    <r>
      <t xml:space="preserve">    </t>
    </r>
    <r>
      <rPr>
        <sz val="12"/>
        <color theme="1"/>
        <rFont val="仿宋_GB2312"/>
        <family val="1"/>
        <charset val="134"/>
      </rPr>
      <t>（液相色谱法）</t>
    </r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</si>
  <si>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Times New Roman"/>
        <family val="1"/>
      </rPr>
      <t>℃</t>
    </r>
    <r>
      <rPr>
        <sz val="10.5"/>
        <color theme="1"/>
        <rFont val="Verdana"/>
        <family val="2"/>
      </rPr>
      <t>)</t>
    </r>
  </si>
  <si>
    <r>
      <t>分析人：</t>
    </r>
    <r>
      <rPr>
        <sz val="10.5"/>
        <color theme="1"/>
        <rFont val="Verdana"/>
        <family val="2"/>
      </rPr>
      <t xml:space="preserve">               </t>
    </r>
    <r>
      <rPr>
        <sz val="10.5"/>
        <color theme="1"/>
        <rFont val="仿宋_GB2312"/>
        <family val="1"/>
        <charset val="134"/>
      </rPr>
      <t>校核人</t>
    </r>
    <r>
      <rPr>
        <sz val="10.5"/>
        <color theme="1"/>
        <rFont val="Verdana"/>
        <family val="2"/>
      </rPr>
      <t xml:space="preserve">: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 </t>
    </r>
    <r>
      <rPr>
        <sz val="10.5"/>
        <color theme="1"/>
        <rFont val="仿宋_GB2312"/>
        <family val="1"/>
        <charset val="134"/>
      </rPr>
      <t>上报日期：</t>
    </r>
  </si>
  <si>
    <r>
      <t>马环监表</t>
    </r>
    <r>
      <rPr>
        <sz val="10.5"/>
        <color theme="1"/>
        <rFont val="Verdana"/>
        <family val="2"/>
      </rPr>
      <t>-02-18</t>
    </r>
  </si>
  <si>
    <r>
      <t>第</t>
    </r>
    <r>
      <rPr>
        <sz val="10.5"/>
        <color theme="1"/>
        <rFont val="Verdana"/>
        <family val="2"/>
      </rPr>
      <t xml:space="preserve"> 1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2</t>
    </r>
    <r>
      <rPr>
        <sz val="10.5"/>
        <color theme="1"/>
        <rFont val="仿宋_GB2312"/>
        <family val="1"/>
        <charset val="134"/>
      </rPr>
      <t>页</t>
    </r>
  </si>
  <si>
    <r>
      <t>相对偏差</t>
    </r>
    <r>
      <rPr>
        <sz val="10.5"/>
        <color theme="1"/>
        <rFont val="Verdana"/>
        <family val="2"/>
      </rPr>
      <t xml:space="preserve"> %</t>
    </r>
  </si>
  <si>
    <r>
      <t>回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收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率</t>
    </r>
    <r>
      <rPr>
        <sz val="10.5"/>
        <color theme="1"/>
        <rFont val="Verdana"/>
        <family val="2"/>
      </rPr>
      <t xml:space="preserve">  %</t>
    </r>
  </si>
  <si>
    <t>测定值</t>
  </si>
  <si>
    <t>标准值±不确定度</t>
  </si>
  <si>
    <r>
      <t>马环监表</t>
    </r>
    <r>
      <rPr>
        <sz val="10.5"/>
        <color theme="1"/>
        <rFont val="Verdana"/>
        <family val="2"/>
      </rPr>
      <t xml:space="preserve">-02-18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</si>
  <si>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>样品浓度</t>
    <phoneticPr fontId="1" type="noConversion"/>
  </si>
  <si>
    <r>
      <t xml:space="preserve">    </t>
    </r>
    <r>
      <rPr>
        <sz val="12"/>
        <color theme="1"/>
        <rFont val="仿宋_GB2312"/>
        <family val="1"/>
        <charset val="134"/>
      </rPr>
      <t>（气质联用法）</t>
    </r>
  </si>
  <si>
    <t>接样日期：</t>
  </si>
  <si>
    <r>
      <t>分析人：</t>
    </r>
    <r>
      <rPr>
        <sz val="10.5"/>
        <color theme="1"/>
        <rFont val="Verdana"/>
        <family val="2"/>
      </rPr>
      <t xml:space="preserve">              </t>
    </r>
    <r>
      <rPr>
        <sz val="10.5"/>
        <color theme="1"/>
        <rFont val="仿宋_GB2312"/>
        <family val="1"/>
        <charset val="134"/>
      </rPr>
      <t>校核人：</t>
    </r>
    <r>
      <rPr>
        <sz val="10.5"/>
        <color theme="1"/>
        <rFont val="Verdana"/>
        <family val="2"/>
      </rPr>
      <t xml:space="preserve">             </t>
    </r>
    <r>
      <rPr>
        <sz val="10.5"/>
        <color theme="1"/>
        <rFont val="仿宋_GB2312"/>
        <family val="1"/>
        <charset val="134"/>
      </rPr>
      <t>审核人：</t>
    </r>
    <r>
      <rPr>
        <sz val="10.5"/>
        <color theme="1"/>
        <rFont val="Verdana"/>
        <family val="2"/>
      </rPr>
      <t xml:space="preserve">           </t>
    </r>
    <r>
      <rPr>
        <sz val="10.5"/>
        <color theme="1"/>
        <rFont val="仿宋_GB2312"/>
        <family val="1"/>
        <charset val="134"/>
      </rPr>
      <t>上报日期：</t>
    </r>
  </si>
  <si>
    <r>
      <t>马环监表</t>
    </r>
    <r>
      <rPr>
        <sz val="10.5"/>
        <color theme="1"/>
        <rFont val="Verdana"/>
        <family val="2"/>
      </rPr>
      <t>-02-16</t>
    </r>
  </si>
  <si>
    <r>
      <t>第</t>
    </r>
    <r>
      <rPr>
        <sz val="10.5"/>
        <color theme="1"/>
        <rFont val="Verdana"/>
        <family val="2"/>
      </rPr>
      <t xml:space="preserve"> 1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3  </t>
    </r>
    <r>
      <rPr>
        <sz val="10.5"/>
        <color theme="1"/>
        <rFont val="仿宋_GB2312"/>
        <family val="1"/>
        <charset val="134"/>
      </rPr>
      <t>页</t>
    </r>
  </si>
  <si>
    <r>
      <t>马环监表</t>
    </r>
    <r>
      <rPr>
        <sz val="10.5"/>
        <color theme="1"/>
        <rFont val="Verdana"/>
        <family val="2"/>
      </rPr>
      <t xml:space="preserve">-02-16 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</si>
  <si>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t>方法依据：</t>
    <phoneticPr fontId="1" type="noConversion"/>
  </si>
  <si>
    <r>
      <t>仪器型号和编号：</t>
    </r>
    <r>
      <rPr>
        <b/>
        <i/>
        <sz val="10.5"/>
        <color theme="1"/>
        <rFont val="Verdana"/>
        <family val="2"/>
      </rPr>
      <t xml:space="preserve"> </t>
    </r>
    <phoneticPr fontId="1" type="noConversion"/>
  </si>
  <si>
    <t>样品编号</t>
    <phoneticPr fontId="1" type="noConversion"/>
  </si>
  <si>
    <t>分析项目</t>
    <phoneticPr fontId="1" type="noConversion"/>
  </si>
  <si>
    <t>样品浓度</t>
    <phoneticPr fontId="1" type="noConversion"/>
  </si>
  <si>
    <t>备注</t>
    <phoneticPr fontId="1" type="noConversion"/>
  </si>
  <si>
    <r>
      <t>仪器型号和编号：</t>
    </r>
    <r>
      <rPr>
        <b/>
        <i/>
        <sz val="10.5"/>
        <color theme="1"/>
        <rFont val="Verdana"/>
        <family val="2"/>
      </rPr>
      <t/>
    </r>
    <phoneticPr fontId="1" type="noConversion"/>
  </si>
  <si>
    <t>分   析   记   录</t>
  </si>
  <si>
    <t>（气相色谱法）</t>
  </si>
  <si>
    <r>
      <t>室</t>
    </r>
    <r>
      <rPr>
        <sz val="10.5"/>
        <color theme="1"/>
        <rFont val="Verdana"/>
        <family val="2"/>
      </rPr>
      <t xml:space="preserve">  </t>
    </r>
    <r>
      <rPr>
        <sz val="10.5"/>
        <color theme="1"/>
        <rFont val="仿宋_GB2312"/>
        <family val="1"/>
        <charset val="134"/>
      </rPr>
      <t>温</t>
    </r>
    <r>
      <rPr>
        <sz val="10.5"/>
        <color theme="1"/>
        <rFont val="Verdana"/>
        <family val="2"/>
      </rPr>
      <t>(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Verdana"/>
        <family val="2"/>
      </rPr>
      <t>)</t>
    </r>
  </si>
  <si>
    <r>
      <t>马环监表</t>
    </r>
    <r>
      <rPr>
        <sz val="10.5"/>
        <color theme="1"/>
        <rFont val="Verdana"/>
        <family val="2"/>
      </rPr>
      <t>-02-12</t>
    </r>
  </si>
  <si>
    <r>
      <t>马环监表</t>
    </r>
    <r>
      <rPr>
        <sz val="10.5"/>
        <color theme="1"/>
        <rFont val="Verdana"/>
        <family val="2"/>
      </rPr>
      <t xml:space="preserve">-02-12                                                </t>
    </r>
    <r>
      <rPr>
        <sz val="10.5"/>
        <color theme="1"/>
        <rFont val="仿宋_GB2312"/>
        <family val="1"/>
        <charset val="134"/>
      </rPr>
      <t>第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2  </t>
    </r>
    <r>
      <rPr>
        <sz val="10.5"/>
        <color theme="1"/>
        <rFont val="仿宋_GB2312"/>
        <family val="1"/>
        <charset val="134"/>
      </rPr>
      <t>页</t>
    </r>
  </si>
  <si>
    <r>
      <t>仪器型号和编号：</t>
    </r>
    <r>
      <rPr>
        <b/>
        <i/>
        <sz val="10.5"/>
        <color theme="1"/>
        <rFont val="Verdana"/>
        <family val="2"/>
      </rPr>
      <t xml:space="preserve">  </t>
    </r>
    <phoneticPr fontId="1" type="noConversion"/>
  </si>
  <si>
    <t>分析项目</t>
    <phoneticPr fontId="1" type="noConversion"/>
  </si>
  <si>
    <t>平行样编号</t>
    <phoneticPr fontId="1" type="noConversion"/>
  </si>
  <si>
    <r>
      <t>测定浓度（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</si>
  <si>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平行质控样检查</t>
    <phoneticPr fontId="1" type="noConversion"/>
  </si>
  <si>
    <t>测定浓度1（mg/L）</t>
    <phoneticPr fontId="1" type="noConversion"/>
  </si>
  <si>
    <t>测定浓度2（mg/L）</t>
    <phoneticPr fontId="1" type="noConversion"/>
  </si>
  <si>
    <r>
      <t>平均浓度（</t>
    </r>
    <r>
      <rPr>
        <sz val="10.5"/>
        <color theme="1"/>
        <rFont val="Times New Roman"/>
        <family val="1"/>
      </rPr>
      <t>mg/L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</si>
  <si>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平均浓度（mg/L）</t>
    <phoneticPr fontId="1" type="noConversion"/>
  </si>
  <si>
    <r>
      <t>相对偏差</t>
    </r>
    <r>
      <rPr>
        <sz val="10.5"/>
        <color theme="1"/>
        <rFont val="Times New Roman"/>
        <family val="1"/>
      </rPr>
      <t>%</t>
    </r>
    <phoneticPr fontId="1" type="noConversion"/>
  </si>
  <si>
    <t>相对偏差%</t>
    <phoneticPr fontId="1" type="noConversion"/>
  </si>
  <si>
    <t>是否合格</t>
    <phoneticPr fontId="1" type="noConversion"/>
  </si>
  <si>
    <t>加标回收检查</t>
    <phoneticPr fontId="1" type="noConversion"/>
  </si>
  <si>
    <t>样品编号</t>
    <phoneticPr fontId="1" type="noConversion"/>
  </si>
  <si>
    <t>分析项目</t>
    <phoneticPr fontId="1" type="noConversion"/>
  </si>
  <si>
    <t>加标量</t>
    <phoneticPr fontId="1" type="noConversion"/>
  </si>
  <si>
    <t>加标样品测定值</t>
    <phoneticPr fontId="1" type="noConversion"/>
  </si>
  <si>
    <t>原样品测定值</t>
    <phoneticPr fontId="1" type="noConversion"/>
  </si>
  <si>
    <t>回收率</t>
    <phoneticPr fontId="1" type="noConversion"/>
  </si>
  <si>
    <t>是否合格</t>
    <phoneticPr fontId="1" type="noConversion"/>
  </si>
  <si>
    <t>分析项目</t>
    <phoneticPr fontId="1" type="noConversion"/>
  </si>
  <si>
    <t>质控样检查</t>
    <phoneticPr fontId="1" type="noConversion"/>
  </si>
  <si>
    <t>批号</t>
    <phoneticPr fontId="1" type="noConversion"/>
  </si>
  <si>
    <t>分析项目</t>
    <phoneticPr fontId="1" type="noConversion"/>
  </si>
  <si>
    <t>平均值</t>
    <phoneticPr fontId="1" type="noConversion"/>
  </si>
  <si>
    <r>
      <t>标准值±不确定度</t>
    </r>
    <r>
      <rPr>
        <sz val="10.5"/>
        <color theme="1"/>
        <rFont val="Verdana"/>
        <family val="2"/>
      </rPr>
      <t>(    )</t>
    </r>
    <phoneticPr fontId="1" type="noConversion"/>
  </si>
  <si>
    <t>标准值±不确定度</t>
    <phoneticPr fontId="1" type="noConversion"/>
  </si>
  <si>
    <t>是否合格</t>
    <phoneticPr fontId="1" type="noConversion"/>
  </si>
  <si>
    <t>测定值1</t>
    <phoneticPr fontId="1" type="noConversion"/>
  </si>
  <si>
    <t>测定值2</t>
    <phoneticPr fontId="1" type="noConversion"/>
  </si>
  <si>
    <r>
      <t>第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页</t>
    </r>
    <r>
      <rPr>
        <sz val="10.5"/>
        <color theme="1"/>
        <rFont val="Verdana"/>
        <family val="2"/>
      </rPr>
      <t xml:space="preserve"> </t>
    </r>
    <r>
      <rPr>
        <sz val="10.5"/>
        <color theme="1"/>
        <rFont val="仿宋_GB2312"/>
        <family val="1"/>
        <charset val="134"/>
      </rPr>
      <t>共</t>
    </r>
    <r>
      <rPr>
        <sz val="10.5"/>
        <color theme="1"/>
        <rFont val="Verdana"/>
        <family val="2"/>
      </rPr>
      <t xml:space="preserve">   </t>
    </r>
    <r>
      <rPr>
        <sz val="10.5"/>
        <color theme="1"/>
        <rFont val="仿宋_GB2312"/>
        <family val="1"/>
        <charset val="134"/>
      </rPr>
      <t>页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</si>
</sst>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00_ "/>
  </numFmts>
  <fonts count="4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sz val="14"/>
      <color theme="1"/>
      <name val="宋体"/>
      <family val="3"/>
      <charset val="134"/>
    </font>
    <font>
      <b/>
      <sz val="10.5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5"/>
      <color theme="1"/>
      <name val="Times New Roman"/>
      <family val="1"/>
    </font>
    <font>
      <sz val="10"/>
      <color theme="1"/>
      <name val="Times New Roman"/>
      <family val="1"/>
    </font>
    <font>
      <sz val="15"/>
      <color theme="1"/>
      <name val="Times New Roman"/>
      <family val="1"/>
    </font>
    <font>
      <vertAlign val="superscript"/>
      <sz val="15"/>
      <color theme="1"/>
      <name val="Times New Roman"/>
      <family val="1"/>
    </font>
    <font>
      <sz val="10.5"/>
      <color theme="1"/>
      <name val="仿宋_GB2312"/>
      <family val="1"/>
      <charset val="134"/>
    </font>
    <font>
      <sz val="10.5"/>
      <color theme="1"/>
      <name val="Verdana"/>
      <family val="2"/>
    </font>
    <font>
      <b/>
      <sz val="1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vertAlign val="subscript"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vertAlign val="subscript"/>
      <sz val="10.5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.5"/>
      <color theme="1"/>
      <name val="Arial"/>
      <family val="2"/>
    </font>
    <font>
      <b/>
      <vertAlign val="subscript"/>
      <sz val="10.5"/>
      <color theme="1"/>
      <name val="Times New Roman"/>
      <family val="1"/>
    </font>
    <font>
      <sz val="14"/>
      <color theme="1"/>
      <name val="仿宋_GB2312"/>
      <family val="1"/>
      <charset val="134"/>
    </font>
    <font>
      <b/>
      <sz val="16"/>
      <color theme="1"/>
      <name val="黑体"/>
      <family val="3"/>
      <charset val="134"/>
    </font>
    <font>
      <sz val="12"/>
      <color theme="1"/>
      <name val="仿宋_GB2312"/>
      <family val="1"/>
      <charset val="134"/>
    </font>
    <font>
      <sz val="9"/>
      <color theme="1"/>
      <name val="Verdana"/>
      <family val="2"/>
    </font>
    <font>
      <sz val="5"/>
      <color theme="1"/>
      <name val="仿宋_GB2312"/>
      <family val="1"/>
      <charset val="134"/>
    </font>
    <font>
      <b/>
      <sz val="16"/>
      <color theme="1"/>
      <name val="仿宋_GB2312"/>
      <family val="1"/>
      <charset val="134"/>
    </font>
    <font>
      <u/>
      <sz val="10.5"/>
      <color theme="1"/>
      <name val="Times New Roman"/>
      <family val="1"/>
    </font>
    <font>
      <u/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sz val="7"/>
      <color theme="1"/>
      <name val="Times New Roman"/>
      <family val="1"/>
    </font>
    <font>
      <u/>
      <sz val="14"/>
      <color theme="1"/>
      <name val="Times New Roman"/>
      <family val="1"/>
    </font>
    <font>
      <sz val="12"/>
      <color theme="1"/>
      <name val="Verdana"/>
      <family val="2"/>
    </font>
    <font>
      <vertAlign val="superscript"/>
      <sz val="10.5"/>
      <color theme="1"/>
      <name val="Verdana"/>
      <family val="2"/>
    </font>
    <font>
      <sz val="5"/>
      <color theme="1"/>
      <name val="Verdana"/>
      <family val="2"/>
    </font>
    <font>
      <sz val="10.5"/>
      <color rgb="FF000000"/>
      <name val="Verdana"/>
      <family val="2"/>
    </font>
    <font>
      <sz val="14"/>
      <color theme="1"/>
      <name val="Verdana"/>
      <family val="2"/>
    </font>
    <font>
      <b/>
      <sz val="16"/>
      <color theme="1"/>
      <name val="Verdana"/>
      <family val="2"/>
    </font>
    <font>
      <b/>
      <i/>
      <sz val="10.5"/>
      <color theme="1"/>
      <name val="Verdana"/>
      <family val="2"/>
    </font>
    <font>
      <sz val="10.5"/>
      <name val="宋体"/>
      <family val="3"/>
      <charset val="134"/>
    </font>
    <font>
      <sz val="10.5"/>
      <name val="Verdana"/>
      <family val="2"/>
    </font>
    <font>
      <b/>
      <sz val="10.5"/>
      <color theme="1"/>
      <name val="宋体"/>
      <family val="3"/>
      <charset val="134"/>
    </font>
    <font>
      <b/>
      <sz val="10.5"/>
      <color theme="1"/>
      <name val="仿宋_GB2312"/>
      <family val="1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 diagonalUp="1">
      <left/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 diagonalUp="1">
      <left style="medium">
        <color indexed="64"/>
      </left>
      <right/>
      <top style="double">
        <color indexed="64"/>
      </top>
      <bottom/>
      <diagonal style="thin">
        <color indexed="64"/>
      </diagonal>
    </border>
    <border diagonalUp="1">
      <left/>
      <right/>
      <top style="double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thin">
        <color indexed="64"/>
      </diagonal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 diagonalUp="1">
      <left/>
      <right/>
      <top style="double">
        <color indexed="64"/>
      </top>
      <bottom/>
      <diagonal style="medium">
        <color indexed="64"/>
      </diagonal>
    </border>
    <border diagonalUp="1">
      <left/>
      <right style="medium">
        <color indexed="64"/>
      </right>
      <top style="double">
        <color indexed="64"/>
      </top>
      <bottom/>
      <diagonal style="medium">
        <color indexed="64"/>
      </diagonal>
    </border>
    <border diagonalUp="1">
      <left/>
      <right/>
      <top/>
      <bottom style="medium">
        <color indexed="64"/>
      </bottom>
      <diagonal style="medium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84">
    <xf numFmtId="0" fontId="0" fillId="0" borderId="0" xfId="0">
      <alignment vertical="center"/>
    </xf>
    <xf numFmtId="0" fontId="7" fillId="0" borderId="0" xfId="0" applyFont="1" applyAlignment="1">
      <alignment horizontal="justify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7" fillId="2" borderId="35" xfId="0" applyFont="1" applyFill="1" applyBorder="1" applyAlignment="1">
      <alignment vertical="center" wrapText="1"/>
    </xf>
    <xf numFmtId="0" fontId="2" fillId="2" borderId="35" xfId="0" applyFont="1" applyFill="1" applyBorder="1" applyAlignment="1">
      <alignment horizontal="justify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7" fillId="3" borderId="35" xfId="0" applyFont="1" applyFill="1" applyBorder="1" applyAlignment="1">
      <alignment vertical="center" wrapText="1"/>
    </xf>
    <xf numFmtId="0" fontId="0" fillId="3" borderId="35" xfId="0" applyFill="1" applyBorder="1" applyAlignment="1">
      <alignment vertical="center" wrapText="1"/>
    </xf>
    <xf numFmtId="0" fontId="2" fillId="3" borderId="35" xfId="0" applyFont="1" applyFill="1" applyBorder="1" applyAlignment="1">
      <alignment horizontal="justify" vertical="center" wrapText="1"/>
    </xf>
    <xf numFmtId="0" fontId="0" fillId="4" borderId="0" xfId="0" applyFill="1">
      <alignment vertical="center"/>
    </xf>
    <xf numFmtId="0" fontId="7" fillId="5" borderId="35" xfId="0" applyFont="1" applyFill="1" applyBorder="1" applyAlignment="1">
      <alignment vertical="center" wrapText="1"/>
    </xf>
    <xf numFmtId="0" fontId="2" fillId="5" borderId="35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4" borderId="35" xfId="0" applyFont="1" applyFill="1" applyBorder="1" applyAlignment="1">
      <alignment vertical="center" wrapText="1"/>
    </xf>
    <xf numFmtId="0" fontId="0" fillId="4" borderId="35" xfId="0" applyFill="1" applyBorder="1" applyAlignment="1">
      <alignment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left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176" fontId="0" fillId="3" borderId="0" xfId="0" applyNumberFormat="1" applyFill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vertical="center" wrapText="1"/>
    </xf>
    <xf numFmtId="0" fontId="0" fillId="6" borderId="7" xfId="0" applyFill="1" applyBorder="1" applyAlignment="1">
      <alignment vertical="center" wrapText="1"/>
    </xf>
    <xf numFmtId="0" fontId="0" fillId="3" borderId="7" xfId="0" applyFill="1" applyBorder="1" applyAlignment="1">
      <alignment vertical="top" wrapText="1"/>
    </xf>
    <xf numFmtId="0" fontId="2" fillId="2" borderId="3" xfId="0" applyFont="1" applyFill="1" applyBorder="1" applyAlignment="1">
      <alignment horizontal="justify" vertical="center" wrapText="1"/>
    </xf>
    <xf numFmtId="0" fontId="2" fillId="3" borderId="7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left" vertical="center" wrapText="1"/>
    </xf>
    <xf numFmtId="0" fontId="0" fillId="0" borderId="0" xfId="0" applyAlignment="1"/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9" fillId="0" borderId="0" xfId="0" applyFont="1" applyAlignment="1"/>
    <xf numFmtId="0" fontId="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justify" vertical="center" wrapText="1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justify" vertical="center"/>
    </xf>
    <xf numFmtId="0" fontId="15" fillId="0" borderId="0" xfId="0" applyFont="1" applyAlignment="1">
      <alignment horizontal="justify" vertical="center"/>
    </xf>
    <xf numFmtId="0" fontId="0" fillId="2" borderId="0" xfId="0" applyFill="1" applyAlignment="1"/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5" borderId="7" xfId="0" applyFont="1" applyFill="1" applyBorder="1" applyAlignment="1">
      <alignment horizontal="justify" vertical="center" wrapText="1"/>
    </xf>
    <xf numFmtId="0" fontId="21" fillId="0" borderId="7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6" borderId="36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11" xfId="0" applyFont="1" applyBorder="1" applyAlignment="1">
      <alignment vertical="center"/>
    </xf>
    <xf numFmtId="0" fontId="2" fillId="2" borderId="36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justify" vertical="center" wrapText="1"/>
    </xf>
    <xf numFmtId="0" fontId="2" fillId="6" borderId="7" xfId="0" applyFont="1" applyFill="1" applyBorder="1" applyAlignment="1">
      <alignment horizontal="justify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justify" vertical="center" wrapText="1"/>
    </xf>
    <xf numFmtId="0" fontId="2" fillId="6" borderId="3" xfId="0" applyFont="1" applyFill="1" applyBorder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30" fillId="0" borderId="0" xfId="0" applyFont="1" applyAlignment="1">
      <alignment horizontal="justify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41" xfId="0" applyFont="1" applyBorder="1" applyAlignment="1">
      <alignment vertical="center" wrapText="1"/>
    </xf>
    <xf numFmtId="0" fontId="12" fillId="0" borderId="0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right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justify" vertical="center" wrapText="1"/>
    </xf>
    <xf numFmtId="0" fontId="29" fillId="0" borderId="7" xfId="0" applyFont="1" applyBorder="1" applyAlignment="1">
      <alignment horizontal="center" vertical="center" wrapText="1"/>
    </xf>
    <xf numFmtId="0" fontId="0" fillId="0" borderId="46" xfId="0" applyBorder="1" applyAlignment="1">
      <alignment vertical="center" wrapText="1"/>
    </xf>
    <xf numFmtId="0" fontId="12" fillId="0" borderId="47" xfId="0" applyFont="1" applyBorder="1" applyAlignment="1">
      <alignment horizontal="justify" vertical="center" wrapText="1"/>
    </xf>
    <xf numFmtId="0" fontId="12" fillId="0" borderId="46" xfId="0" applyFont="1" applyBorder="1" applyAlignment="1">
      <alignment horizontal="center" vertical="center" wrapText="1"/>
    </xf>
    <xf numFmtId="0" fontId="29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29" fillId="2" borderId="0" xfId="0" applyFont="1" applyFill="1" applyAlignment="1">
      <alignment horizontal="justify" vertical="center" wrapText="1"/>
    </xf>
    <xf numFmtId="0" fontId="13" fillId="3" borderId="0" xfId="0" applyFont="1" applyFill="1" applyAlignment="1">
      <alignment horizontal="center" vertical="center" wrapText="1"/>
    </xf>
    <xf numFmtId="0" fontId="12" fillId="2" borderId="36" xfId="0" applyFont="1" applyFill="1" applyBorder="1" applyAlignment="1">
      <alignment vertical="top" wrapText="1"/>
    </xf>
    <xf numFmtId="0" fontId="12" fillId="2" borderId="3" xfId="0" applyFont="1" applyFill="1" applyBorder="1" applyAlignment="1">
      <alignment vertical="top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justify" vertical="center" wrapText="1"/>
    </xf>
    <xf numFmtId="0" fontId="12" fillId="3" borderId="1" xfId="0" applyFont="1" applyFill="1" applyBorder="1" applyAlignment="1">
      <alignment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2" fillId="3" borderId="36" xfId="0" applyFont="1" applyFill="1" applyBorder="1" applyAlignment="1">
      <alignment vertical="center" wrapText="1"/>
    </xf>
    <xf numFmtId="0" fontId="2" fillId="0" borderId="35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52" xfId="0" applyFont="1" applyBorder="1" applyAlignment="1">
      <alignment vertical="center" wrapText="1"/>
    </xf>
    <xf numFmtId="0" fontId="2" fillId="0" borderId="35" xfId="0" applyFont="1" applyBorder="1" applyAlignment="1">
      <alignment horizontal="justify" vertical="center" wrapText="1"/>
    </xf>
    <xf numFmtId="0" fontId="7" fillId="0" borderId="29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vertical="center" wrapText="1"/>
    </xf>
    <xf numFmtId="0" fontId="7" fillId="3" borderId="36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7" fillId="7" borderId="36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horizontal="justify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justify" vertical="center"/>
    </xf>
    <xf numFmtId="0" fontId="23" fillId="0" borderId="0" xfId="0" applyFont="1" applyAlignment="1">
      <alignment horizontal="justify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justify" vertical="center" wrapText="1"/>
    </xf>
    <xf numFmtId="0" fontId="8" fillId="0" borderId="7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35" fillId="0" borderId="5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34" fillId="0" borderId="40" xfId="0" applyFont="1" applyBorder="1" applyAlignment="1">
      <alignment horizontal="center" vertical="center" wrapText="1"/>
    </xf>
    <xf numFmtId="0" fontId="2" fillId="0" borderId="0" xfId="0" applyFont="1" applyAlignment="1"/>
    <xf numFmtId="0" fontId="0" fillId="0" borderId="0" xfId="0" applyFont="1" applyAlignment="1"/>
    <xf numFmtId="0" fontId="34" fillId="0" borderId="46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37" fillId="0" borderId="0" xfId="0" applyFont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40" fillId="0" borderId="0" xfId="0" applyFont="1" applyAlignment="1">
      <alignment horizontal="justify" vertical="center"/>
    </xf>
    <xf numFmtId="0" fontId="39" fillId="0" borderId="38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justify" vertical="center" wrapText="1"/>
    </xf>
    <xf numFmtId="0" fontId="0" fillId="0" borderId="44" xfId="0" applyBorder="1" applyAlignment="1">
      <alignment vertical="center" wrapText="1"/>
    </xf>
    <xf numFmtId="0" fontId="13" fillId="0" borderId="0" xfId="0" applyFont="1" applyAlignment="1">
      <alignment horizontal="justify"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7" fillId="2" borderId="56" xfId="0" applyFont="1" applyFill="1" applyBorder="1" applyAlignment="1">
      <alignment horizontal="center" vertical="center" wrapText="1"/>
    </xf>
    <xf numFmtId="0" fontId="13" fillId="2" borderId="56" xfId="0" applyFont="1" applyFill="1" applyBorder="1" applyAlignment="1">
      <alignment horizontal="center" vertical="center" wrapText="1"/>
    </xf>
    <xf numFmtId="0" fontId="13" fillId="2" borderId="4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4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47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0" fillId="0" borderId="0" xfId="0">
      <alignment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63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0" fontId="30" fillId="0" borderId="0" xfId="0" applyFont="1" applyAlignment="1">
      <alignment horizontal="justify" vertical="center"/>
    </xf>
    <xf numFmtId="0" fontId="29" fillId="0" borderId="7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0" fontId="12" fillId="0" borderId="0" xfId="0" applyFont="1" applyAlignment="1">
      <alignment horizontal="justify" vertical="center"/>
    </xf>
    <xf numFmtId="0" fontId="12" fillId="0" borderId="4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64" xfId="0" applyFont="1" applyBorder="1" applyAlignment="1">
      <alignment horizontal="center" vertical="center" wrapText="1"/>
    </xf>
    <xf numFmtId="0" fontId="41" fillId="0" borderId="7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justify" vertical="center" wrapText="1"/>
    </xf>
    <xf numFmtId="0" fontId="12" fillId="0" borderId="47" xfId="0" applyFont="1" applyBorder="1" applyAlignment="1">
      <alignment horizontal="justify" vertical="center" wrapText="1"/>
    </xf>
    <xf numFmtId="0" fontId="0" fillId="0" borderId="44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12" fillId="0" borderId="6" xfId="0" applyFont="1" applyBorder="1" applyAlignment="1">
      <alignment horizontal="justify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3" borderId="63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66" xfId="0" applyFont="1" applyFill="1" applyBorder="1" applyAlignment="1">
      <alignment horizontal="center" vertical="center" wrapText="1"/>
    </xf>
    <xf numFmtId="0" fontId="12" fillId="2" borderId="56" xfId="0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2" fillId="5" borderId="66" xfId="0" applyFont="1" applyFill="1" applyBorder="1" applyAlignment="1">
      <alignment horizontal="center" vertical="center" wrapText="1"/>
    </xf>
    <xf numFmtId="0" fontId="29" fillId="5" borderId="7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justify" vertical="center" wrapText="1"/>
    </xf>
    <xf numFmtId="0" fontId="12" fillId="0" borderId="0" xfId="0" applyFont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63" xfId="0" applyFont="1" applyBorder="1" applyAlignment="1">
      <alignment horizontal="justify" vertical="center" wrapText="1"/>
    </xf>
    <xf numFmtId="0" fontId="12" fillId="0" borderId="59" xfId="0" applyFont="1" applyBorder="1" applyAlignment="1">
      <alignment horizontal="center" vertical="center" wrapText="1"/>
    </xf>
    <xf numFmtId="0" fontId="12" fillId="2" borderId="0" xfId="0" applyFont="1" applyFill="1" applyAlignment="1">
      <alignment horizontal="justify" vertical="center" wrapText="1"/>
    </xf>
    <xf numFmtId="0" fontId="13" fillId="2" borderId="56" xfId="0" applyFont="1" applyFill="1" applyBorder="1" applyAlignment="1">
      <alignment horizontal="center" vertical="top" wrapText="1"/>
    </xf>
    <xf numFmtId="0" fontId="13" fillId="2" borderId="46" xfId="0" applyFont="1" applyFill="1" applyBorder="1" applyAlignment="1">
      <alignment horizontal="justify" vertical="top" wrapText="1"/>
    </xf>
    <xf numFmtId="0" fontId="2" fillId="2" borderId="47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justify" vertical="top" wrapText="1"/>
    </xf>
    <xf numFmtId="0" fontId="13" fillId="5" borderId="59" xfId="0" applyFont="1" applyFill="1" applyBorder="1" applyAlignment="1">
      <alignment horizontal="justify" vertical="top" wrapText="1"/>
    </xf>
    <xf numFmtId="0" fontId="13" fillId="5" borderId="0" xfId="0" applyFont="1" applyFill="1" applyAlignment="1">
      <alignment horizontal="center" vertical="center" wrapText="1"/>
    </xf>
    <xf numFmtId="0" fontId="12" fillId="5" borderId="63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0" fontId="45" fillId="0" borderId="36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 wrapText="1"/>
    </xf>
    <xf numFmtId="0" fontId="46" fillId="0" borderId="7" xfId="0" applyFont="1" applyBorder="1" applyAlignment="1">
      <alignment horizontal="center" vertical="center" wrapText="1"/>
    </xf>
    <xf numFmtId="0" fontId="46" fillId="0" borderId="40" xfId="0" applyFont="1" applyBorder="1" applyAlignment="1">
      <alignment horizontal="center" vertical="center" wrapText="1"/>
    </xf>
    <xf numFmtId="0" fontId="46" fillId="0" borderId="59" xfId="0" applyFont="1" applyBorder="1" applyAlignment="1">
      <alignment horizontal="center" vertical="center" wrapText="1"/>
    </xf>
    <xf numFmtId="0" fontId="46" fillId="5" borderId="7" xfId="0" applyFont="1" applyFill="1" applyBorder="1" applyAlignment="1">
      <alignment horizontal="center" vertical="center" wrapText="1"/>
    </xf>
    <xf numFmtId="0" fontId="46" fillId="5" borderId="47" xfId="0" applyFont="1" applyFill="1" applyBorder="1" applyAlignment="1">
      <alignment horizontal="center" vertical="center" wrapText="1"/>
    </xf>
    <xf numFmtId="0" fontId="46" fillId="2" borderId="3" xfId="0" applyFont="1" applyFill="1" applyBorder="1" applyAlignment="1">
      <alignment horizontal="center" vertical="center" wrapText="1"/>
    </xf>
    <xf numFmtId="0" fontId="46" fillId="2" borderId="7" xfId="0" applyFont="1" applyFill="1" applyBorder="1" applyAlignment="1">
      <alignment horizontal="center" vertical="center" wrapText="1"/>
    </xf>
    <xf numFmtId="0" fontId="46" fillId="2" borderId="56" xfId="0" applyFont="1" applyFill="1" applyBorder="1" applyAlignment="1">
      <alignment horizontal="center" vertical="center" wrapText="1"/>
    </xf>
    <xf numFmtId="0" fontId="46" fillId="2" borderId="46" xfId="0" applyFont="1" applyFill="1" applyBorder="1" applyAlignment="1">
      <alignment horizontal="center" vertical="center" wrapText="1"/>
    </xf>
    <xf numFmtId="0" fontId="46" fillId="2" borderId="4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7" fillId="2" borderId="68" xfId="0" applyFont="1" applyFill="1" applyBorder="1" applyAlignment="1">
      <alignment vertical="center" wrapText="1"/>
    </xf>
    <xf numFmtId="0" fontId="7" fillId="2" borderId="69" xfId="0" applyFont="1" applyFill="1" applyBorder="1" applyAlignment="1">
      <alignment vertical="center" wrapText="1"/>
    </xf>
    <xf numFmtId="0" fontId="13" fillId="2" borderId="71" xfId="0" applyFont="1" applyFill="1" applyBorder="1" applyAlignment="1">
      <alignment vertical="center" wrapText="1"/>
    </xf>
    <xf numFmtId="0" fontId="13" fillId="2" borderId="35" xfId="0" applyFont="1" applyFill="1" applyBorder="1" applyAlignment="1">
      <alignment vertical="center" wrapText="1"/>
    </xf>
    <xf numFmtId="0" fontId="13" fillId="2" borderId="73" xfId="0" applyFont="1" applyFill="1" applyBorder="1" applyAlignment="1">
      <alignment vertical="center" wrapText="1"/>
    </xf>
    <xf numFmtId="0" fontId="13" fillId="2" borderId="74" xfId="0" applyFont="1" applyFill="1" applyBorder="1" applyAlignment="1">
      <alignment vertical="center" wrapText="1"/>
    </xf>
    <xf numFmtId="0" fontId="7" fillId="5" borderId="69" xfId="0" applyFont="1" applyFill="1" applyBorder="1" applyAlignment="1">
      <alignment vertical="center" wrapText="1"/>
    </xf>
    <xf numFmtId="0" fontId="13" fillId="5" borderId="35" xfId="0" applyFont="1" applyFill="1" applyBorder="1" applyAlignment="1">
      <alignment vertical="center" wrapText="1"/>
    </xf>
    <xf numFmtId="0" fontId="13" fillId="5" borderId="74" xfId="0" applyFont="1" applyFill="1" applyBorder="1" applyAlignment="1">
      <alignment vertical="center" wrapText="1"/>
    </xf>
    <xf numFmtId="0" fontId="7" fillId="5" borderId="70" xfId="0" applyFont="1" applyFill="1" applyBorder="1" applyAlignment="1">
      <alignment vertical="center" wrapText="1"/>
    </xf>
    <xf numFmtId="0" fontId="13" fillId="5" borderId="72" xfId="0" applyFont="1" applyFill="1" applyBorder="1" applyAlignment="1">
      <alignment vertical="center" wrapText="1"/>
    </xf>
    <xf numFmtId="0" fontId="13" fillId="5" borderId="75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Border="1" applyAlignment="1"/>
    <xf numFmtId="0" fontId="0" fillId="0" borderId="35" xfId="0" applyBorder="1" applyAlignment="1"/>
    <xf numFmtId="0" fontId="7" fillId="0" borderId="68" xfId="0" applyFont="1" applyBorder="1" applyAlignment="1">
      <alignment horizontal="justify" vertical="center"/>
    </xf>
    <xf numFmtId="0" fontId="0" fillId="0" borderId="69" xfId="0" applyBorder="1" applyAlignment="1"/>
    <xf numFmtId="0" fontId="0" fillId="0" borderId="70" xfId="0" applyBorder="1" applyAlignment="1"/>
    <xf numFmtId="0" fontId="2" fillId="0" borderId="71" xfId="0" applyFont="1" applyBorder="1" applyAlignment="1">
      <alignment horizontal="justify" vertical="center"/>
    </xf>
    <xf numFmtId="0" fontId="0" fillId="0" borderId="72" xfId="0" applyBorder="1" applyAlignment="1"/>
    <xf numFmtId="0" fontId="2" fillId="0" borderId="73" xfId="0" applyFont="1" applyBorder="1" applyAlignment="1">
      <alignment horizontal="justify" vertical="center"/>
    </xf>
    <xf numFmtId="0" fontId="0" fillId="0" borderId="74" xfId="0" applyBorder="1" applyAlignment="1"/>
    <xf numFmtId="0" fontId="0" fillId="0" borderId="75" xfId="0" applyBorder="1" applyAlignment="1"/>
    <xf numFmtId="0" fontId="2" fillId="0" borderId="0" xfId="0" applyFont="1" applyBorder="1" applyAlignment="1">
      <alignment horizontal="justify" vertical="center"/>
    </xf>
    <xf numFmtId="0" fontId="7" fillId="2" borderId="68" xfId="0" applyFont="1" applyFill="1" applyBorder="1" applyAlignment="1">
      <alignment horizontal="justify" vertical="center"/>
    </xf>
    <xf numFmtId="0" fontId="0" fillId="2" borderId="69" xfId="0" applyFill="1" applyBorder="1" applyAlignment="1"/>
    <xf numFmtId="0" fontId="0" fillId="2" borderId="70" xfId="0" applyFill="1" applyBorder="1" applyAlignment="1"/>
    <xf numFmtId="0" fontId="2" fillId="2" borderId="71" xfId="0" applyFont="1" applyFill="1" applyBorder="1" applyAlignment="1">
      <alignment horizontal="justify" vertical="center"/>
    </xf>
    <xf numFmtId="0" fontId="0" fillId="2" borderId="35" xfId="0" applyFill="1" applyBorder="1" applyAlignment="1"/>
    <xf numFmtId="0" fontId="0" fillId="2" borderId="72" xfId="0" applyFill="1" applyBorder="1" applyAlignment="1"/>
    <xf numFmtId="0" fontId="2" fillId="2" borderId="73" xfId="0" applyFont="1" applyFill="1" applyBorder="1" applyAlignment="1">
      <alignment horizontal="justify" vertical="center"/>
    </xf>
    <xf numFmtId="0" fontId="0" fillId="2" borderId="74" xfId="0" applyFill="1" applyBorder="1" applyAlignment="1"/>
    <xf numFmtId="0" fontId="0" fillId="2" borderId="75" xfId="0" applyFill="1" applyBorder="1" applyAlignment="1"/>
    <xf numFmtId="0" fontId="7" fillId="2" borderId="76" xfId="0" applyFont="1" applyFill="1" applyBorder="1" applyAlignment="1">
      <alignment horizontal="justify" vertical="center"/>
    </xf>
    <xf numFmtId="0" fontId="2" fillId="2" borderId="77" xfId="0" applyFont="1" applyFill="1" applyBorder="1" applyAlignment="1">
      <alignment horizontal="justify" vertical="center"/>
    </xf>
    <xf numFmtId="0" fontId="2" fillId="2" borderId="78" xfId="0" applyFont="1" applyFill="1" applyBorder="1" applyAlignment="1">
      <alignment horizontal="justify" vertical="center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justify" vertical="center" wrapText="1"/>
    </xf>
    <xf numFmtId="0" fontId="48" fillId="0" borderId="0" xfId="0" applyFont="1" applyBorder="1" applyAlignment="1">
      <alignment horizontal="justify" vertical="center" wrapText="1"/>
    </xf>
    <xf numFmtId="0" fontId="20" fillId="2" borderId="35" xfId="0" applyFont="1" applyFill="1" applyBorder="1" applyAlignment="1">
      <alignment vertical="center" wrapText="1"/>
    </xf>
    <xf numFmtId="0" fontId="12" fillId="2" borderId="35" xfId="0" applyFont="1" applyFill="1" applyBorder="1" applyAlignment="1">
      <alignment horizontal="justify" vertical="center" wrapText="1"/>
    </xf>
    <xf numFmtId="0" fontId="12" fillId="2" borderId="35" xfId="0" applyFont="1" applyFill="1" applyBorder="1" applyAlignment="1">
      <alignment horizontal="right" vertical="center" wrapText="1"/>
    </xf>
    <xf numFmtId="0" fontId="9" fillId="2" borderId="35" xfId="0" applyFont="1" applyFill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justify" vertical="center" wrapText="1"/>
    </xf>
    <xf numFmtId="0" fontId="12" fillId="0" borderId="0" xfId="0" applyFont="1" applyFill="1" applyBorder="1" applyAlignment="1">
      <alignment horizontal="right" vertical="center" wrapText="1"/>
    </xf>
    <xf numFmtId="0" fontId="0" fillId="0" borderId="0" xfId="0" applyFill="1" applyAlignment="1"/>
    <xf numFmtId="0" fontId="7" fillId="0" borderId="35" xfId="0" applyFont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0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justify" vertical="center" wrapText="1"/>
    </xf>
    <xf numFmtId="0" fontId="2" fillId="0" borderId="30" xfId="0" applyFont="1" applyBorder="1" applyAlignment="1">
      <alignment horizontal="justify" vertical="center" wrapText="1"/>
    </xf>
    <xf numFmtId="0" fontId="2" fillId="0" borderId="28" xfId="0" applyFont="1" applyBorder="1" applyAlignment="1">
      <alignment horizontal="justify" vertical="center" wrapText="1"/>
    </xf>
    <xf numFmtId="0" fontId="2" fillId="0" borderId="29" xfId="0" applyFont="1" applyBorder="1" applyAlignment="1">
      <alignment horizontal="justify" vertical="center" wrapText="1"/>
    </xf>
    <xf numFmtId="0" fontId="2" fillId="0" borderId="11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justify" vertical="center" wrapText="1"/>
    </xf>
    <xf numFmtId="0" fontId="7" fillId="0" borderId="30" xfId="0" applyFont="1" applyBorder="1" applyAlignment="1">
      <alignment horizontal="justify" vertical="center" wrapText="1"/>
    </xf>
    <xf numFmtId="0" fontId="7" fillId="0" borderId="28" xfId="0" applyFont="1" applyBorder="1" applyAlignment="1">
      <alignment horizontal="justify" vertical="center" wrapText="1"/>
    </xf>
    <xf numFmtId="0" fontId="7" fillId="0" borderId="18" xfId="0" applyFont="1" applyBorder="1" applyAlignment="1">
      <alignment horizontal="justify" vertical="center" wrapText="1"/>
    </xf>
    <xf numFmtId="0" fontId="7" fillId="0" borderId="0" xfId="0" applyFont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7" fillId="0" borderId="29" xfId="0" applyFont="1" applyBorder="1" applyAlignment="1">
      <alignment horizontal="justify" vertical="center" wrapText="1"/>
    </xf>
    <xf numFmtId="0" fontId="7" fillId="0" borderId="11" xfId="0" applyFont="1" applyBorder="1" applyAlignment="1">
      <alignment horizontal="justify" vertical="center" wrapText="1"/>
    </xf>
    <xf numFmtId="0" fontId="7" fillId="0" borderId="7" xfId="0" applyFont="1" applyBorder="1" applyAlignment="1">
      <alignment horizontal="justify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31" fillId="0" borderId="51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justify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0" fillId="2" borderId="0" xfId="0" applyFill="1" applyAlignment="1">
      <alignment horizontal="left"/>
    </xf>
    <xf numFmtId="0" fontId="12" fillId="0" borderId="42" xfId="0" applyFont="1" applyBorder="1" applyAlignment="1">
      <alignment horizontal="justify" vertical="center" wrapText="1"/>
    </xf>
    <xf numFmtId="0" fontId="12" fillId="0" borderId="42" xfId="0" applyFont="1" applyBorder="1" applyAlignment="1">
      <alignment horizontal="right" vertical="center" wrapText="1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21" fillId="0" borderId="9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7" fillId="0" borderId="3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7" fillId="0" borderId="11" xfId="0" applyFont="1" applyBorder="1" applyAlignment="1">
      <alignment horizontal="left" vertical="center"/>
    </xf>
    <xf numFmtId="0" fontId="7" fillId="0" borderId="53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4" fillId="0" borderId="57" xfId="0" applyFont="1" applyBorder="1" applyAlignment="1">
      <alignment horizontal="center" vertical="center" wrapText="1"/>
    </xf>
    <xf numFmtId="0" fontId="34" fillId="0" borderId="58" xfId="0" applyFont="1" applyBorder="1" applyAlignment="1">
      <alignment horizontal="center" vertical="center" wrapText="1"/>
    </xf>
    <xf numFmtId="0" fontId="13" fillId="0" borderId="37" xfId="0" applyFont="1" applyBorder="1" applyAlignment="1">
      <alignment vertical="top" wrapText="1"/>
    </xf>
    <xf numFmtId="0" fontId="13" fillId="0" borderId="56" xfId="0" applyFont="1" applyBorder="1" applyAlignment="1">
      <alignment vertical="top" wrapText="1"/>
    </xf>
    <xf numFmtId="0" fontId="39" fillId="0" borderId="39" xfId="0" applyFont="1" applyBorder="1" applyAlignment="1">
      <alignment horizontal="center" vertical="center" wrapText="1"/>
    </xf>
    <xf numFmtId="0" fontId="39" fillId="0" borderId="38" xfId="0" applyFont="1" applyBorder="1" applyAlignment="1">
      <alignment horizontal="center" vertical="center" wrapText="1"/>
    </xf>
    <xf numFmtId="0" fontId="12" fillId="0" borderId="55" xfId="0" applyFont="1" applyBorder="1" applyAlignment="1">
      <alignment horizontal="center" vertical="center" wrapText="1"/>
    </xf>
    <xf numFmtId="0" fontId="12" fillId="0" borderId="60" xfId="0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13" fillId="5" borderId="9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2" fillId="0" borderId="51" xfId="0" applyFont="1" applyBorder="1" applyAlignment="1">
      <alignment horizontal="justify" vertical="center" wrapText="1"/>
    </xf>
    <xf numFmtId="0" fontId="13" fillId="5" borderId="48" xfId="0" applyFont="1" applyFill="1" applyBorder="1" applyAlignment="1">
      <alignment horizontal="center" vertical="center" wrapText="1"/>
    </xf>
    <xf numFmtId="0" fontId="13" fillId="5" borderId="49" xfId="0" applyFont="1" applyFill="1" applyBorder="1" applyAlignment="1">
      <alignment horizontal="center" vertical="center" wrapText="1"/>
    </xf>
    <xf numFmtId="0" fontId="39" fillId="0" borderId="9" xfId="0" applyFont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3" fillId="0" borderId="11" xfId="0" applyFont="1" applyBorder="1" applyAlignment="1">
      <alignment horizontal="justify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justify" vertical="center" wrapText="1"/>
    </xf>
    <xf numFmtId="0" fontId="12" fillId="0" borderId="54" xfId="0" applyFont="1" applyBorder="1" applyAlignment="1">
      <alignment horizontal="justify" vertical="top" wrapText="1"/>
    </xf>
    <xf numFmtId="0" fontId="12" fillId="0" borderId="39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justify" vertical="top" wrapText="1"/>
    </xf>
    <xf numFmtId="0" fontId="12" fillId="0" borderId="9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12" fillId="0" borderId="65" xfId="0" applyFont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3" fillId="2" borderId="62" xfId="0" applyFont="1" applyFill="1" applyBorder="1" applyAlignment="1">
      <alignment horizontal="justify" vertical="center" wrapText="1"/>
    </xf>
    <xf numFmtId="0" fontId="12" fillId="0" borderId="42" xfId="0" applyFont="1" applyBorder="1" applyAlignment="1">
      <alignment horizontal="justify" vertical="top" wrapText="1"/>
    </xf>
    <xf numFmtId="0" fontId="12" fillId="0" borderId="42" xfId="0" applyFont="1" applyBorder="1" applyAlignment="1">
      <alignment horizontal="right" vertical="top" wrapText="1"/>
    </xf>
    <xf numFmtId="0" fontId="12" fillId="0" borderId="53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2" borderId="63" xfId="0" applyFont="1" applyFill="1" applyBorder="1" applyAlignment="1">
      <alignment horizontal="left" vertical="center" wrapText="1"/>
    </xf>
    <xf numFmtId="0" fontId="12" fillId="0" borderId="54" xfId="0" applyFont="1" applyBorder="1" applyAlignment="1">
      <alignment horizontal="center" vertical="top" wrapText="1"/>
    </xf>
    <xf numFmtId="0" fontId="12" fillId="2" borderId="62" xfId="0" applyFont="1" applyFill="1" applyBorder="1" applyAlignment="1">
      <alignment horizontal="left" vertical="center" wrapText="1"/>
    </xf>
    <xf numFmtId="0" fontId="42" fillId="0" borderId="0" xfId="0" applyFont="1" applyAlignment="1">
      <alignment horizontal="center" vertical="center"/>
    </xf>
    <xf numFmtId="0" fontId="13" fillId="0" borderId="42" xfId="0" applyFont="1" applyBorder="1" applyAlignment="1">
      <alignment horizontal="justify" vertical="top" wrapText="1"/>
    </xf>
    <xf numFmtId="0" fontId="13" fillId="0" borderId="0" xfId="0" applyFont="1" applyAlignment="1">
      <alignment horizontal="justify" vertical="top" wrapText="1"/>
    </xf>
    <xf numFmtId="0" fontId="13" fillId="0" borderId="11" xfId="0" applyFont="1" applyBorder="1" applyAlignment="1">
      <alignment horizontal="justify" vertical="top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48" xfId="0" applyFont="1" applyFill="1" applyBorder="1" applyAlignment="1">
      <alignment horizontal="center" vertical="center" wrapText="1"/>
    </xf>
    <xf numFmtId="0" fontId="13" fillId="2" borderId="49" xfId="0" applyFont="1" applyFill="1" applyBorder="1" applyAlignment="1">
      <alignment horizontal="center" vertical="center" wrapText="1"/>
    </xf>
    <xf numFmtId="0" fontId="13" fillId="2" borderId="62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46" fillId="5" borderId="9" xfId="0" applyFont="1" applyFill="1" applyBorder="1" applyAlignment="1">
      <alignment horizontal="center" vertical="center" wrapText="1"/>
    </xf>
    <xf numFmtId="0" fontId="46" fillId="5" borderId="4" xfId="0" applyFont="1" applyFill="1" applyBorder="1" applyAlignment="1">
      <alignment horizontal="center" vertical="center" wrapText="1"/>
    </xf>
    <xf numFmtId="0" fontId="46" fillId="5" borderId="48" xfId="0" applyFont="1" applyFill="1" applyBorder="1" applyAlignment="1">
      <alignment horizontal="center" vertical="center" wrapText="1"/>
    </xf>
    <xf numFmtId="0" fontId="46" fillId="5" borderId="49" xfId="0" applyFont="1" applyFill="1" applyBorder="1" applyAlignment="1">
      <alignment horizontal="center" vertical="center" wrapText="1"/>
    </xf>
    <xf numFmtId="0" fontId="45" fillId="0" borderId="9" xfId="0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12" fillId="0" borderId="9" xfId="0" applyFont="1" applyBorder="1" applyAlignment="1">
      <alignment horizontal="justify" vertical="center" wrapText="1"/>
    </xf>
    <xf numFmtId="0" fontId="12" fillId="0" borderId="4" xfId="0" applyFont="1" applyBorder="1" applyAlignment="1">
      <alignment horizontal="justify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justify" vertical="center" wrapText="1"/>
    </xf>
    <xf numFmtId="0" fontId="12" fillId="0" borderId="49" xfId="0" applyFont="1" applyBorder="1" applyAlignment="1">
      <alignment horizontal="justify" vertical="center" wrapText="1"/>
    </xf>
    <xf numFmtId="0" fontId="13" fillId="0" borderId="41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justify" vertical="center" wrapText="1"/>
    </xf>
    <xf numFmtId="0" fontId="12" fillId="0" borderId="38" xfId="0" applyFont="1" applyBorder="1" applyAlignment="1">
      <alignment horizontal="justify" vertical="center" wrapText="1"/>
    </xf>
    <xf numFmtId="0" fontId="13" fillId="2" borderId="62" xfId="0" applyFont="1" applyFill="1" applyBorder="1" applyAlignment="1">
      <alignment horizontal="center" vertical="center" wrapText="1"/>
    </xf>
    <xf numFmtId="0" fontId="12" fillId="0" borderId="67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justify" vertical="top" wrapText="1"/>
    </xf>
    <xf numFmtId="0" fontId="12" fillId="0" borderId="0" xfId="0" applyFont="1" applyBorder="1" applyAlignment="1">
      <alignment horizontal="right" vertical="top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33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0</xdr:col>
      <xdr:colOff>228600</xdr:colOff>
      <xdr:row>33</xdr:row>
      <xdr:rowOff>95250</xdr:rowOff>
    </xdr:to>
    <xdr:grpSp>
      <xdr:nvGrpSpPr>
        <xdr:cNvPr id="1027" name="Group 3"/>
        <xdr:cNvGrpSpPr>
          <a:grpSpLocks noChangeAspect="1"/>
        </xdr:cNvGrpSpPr>
      </xdr:nvGrpSpPr>
      <xdr:grpSpPr bwMode="auto">
        <a:xfrm>
          <a:off x="0" y="6080125"/>
          <a:ext cx="228600" cy="95250"/>
          <a:chOff x="2202" y="3500"/>
          <a:chExt cx="7200" cy="4212"/>
        </a:xfrm>
      </xdr:grpSpPr>
      <xdr:sp macro="" textlink="">
        <xdr:nvSpPr>
          <xdr:cNvPr id="1028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54</xdr:row>
      <xdr:rowOff>95250</xdr:rowOff>
    </xdr:from>
    <xdr:to>
      <xdr:col>8</xdr:col>
      <xdr:colOff>504825</xdr:colOff>
      <xdr:row>54</xdr:row>
      <xdr:rowOff>95250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>
          <a:off x="47625" y="13858875"/>
          <a:ext cx="594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38</xdr:row>
      <xdr:rowOff>171450</xdr:rowOff>
    </xdr:from>
    <xdr:to>
      <xdr:col>3</xdr:col>
      <xdr:colOff>381000</xdr:colOff>
      <xdr:row>38</xdr:row>
      <xdr:rowOff>171450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>
          <a:off x="2105025" y="106108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13</xdr:col>
      <xdr:colOff>581025</xdr:colOff>
      <xdr:row>8</xdr:row>
      <xdr:rowOff>0</xdr:rowOff>
    </xdr:from>
    <xdr:to>
      <xdr:col>18</xdr:col>
      <xdr:colOff>267335</xdr:colOff>
      <xdr:row>10</xdr:row>
      <xdr:rowOff>59055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300" y="1657350"/>
          <a:ext cx="3115310" cy="573405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</xdr:colOff>
      <xdr:row>13</xdr:row>
      <xdr:rowOff>152400</xdr:rowOff>
    </xdr:from>
    <xdr:to>
      <xdr:col>20</xdr:col>
      <xdr:colOff>445770</xdr:colOff>
      <xdr:row>17</xdr:row>
      <xdr:rowOff>10795</xdr:rowOff>
    </xdr:to>
    <xdr:pic>
      <xdr:nvPicPr>
        <xdr:cNvPr id="7" name="图片 6"/>
        <xdr:cNvPicPr/>
      </xdr:nvPicPr>
      <xdr:blipFill rotWithShape="1">
        <a:blip xmlns:r="http://schemas.openxmlformats.org/officeDocument/2006/relationships" r:embed="rId2"/>
        <a:srcRect b="16387"/>
        <a:stretch/>
      </xdr:blipFill>
      <xdr:spPr bwMode="auto">
        <a:xfrm>
          <a:off x="9753600" y="2590800"/>
          <a:ext cx="4551045" cy="54419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  <xdr:twoCellAnchor>
    <xdr:from>
      <xdr:col>7</xdr:col>
      <xdr:colOff>47625</xdr:colOff>
      <xdr:row>38</xdr:row>
      <xdr:rowOff>171450</xdr:rowOff>
    </xdr:from>
    <xdr:to>
      <xdr:col>7</xdr:col>
      <xdr:colOff>381000</xdr:colOff>
      <xdr:row>38</xdr:row>
      <xdr:rowOff>171450</xdr:rowOff>
    </xdr:to>
    <xdr:sp macro="" textlink="">
      <xdr:nvSpPr>
        <xdr:cNvPr id="8" name="Line 2"/>
        <xdr:cNvSpPr>
          <a:spLocks noChangeShapeType="1"/>
        </xdr:cNvSpPr>
      </xdr:nvSpPr>
      <xdr:spPr bwMode="auto">
        <a:xfrm>
          <a:off x="2247900" y="767715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17" name="图片 1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5175" y="1943100"/>
          <a:ext cx="681990" cy="3587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180975</xdr:colOff>
      <xdr:row>10</xdr:row>
      <xdr:rowOff>28575</xdr:rowOff>
    </xdr:from>
    <xdr:to>
      <xdr:col>4</xdr:col>
      <xdr:colOff>862965</xdr:colOff>
      <xdr:row>12</xdr:row>
      <xdr:rowOff>25400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3375" y="1933575"/>
          <a:ext cx="681990" cy="3587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57150</xdr:rowOff>
    </xdr:from>
    <xdr:to>
      <xdr:col>9</xdr:col>
      <xdr:colOff>114300</xdr:colOff>
      <xdr:row>23</xdr:row>
      <xdr:rowOff>57150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 flipH="1">
          <a:off x="0" y="5191125"/>
          <a:ext cx="6381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31</xdr:row>
      <xdr:rowOff>0</xdr:rowOff>
    </xdr:from>
    <xdr:to>
      <xdr:col>9</xdr:col>
      <xdr:colOff>0</xdr:colOff>
      <xdr:row>31</xdr:row>
      <xdr:rowOff>0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0" y="6972300"/>
          <a:ext cx="6267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11</xdr:col>
      <xdr:colOff>85725</xdr:colOff>
      <xdr:row>45</xdr:row>
      <xdr:rowOff>19050</xdr:rowOff>
    </xdr:from>
    <xdr:to>
      <xdr:col>18</xdr:col>
      <xdr:colOff>113697</xdr:colOff>
      <xdr:row>46</xdr:row>
      <xdr:rowOff>119705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4775" y="11096625"/>
          <a:ext cx="4828572" cy="291155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81643</xdr:colOff>
      <xdr:row>41</xdr:row>
      <xdr:rowOff>189140</xdr:rowOff>
    </xdr:from>
    <xdr:to>
      <xdr:col>13</xdr:col>
      <xdr:colOff>557662</xdr:colOff>
      <xdr:row>42</xdr:row>
      <xdr:rowOff>78849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0693" y="10371365"/>
          <a:ext cx="1847619" cy="59455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52</xdr:row>
      <xdr:rowOff>123825</xdr:rowOff>
    </xdr:from>
    <xdr:to>
      <xdr:col>7</xdr:col>
      <xdr:colOff>457200</xdr:colOff>
      <xdr:row>52</xdr:row>
      <xdr:rowOff>123825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14300" y="8020050"/>
          <a:ext cx="7277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73</xdr:row>
      <xdr:rowOff>47625</xdr:rowOff>
    </xdr:from>
    <xdr:to>
      <xdr:col>8</xdr:col>
      <xdr:colOff>114300</xdr:colOff>
      <xdr:row>73</xdr:row>
      <xdr:rowOff>47625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0" y="11610975"/>
          <a:ext cx="803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257175</xdr:colOff>
      <xdr:row>8</xdr:row>
      <xdr:rowOff>142875</xdr:rowOff>
    </xdr:from>
    <xdr:to>
      <xdr:col>13</xdr:col>
      <xdr:colOff>236220</xdr:colOff>
      <xdr:row>10</xdr:row>
      <xdr:rowOff>131445</xdr:rowOff>
    </xdr:to>
    <xdr:pic>
      <xdr:nvPicPr>
        <xdr:cNvPr id="4" name="图片 3"/>
        <xdr:cNvPicPr/>
      </xdr:nvPicPr>
      <xdr:blipFill rotWithShape="1">
        <a:blip xmlns:r="http://schemas.openxmlformats.org/officeDocument/2006/relationships" r:embed="rId1"/>
        <a:srcRect t="11104" b="12847"/>
        <a:stretch/>
      </xdr:blipFill>
      <xdr:spPr bwMode="auto">
        <a:xfrm>
          <a:off x="9172575" y="1838325"/>
          <a:ext cx="2722245" cy="350520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47625</xdr:rowOff>
    </xdr:from>
    <xdr:to>
      <xdr:col>7</xdr:col>
      <xdr:colOff>457200</xdr:colOff>
      <xdr:row>33</xdr:row>
      <xdr:rowOff>47625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H="1">
          <a:off x="0" y="8382000"/>
          <a:ext cx="5257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</xdr:row>
      <xdr:rowOff>142875</xdr:rowOff>
    </xdr:from>
    <xdr:to>
      <xdr:col>1</xdr:col>
      <xdr:colOff>38100</xdr:colOff>
      <xdr:row>11</xdr:row>
      <xdr:rowOff>142875</xdr:rowOff>
    </xdr:to>
    <xdr:grpSp>
      <xdr:nvGrpSpPr>
        <xdr:cNvPr id="2" name="__TH_G32小五333"/>
        <xdr:cNvGrpSpPr>
          <a:grpSpLocks/>
        </xdr:cNvGrpSpPr>
      </xdr:nvGrpSpPr>
      <xdr:grpSpPr bwMode="auto">
        <a:xfrm>
          <a:off x="38100" y="1905000"/>
          <a:ext cx="828675" cy="400050"/>
          <a:chOff x="1707" y="4198"/>
          <a:chExt cx="1673" cy="860"/>
        </a:xfrm>
      </xdr:grpSpPr>
      <xdr:sp macro="" textlink="">
        <xdr:nvSpPr>
          <xdr:cNvPr id="3" name="__TH_L319"/>
          <xdr:cNvSpPr>
            <a:spLocks noChangeShapeType="1"/>
          </xdr:cNvSpPr>
        </xdr:nvSpPr>
        <xdr:spPr bwMode="auto">
          <a:xfrm>
            <a:off x="1707" y="4198"/>
            <a:ext cx="1673" cy="430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" name="__TH_L320"/>
          <xdr:cNvSpPr>
            <a:spLocks noChangeShapeType="1"/>
          </xdr:cNvSpPr>
        </xdr:nvSpPr>
        <xdr:spPr bwMode="auto">
          <a:xfrm>
            <a:off x="1707" y="4198"/>
            <a:ext cx="1673" cy="860"/>
          </a:xfrm>
          <a:prstGeom prst="line">
            <a:avLst/>
          </a:prstGeom>
          <a:noFill/>
          <a:ln w="63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__TH_B11321"/>
          <xdr:cNvSpPr txBox="1">
            <a:spLocks noChangeArrowheads="1"/>
          </xdr:cNvSpPr>
        </xdr:nvSpPr>
        <xdr:spPr bwMode="auto">
          <a:xfrm>
            <a:off x="2501" y="4198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分</a:t>
            </a:r>
          </a:p>
        </xdr:txBody>
      </xdr:sp>
      <xdr:sp macro="" textlink="">
        <xdr:nvSpPr>
          <xdr:cNvPr id="6" name="__TH_B12322"/>
          <xdr:cNvSpPr txBox="1">
            <a:spLocks noChangeArrowheads="1"/>
          </xdr:cNvSpPr>
        </xdr:nvSpPr>
        <xdr:spPr bwMode="auto">
          <a:xfrm>
            <a:off x="2688" y="4212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析</a:t>
            </a:r>
          </a:p>
        </xdr:txBody>
      </xdr:sp>
      <xdr:sp macro="" textlink="">
        <xdr:nvSpPr>
          <xdr:cNvPr id="7" name="__TH_B13323"/>
          <xdr:cNvSpPr txBox="1">
            <a:spLocks noChangeArrowheads="1"/>
          </xdr:cNvSpPr>
        </xdr:nvSpPr>
        <xdr:spPr bwMode="auto">
          <a:xfrm>
            <a:off x="2875" y="4236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项</a:t>
            </a:r>
          </a:p>
        </xdr:txBody>
      </xdr:sp>
      <xdr:sp macro="" textlink="">
        <xdr:nvSpPr>
          <xdr:cNvPr id="8" name="__TH_B14324"/>
          <xdr:cNvSpPr txBox="1">
            <a:spLocks noChangeArrowheads="1"/>
          </xdr:cNvSpPr>
        </xdr:nvSpPr>
        <xdr:spPr bwMode="auto">
          <a:xfrm>
            <a:off x="3062" y="4260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目</a:t>
            </a:r>
          </a:p>
        </xdr:txBody>
      </xdr:sp>
      <xdr:sp macro="" textlink="">
        <xdr:nvSpPr>
          <xdr:cNvPr id="9" name="__TH_B21325"/>
          <xdr:cNvSpPr txBox="1">
            <a:spLocks noChangeArrowheads="1"/>
          </xdr:cNvSpPr>
        </xdr:nvSpPr>
        <xdr:spPr bwMode="auto">
          <a:xfrm>
            <a:off x="2601" y="443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样</a:t>
            </a:r>
          </a:p>
        </xdr:txBody>
      </xdr:sp>
      <xdr:sp macro="" textlink="">
        <xdr:nvSpPr>
          <xdr:cNvPr id="10" name="__TH_B22326"/>
          <xdr:cNvSpPr txBox="1">
            <a:spLocks noChangeArrowheads="1"/>
          </xdr:cNvSpPr>
        </xdr:nvSpPr>
        <xdr:spPr bwMode="auto">
          <a:xfrm>
            <a:off x="2742" y="4511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品</a:t>
            </a:r>
          </a:p>
        </xdr:txBody>
      </xdr:sp>
      <xdr:sp macro="" textlink="">
        <xdr:nvSpPr>
          <xdr:cNvPr id="11" name="__TH_B23327"/>
          <xdr:cNvSpPr txBox="1">
            <a:spLocks noChangeArrowheads="1"/>
          </xdr:cNvSpPr>
        </xdr:nvSpPr>
        <xdr:spPr bwMode="auto">
          <a:xfrm>
            <a:off x="2913" y="4585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浓</a:t>
            </a:r>
          </a:p>
        </xdr:txBody>
      </xdr:sp>
      <xdr:sp macro="" textlink="">
        <xdr:nvSpPr>
          <xdr:cNvPr id="12" name="__TH_B24328"/>
          <xdr:cNvSpPr txBox="1">
            <a:spLocks noChangeArrowheads="1"/>
          </xdr:cNvSpPr>
        </xdr:nvSpPr>
        <xdr:spPr bwMode="auto">
          <a:xfrm>
            <a:off x="3104" y="4659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度</a:t>
            </a:r>
          </a:p>
        </xdr:txBody>
      </xdr:sp>
      <xdr:sp macro="" textlink="">
        <xdr:nvSpPr>
          <xdr:cNvPr id="13" name="__TH_B31329"/>
          <xdr:cNvSpPr txBox="1">
            <a:spLocks noChangeArrowheads="1"/>
          </xdr:cNvSpPr>
        </xdr:nvSpPr>
        <xdr:spPr bwMode="auto">
          <a:xfrm>
            <a:off x="1861" y="4578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样</a:t>
            </a:r>
          </a:p>
        </xdr:txBody>
      </xdr:sp>
      <xdr:sp macro="" textlink="">
        <xdr:nvSpPr>
          <xdr:cNvPr id="14" name="__TH_B32330"/>
          <xdr:cNvSpPr txBox="1">
            <a:spLocks noChangeArrowheads="1"/>
          </xdr:cNvSpPr>
        </xdr:nvSpPr>
        <xdr:spPr bwMode="auto">
          <a:xfrm>
            <a:off x="2169" y="465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品</a:t>
            </a:r>
          </a:p>
        </xdr:txBody>
      </xdr:sp>
      <xdr:sp macro="" textlink="">
        <xdr:nvSpPr>
          <xdr:cNvPr id="15" name="__TH_B33331"/>
          <xdr:cNvSpPr txBox="1">
            <a:spLocks noChangeArrowheads="1"/>
          </xdr:cNvSpPr>
        </xdr:nvSpPr>
        <xdr:spPr bwMode="auto">
          <a:xfrm>
            <a:off x="2478" y="4737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编</a:t>
            </a:r>
          </a:p>
        </xdr:txBody>
      </xdr:sp>
      <xdr:sp macro="" textlink="">
        <xdr:nvSpPr>
          <xdr:cNvPr id="16" name="__TH_B34332"/>
          <xdr:cNvSpPr txBox="1">
            <a:spLocks noChangeArrowheads="1"/>
          </xdr:cNvSpPr>
        </xdr:nvSpPr>
        <xdr:spPr bwMode="auto">
          <a:xfrm>
            <a:off x="2842" y="4816"/>
            <a:ext cx="225" cy="2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宋体"/>
                <a:ea typeface="宋体"/>
              </a:rPr>
              <a:t>号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0</xdr:col>
      <xdr:colOff>228600</xdr:colOff>
      <xdr:row>34</xdr:row>
      <xdr:rowOff>95250</xdr:rowOff>
    </xdr:to>
    <xdr:grpSp>
      <xdr:nvGrpSpPr>
        <xdr:cNvPr id="2" name="Group 3"/>
        <xdr:cNvGrpSpPr>
          <a:grpSpLocks noChangeAspect="1"/>
        </xdr:cNvGrpSpPr>
      </xdr:nvGrpSpPr>
      <xdr:grpSpPr bwMode="auto">
        <a:xfrm>
          <a:off x="0" y="6400800"/>
          <a:ext cx="228600" cy="95250"/>
          <a:chOff x="2202" y="3500"/>
          <a:chExt cx="7200" cy="4212"/>
        </a:xfrm>
      </xdr:grpSpPr>
      <xdr:sp macro="" textlink="">
        <xdr:nvSpPr>
          <xdr:cNvPr id="3" name="AutoShape 4"/>
          <xdr:cNvSpPr>
            <a:spLocks noChangeAspect="1" noChangeArrowheads="1" noTextEdit="1"/>
          </xdr:cNvSpPr>
        </xdr:nvSpPr>
        <xdr:spPr bwMode="auto">
          <a:xfrm>
            <a:off x="2202" y="3500"/>
            <a:ext cx="7200" cy="421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0</xdr:col>
      <xdr:colOff>47625</xdr:colOff>
      <xdr:row>55</xdr:row>
      <xdr:rowOff>95250</xdr:rowOff>
    </xdr:from>
    <xdr:to>
      <xdr:col>8</xdr:col>
      <xdr:colOff>504825</xdr:colOff>
      <xdr:row>55</xdr:row>
      <xdr:rowOff>95250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47625" y="11096625"/>
          <a:ext cx="6086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39</xdr:row>
      <xdr:rowOff>171450</xdr:rowOff>
    </xdr:from>
    <xdr:to>
      <xdr:col>3</xdr:col>
      <xdr:colOff>381000</xdr:colOff>
      <xdr:row>39</xdr:row>
      <xdr:rowOff>171450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22479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7</xdr:col>
      <xdr:colOff>47625</xdr:colOff>
      <xdr:row>39</xdr:row>
      <xdr:rowOff>171450</xdr:rowOff>
    </xdr:from>
    <xdr:to>
      <xdr:col>7</xdr:col>
      <xdr:colOff>381000</xdr:colOff>
      <xdr:row>39</xdr:row>
      <xdr:rowOff>171450</xdr:rowOff>
    </xdr:to>
    <xdr:sp macro="" textlink="">
      <xdr:nvSpPr>
        <xdr:cNvPr id="6" name="Line 2"/>
        <xdr:cNvSpPr>
          <a:spLocks noChangeShapeType="1"/>
        </xdr:cNvSpPr>
      </xdr:nvSpPr>
      <xdr:spPr bwMode="auto">
        <a:xfrm>
          <a:off x="4991100" y="7848600"/>
          <a:ext cx="333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12</xdr:col>
      <xdr:colOff>209550</xdr:colOff>
      <xdr:row>10</xdr:row>
      <xdr:rowOff>76200</xdr:rowOff>
    </xdr:from>
    <xdr:to>
      <xdr:col>15</xdr:col>
      <xdr:colOff>381000</xdr:colOff>
      <xdr:row>13</xdr:row>
      <xdr:rowOff>0</xdr:rowOff>
    </xdr:to>
    <xdr:pic>
      <xdr:nvPicPr>
        <xdr:cNvPr id="7" name="图片 6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2143125"/>
          <a:ext cx="2228850" cy="495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238125</xdr:rowOff>
    </xdr:from>
    <xdr:to>
      <xdr:col>8</xdr:col>
      <xdr:colOff>114300</xdr:colOff>
      <xdr:row>58</xdr:row>
      <xdr:rowOff>28575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V="1">
          <a:off x="0" y="11001375"/>
          <a:ext cx="586740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65</xdr:row>
      <xdr:rowOff>38100</xdr:rowOff>
    </xdr:from>
    <xdr:to>
      <xdr:col>8</xdr:col>
      <xdr:colOff>114300</xdr:colOff>
      <xdr:row>65</xdr:row>
      <xdr:rowOff>38100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 flipV="1">
          <a:off x="0" y="12725400"/>
          <a:ext cx="5867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5</xdr:row>
      <xdr:rowOff>161925</xdr:rowOff>
    </xdr:from>
    <xdr:to>
      <xdr:col>3</xdr:col>
      <xdr:colOff>381000</xdr:colOff>
      <xdr:row>8</xdr:row>
      <xdr:rowOff>20091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00125" y="1171575"/>
          <a:ext cx="1704975" cy="372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17</xdr:col>
      <xdr:colOff>323850</xdr:colOff>
      <xdr:row>13</xdr:row>
      <xdr:rowOff>162560</xdr:rowOff>
    </xdr:to>
    <xdr:pic>
      <xdr:nvPicPr>
        <xdr:cNvPr id="5" name="图片 4"/>
        <xdr:cNvPicPr/>
      </xdr:nvPicPr>
      <xdr:blipFill rotWithShape="1">
        <a:blip xmlns:r="http://schemas.openxmlformats.org/officeDocument/2006/relationships" r:embed="rId2"/>
        <a:srcRect t="21981"/>
        <a:stretch/>
      </xdr:blipFill>
      <xdr:spPr bwMode="auto">
        <a:xfrm>
          <a:off x="9867900" y="2247900"/>
          <a:ext cx="2381250" cy="36258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12868275"/>
          <a:ext cx="5715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5601950"/>
          <a:ext cx="571500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104775</xdr:colOff>
      <xdr:row>10</xdr:row>
      <xdr:rowOff>66675</xdr:rowOff>
    </xdr:from>
    <xdr:to>
      <xdr:col>10</xdr:col>
      <xdr:colOff>467995</xdr:colOff>
      <xdr:row>12</xdr:row>
      <xdr:rowOff>78740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62775" y="2495550"/>
          <a:ext cx="1049020" cy="393065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666750</xdr:colOff>
      <xdr:row>13</xdr:row>
      <xdr:rowOff>19050</xdr:rowOff>
    </xdr:from>
    <xdr:to>
      <xdr:col>11</xdr:col>
      <xdr:colOff>226695</xdr:colOff>
      <xdr:row>14</xdr:row>
      <xdr:rowOff>163195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2990850"/>
          <a:ext cx="1617345" cy="3441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6" name="图片 5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28575</xdr:rowOff>
    </xdr:from>
    <xdr:to>
      <xdr:col>7</xdr:col>
      <xdr:colOff>228600</xdr:colOff>
      <xdr:row>48</xdr:row>
      <xdr:rowOff>28575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 flipH="1" flipV="1">
          <a:off x="0" y="9258300"/>
          <a:ext cx="10963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</xdr:row>
      <xdr:rowOff>142875</xdr:rowOff>
    </xdr:from>
    <xdr:to>
      <xdr:col>7</xdr:col>
      <xdr:colOff>228600</xdr:colOff>
      <xdr:row>59</xdr:row>
      <xdr:rowOff>161925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 flipV="1">
          <a:off x="0" y="11991975"/>
          <a:ext cx="1096327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10</xdr:row>
      <xdr:rowOff>171450</xdr:rowOff>
    </xdr:from>
    <xdr:to>
      <xdr:col>10</xdr:col>
      <xdr:colOff>372745</xdr:colOff>
      <xdr:row>13</xdr:row>
      <xdr:rowOff>2540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34950" y="2047875"/>
          <a:ext cx="1049020" cy="374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2"/>
  <sheetViews>
    <sheetView view="pageBreakPreview" topLeftCell="A16" zoomScale="60" workbookViewId="0">
      <selection activeCell="M77" sqref="M77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491" t="s">
        <v>0</v>
      </c>
      <c r="B1" s="491"/>
      <c r="C1" s="491"/>
      <c r="D1" s="491"/>
      <c r="E1" s="491"/>
      <c r="F1" s="491"/>
      <c r="G1" s="491"/>
      <c r="H1" s="491"/>
      <c r="I1" s="491"/>
    </row>
    <row r="2" spans="1:13" ht="20.25">
      <c r="A2" s="492" t="s">
        <v>1</v>
      </c>
      <c r="B2" s="492"/>
      <c r="C2" s="492"/>
      <c r="D2" s="492"/>
      <c r="E2" s="492"/>
      <c r="F2" s="492"/>
      <c r="G2" s="492"/>
      <c r="H2" s="492"/>
      <c r="I2" s="492"/>
    </row>
    <row r="3" spans="1:13">
      <c r="A3" s="493" t="s">
        <v>2</v>
      </c>
      <c r="B3" s="493"/>
      <c r="C3" s="493"/>
      <c r="D3" s="493"/>
      <c r="E3" s="493"/>
      <c r="F3" s="493"/>
      <c r="G3" s="493"/>
      <c r="H3" s="493"/>
      <c r="I3" s="493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80</v>
      </c>
    </row>
    <row r="7" spans="1:13">
      <c r="A7" s="494" t="s">
        <v>58</v>
      </c>
      <c r="B7" s="494"/>
      <c r="C7">
        <v>0.01</v>
      </c>
      <c r="D7" t="s">
        <v>60</v>
      </c>
    </row>
    <row r="8" spans="1:13">
      <c r="A8" s="370"/>
      <c r="B8" s="370"/>
      <c r="C8" s="370"/>
      <c r="D8" s="370" t="s">
        <v>5</v>
      </c>
      <c r="E8" s="370"/>
      <c r="F8" s="370"/>
      <c r="G8" s="370"/>
      <c r="H8" s="488"/>
      <c r="I8" s="488"/>
    </row>
    <row r="9" spans="1:13" ht="27">
      <c r="A9" s="22" t="s">
        <v>68</v>
      </c>
      <c r="B9" s="26" t="s">
        <v>3</v>
      </c>
      <c r="C9" s="27" t="s">
        <v>73</v>
      </c>
      <c r="D9" s="45" t="s">
        <v>69</v>
      </c>
      <c r="E9" s="30" t="s">
        <v>70</v>
      </c>
      <c r="F9" s="30" t="s">
        <v>71</v>
      </c>
      <c r="G9" s="33" t="s">
        <v>72</v>
      </c>
      <c r="H9" s="34" t="s">
        <v>78</v>
      </c>
      <c r="I9" s="27" t="s">
        <v>79</v>
      </c>
    </row>
    <row r="10" spans="1:13">
      <c r="A10" s="23"/>
      <c r="B10" s="28"/>
      <c r="C10" s="28"/>
      <c r="D10" s="28"/>
      <c r="E10" s="31"/>
      <c r="F10" s="31"/>
      <c r="G10" s="35" t="str">
        <f t="shared" ref="G10:G31" si="0">IF(0=(F10-E10),"",(F10-E10))</f>
        <v/>
      </c>
      <c r="H10" s="36" t="str">
        <f t="shared" ref="H10:H31" si="1">IFERROR(IF(C10&lt;100,(((10+G10)*10/$P$35-10)-((10+D10)*10/$P$35-10)*((100-C10)/100))*$C$7*8*1000/C10,((10+G10)*10/$P$35-10)*$C$7*8*1000/C10),"")</f>
        <v/>
      </c>
      <c r="I10" s="28"/>
      <c r="M10" t="s">
        <v>61</v>
      </c>
    </row>
    <row r="11" spans="1:13">
      <c r="A11" s="23"/>
      <c r="B11" s="28"/>
      <c r="C11" s="28"/>
      <c r="D11" s="28"/>
      <c r="E11" s="31"/>
      <c r="F11" s="31"/>
      <c r="G11" s="35" t="str">
        <f t="shared" si="0"/>
        <v/>
      </c>
      <c r="H11" s="36" t="str">
        <f t="shared" si="1"/>
        <v/>
      </c>
      <c r="I11" s="28"/>
    </row>
    <row r="12" spans="1:13">
      <c r="A12" s="23"/>
      <c r="B12" s="28"/>
      <c r="C12" s="28"/>
      <c r="D12" s="28"/>
      <c r="E12" s="31"/>
      <c r="F12" s="31"/>
      <c r="G12" s="35" t="str">
        <f t="shared" si="0"/>
        <v/>
      </c>
      <c r="H12" s="36" t="str">
        <f t="shared" si="1"/>
        <v/>
      </c>
      <c r="I12" s="28"/>
      <c r="M12" s="20"/>
    </row>
    <row r="13" spans="1:13">
      <c r="A13" s="23"/>
      <c r="B13" s="28"/>
      <c r="C13" s="28"/>
      <c r="D13" s="28"/>
      <c r="E13" s="31"/>
      <c r="F13" s="31"/>
      <c r="G13" s="35" t="str">
        <f t="shared" si="0"/>
        <v/>
      </c>
      <c r="H13" s="36" t="str">
        <f t="shared" si="1"/>
        <v/>
      </c>
      <c r="I13" s="28"/>
    </row>
    <row r="14" spans="1:13">
      <c r="A14" s="23"/>
      <c r="B14" s="28"/>
      <c r="C14" s="28"/>
      <c r="D14" s="28"/>
      <c r="E14" s="31"/>
      <c r="F14" s="31"/>
      <c r="G14" s="35" t="str">
        <f t="shared" si="0"/>
        <v/>
      </c>
      <c r="H14" s="36" t="str">
        <f t="shared" si="1"/>
        <v/>
      </c>
      <c r="I14" s="28"/>
    </row>
    <row r="15" spans="1:13">
      <c r="A15" s="23"/>
      <c r="B15" s="28"/>
      <c r="C15" s="28"/>
      <c r="D15" s="28"/>
      <c r="E15" s="31"/>
      <c r="F15" s="31"/>
      <c r="G15" s="35" t="str">
        <f t="shared" si="0"/>
        <v/>
      </c>
      <c r="H15" s="36" t="str">
        <f t="shared" si="1"/>
        <v/>
      </c>
      <c r="I15" s="28"/>
      <c r="M15" t="s">
        <v>62</v>
      </c>
    </row>
    <row r="16" spans="1:13">
      <c r="A16" s="23"/>
      <c r="B16" s="28"/>
      <c r="C16" s="28"/>
      <c r="D16" s="28"/>
      <c r="E16" s="31"/>
      <c r="F16" s="31"/>
      <c r="G16" s="35" t="str">
        <f t="shared" si="0"/>
        <v/>
      </c>
      <c r="H16" s="36" t="str">
        <f t="shared" si="1"/>
        <v/>
      </c>
      <c r="I16" s="28"/>
    </row>
    <row r="17" spans="1:14">
      <c r="A17" s="23"/>
      <c r="B17" s="28"/>
      <c r="C17" s="28"/>
      <c r="D17" s="28"/>
      <c r="E17" s="31"/>
      <c r="F17" s="31"/>
      <c r="G17" s="35" t="str">
        <f t="shared" si="0"/>
        <v/>
      </c>
      <c r="H17" s="36" t="str">
        <f t="shared" si="1"/>
        <v/>
      </c>
      <c r="I17" s="28"/>
    </row>
    <row r="18" spans="1:14">
      <c r="A18" s="23"/>
      <c r="B18" s="28"/>
      <c r="C18" s="28"/>
      <c r="D18" s="28"/>
      <c r="E18" s="31"/>
      <c r="F18" s="31"/>
      <c r="G18" s="35" t="str">
        <f t="shared" si="0"/>
        <v/>
      </c>
      <c r="H18" s="36" t="str">
        <f t="shared" si="1"/>
        <v/>
      </c>
      <c r="I18" s="28"/>
    </row>
    <row r="19" spans="1:14">
      <c r="A19" s="23"/>
      <c r="B19" s="28"/>
      <c r="C19" s="28"/>
      <c r="D19" s="28"/>
      <c r="E19" s="31"/>
      <c r="F19" s="31"/>
      <c r="G19" s="35" t="str">
        <f t="shared" si="0"/>
        <v/>
      </c>
      <c r="H19" s="36" t="str">
        <f t="shared" si="1"/>
        <v/>
      </c>
      <c r="I19" s="28"/>
      <c r="M19" s="21"/>
      <c r="N19" t="s">
        <v>75</v>
      </c>
    </row>
    <row r="20" spans="1:14">
      <c r="A20" s="23"/>
      <c r="B20" s="28"/>
      <c r="C20" s="28"/>
      <c r="D20" s="28"/>
      <c r="E20" s="31"/>
      <c r="F20" s="31"/>
      <c r="G20" s="35" t="str">
        <f t="shared" si="0"/>
        <v/>
      </c>
      <c r="H20" s="36" t="str">
        <f t="shared" si="1"/>
        <v/>
      </c>
      <c r="I20" s="28"/>
      <c r="M20" s="25"/>
      <c r="N20" t="s">
        <v>76</v>
      </c>
    </row>
    <row r="21" spans="1:14">
      <c r="A21" s="23"/>
      <c r="B21" s="28"/>
      <c r="C21" s="28"/>
      <c r="D21" s="28"/>
      <c r="E21" s="31"/>
      <c r="F21" s="31"/>
      <c r="G21" s="35" t="str">
        <f t="shared" si="0"/>
        <v/>
      </c>
      <c r="H21" s="36" t="str">
        <f t="shared" si="1"/>
        <v/>
      </c>
      <c r="I21" s="28"/>
      <c r="M21" s="29"/>
      <c r="N21" t="s">
        <v>77</v>
      </c>
    </row>
    <row r="22" spans="1:14">
      <c r="A22" s="23"/>
      <c r="B22" s="28"/>
      <c r="C22" s="28"/>
      <c r="D22" s="28"/>
      <c r="E22" s="31"/>
      <c r="F22" s="31"/>
      <c r="G22" s="35" t="str">
        <f t="shared" si="0"/>
        <v/>
      </c>
      <c r="H22" s="36" t="str">
        <f t="shared" si="1"/>
        <v/>
      </c>
      <c r="I22" s="28"/>
    </row>
    <row r="23" spans="1:14">
      <c r="A23" s="23"/>
      <c r="B23" s="28"/>
      <c r="C23" s="28"/>
      <c r="D23" s="28"/>
      <c r="E23" s="31"/>
      <c r="F23" s="31"/>
      <c r="G23" s="35" t="str">
        <f t="shared" si="0"/>
        <v/>
      </c>
      <c r="H23" s="36" t="str">
        <f t="shared" si="1"/>
        <v/>
      </c>
      <c r="I23" s="28"/>
    </row>
    <row r="24" spans="1:14">
      <c r="A24" s="23"/>
      <c r="B24" s="28"/>
      <c r="C24" s="28"/>
      <c r="D24" s="28"/>
      <c r="E24" s="31"/>
      <c r="F24" s="31"/>
      <c r="G24" s="35" t="str">
        <f t="shared" si="0"/>
        <v/>
      </c>
      <c r="H24" s="36" t="str">
        <f t="shared" si="1"/>
        <v/>
      </c>
      <c r="I24" s="28"/>
    </row>
    <row r="25" spans="1:14">
      <c r="A25" s="23"/>
      <c r="B25" s="28"/>
      <c r="C25" s="28"/>
      <c r="D25" s="28"/>
      <c r="E25" s="31"/>
      <c r="F25" s="31"/>
      <c r="G25" s="35" t="str">
        <f t="shared" si="0"/>
        <v/>
      </c>
      <c r="H25" s="36" t="str">
        <f t="shared" si="1"/>
        <v/>
      </c>
      <c r="I25" s="28"/>
    </row>
    <row r="26" spans="1:14">
      <c r="A26" s="23"/>
      <c r="B26" s="28"/>
      <c r="C26" s="28"/>
      <c r="D26" s="28"/>
      <c r="E26" s="31"/>
      <c r="F26" s="31"/>
      <c r="G26" s="35" t="str">
        <f t="shared" si="0"/>
        <v/>
      </c>
      <c r="H26" s="36" t="str">
        <f t="shared" si="1"/>
        <v/>
      </c>
      <c r="I26" s="28"/>
    </row>
    <row r="27" spans="1:14">
      <c r="A27" s="23"/>
      <c r="B27" s="28"/>
      <c r="C27" s="28"/>
      <c r="D27" s="28"/>
      <c r="E27" s="31"/>
      <c r="F27" s="31"/>
      <c r="G27" s="35" t="str">
        <f t="shared" si="0"/>
        <v/>
      </c>
      <c r="H27" s="36" t="str">
        <f t="shared" si="1"/>
        <v/>
      </c>
      <c r="I27" s="28"/>
    </row>
    <row r="28" spans="1:14">
      <c r="A28" s="23"/>
      <c r="B28" s="28"/>
      <c r="C28" s="28"/>
      <c r="D28" s="28"/>
      <c r="E28" s="31"/>
      <c r="F28" s="31"/>
      <c r="G28" s="35" t="str">
        <f t="shared" si="0"/>
        <v/>
      </c>
      <c r="H28" s="36" t="str">
        <f t="shared" si="1"/>
        <v/>
      </c>
      <c r="I28" s="28"/>
    </row>
    <row r="29" spans="1:14">
      <c r="A29" s="23"/>
      <c r="B29" s="28"/>
      <c r="C29" s="28"/>
      <c r="D29" s="28"/>
      <c r="E29" s="31"/>
      <c r="F29" s="31"/>
      <c r="G29" s="35" t="str">
        <f t="shared" si="0"/>
        <v/>
      </c>
      <c r="H29" s="36" t="str">
        <f t="shared" si="1"/>
        <v/>
      </c>
      <c r="I29" s="28"/>
    </row>
    <row r="30" spans="1:14">
      <c r="A30" s="23"/>
      <c r="B30" s="28"/>
      <c r="C30" s="28"/>
      <c r="D30" s="28"/>
      <c r="E30" s="31"/>
      <c r="F30" s="31"/>
      <c r="G30" s="35" t="str">
        <f t="shared" si="0"/>
        <v/>
      </c>
      <c r="H30" s="36" t="str">
        <f t="shared" si="1"/>
        <v/>
      </c>
      <c r="I30" s="28"/>
    </row>
    <row r="31" spans="1:14">
      <c r="A31" s="23"/>
      <c r="B31" s="28"/>
      <c r="C31" s="28"/>
      <c r="D31" s="28"/>
      <c r="E31" s="31"/>
      <c r="F31" s="31"/>
      <c r="G31" s="35" t="str">
        <f t="shared" si="0"/>
        <v/>
      </c>
      <c r="H31" s="36" t="str">
        <f t="shared" si="1"/>
        <v/>
      </c>
      <c r="I31" s="28"/>
    </row>
    <row r="32" spans="1:14">
      <c r="A32" s="1" t="s">
        <v>48</v>
      </c>
      <c r="C32" t="s">
        <v>46</v>
      </c>
      <c r="E32" t="s">
        <v>47</v>
      </c>
      <c r="G32" t="s">
        <v>49</v>
      </c>
    </row>
    <row r="33" spans="1:24" ht="14.25" thickBot="1">
      <c r="A33" s="1"/>
    </row>
    <row r="34" spans="1:24" ht="14.25" thickBot="1">
      <c r="A34" s="2" t="s">
        <v>8</v>
      </c>
      <c r="B34" s="8" t="s">
        <v>11</v>
      </c>
      <c r="C34" s="392" t="s">
        <v>12</v>
      </c>
      <c r="D34" s="393"/>
      <c r="E34" s="393"/>
      <c r="F34" s="394"/>
      <c r="G34" s="392" t="s">
        <v>13</v>
      </c>
      <c r="H34" s="393"/>
      <c r="I34" s="393"/>
      <c r="J34" s="394"/>
      <c r="K34" s="395" t="s">
        <v>14</v>
      </c>
      <c r="L34" s="396"/>
      <c r="M34" s="396"/>
      <c r="N34" s="396"/>
      <c r="O34" s="397"/>
      <c r="P34" s="395" t="s">
        <v>59</v>
      </c>
      <c r="Q34" s="396"/>
      <c r="R34" s="396"/>
      <c r="S34" s="396"/>
      <c r="T34" s="396"/>
      <c r="U34" s="397"/>
      <c r="V34" s="398" t="s">
        <v>15</v>
      </c>
      <c r="W34" s="399"/>
      <c r="X34" s="400"/>
    </row>
    <row r="35" spans="1:24" ht="24" thickBot="1">
      <c r="A35" s="6" t="s">
        <v>9</v>
      </c>
      <c r="B35" s="9" t="s">
        <v>16</v>
      </c>
      <c r="C35" s="371">
        <v>0</v>
      </c>
      <c r="D35" s="372"/>
      <c r="E35" s="372"/>
      <c r="F35" s="373"/>
      <c r="G35" s="371"/>
      <c r="H35" s="372"/>
      <c r="I35" s="372"/>
      <c r="J35" s="373"/>
      <c r="K35" s="401">
        <f>G35-C35</f>
        <v>0</v>
      </c>
      <c r="L35" s="402"/>
      <c r="M35" s="402"/>
      <c r="N35" s="402"/>
      <c r="O35" s="403"/>
      <c r="P35" s="374">
        <f>AVERAGE(K35:O37)</f>
        <v>0</v>
      </c>
      <c r="Q35" s="375"/>
      <c r="R35" s="375"/>
      <c r="S35" s="375"/>
      <c r="T35" s="375"/>
      <c r="U35" s="376"/>
      <c r="V35" s="383" t="s">
        <v>74</v>
      </c>
      <c r="W35" s="384"/>
      <c r="X35" s="385"/>
    </row>
    <row r="36" spans="1:24" ht="24" thickBot="1">
      <c r="A36" s="6" t="s">
        <v>10</v>
      </c>
      <c r="B36" s="9" t="s">
        <v>17</v>
      </c>
      <c r="C36" s="371">
        <v>0</v>
      </c>
      <c r="D36" s="372"/>
      <c r="E36" s="372"/>
      <c r="F36" s="373"/>
      <c r="G36" s="371"/>
      <c r="H36" s="372"/>
      <c r="I36" s="372"/>
      <c r="J36" s="373"/>
      <c r="K36" s="401">
        <f t="shared" ref="K36:K37" si="2">G36-C36</f>
        <v>0</v>
      </c>
      <c r="L36" s="402"/>
      <c r="M36" s="402"/>
      <c r="N36" s="402"/>
      <c r="O36" s="403"/>
      <c r="P36" s="377"/>
      <c r="Q36" s="378"/>
      <c r="R36" s="378"/>
      <c r="S36" s="378"/>
      <c r="T36" s="378"/>
      <c r="U36" s="379"/>
      <c r="V36" s="386"/>
      <c r="W36" s="387"/>
      <c r="X36" s="388"/>
    </row>
    <row r="37" spans="1:24" ht="24" thickBot="1">
      <c r="A37" s="7"/>
      <c r="B37" s="10" t="s">
        <v>18</v>
      </c>
      <c r="C37" s="404">
        <v>0</v>
      </c>
      <c r="D37" s="405"/>
      <c r="E37" s="405"/>
      <c r="F37" s="406"/>
      <c r="G37" s="407"/>
      <c r="H37" s="408"/>
      <c r="I37" s="408"/>
      <c r="J37" s="409"/>
      <c r="K37" s="401">
        <f t="shared" si="2"/>
        <v>0</v>
      </c>
      <c r="L37" s="402"/>
      <c r="M37" s="402"/>
      <c r="N37" s="402"/>
      <c r="O37" s="403"/>
      <c r="P37" s="380"/>
      <c r="Q37" s="381"/>
      <c r="R37" s="381"/>
      <c r="S37" s="381"/>
      <c r="T37" s="381"/>
      <c r="U37" s="382"/>
      <c r="V37" s="389"/>
      <c r="W37" s="390"/>
      <c r="X37" s="391"/>
    </row>
    <row r="38" spans="1:24" ht="14.25" thickTop="1">
      <c r="A38" s="6" t="s">
        <v>7</v>
      </c>
      <c r="B38" s="32" t="s">
        <v>66</v>
      </c>
      <c r="C38" s="420"/>
      <c r="D38" s="420"/>
      <c r="E38" s="420"/>
      <c r="F38" s="420"/>
      <c r="G38" s="410" t="s">
        <v>63</v>
      </c>
      <c r="H38" s="410"/>
      <c r="I38" s="410"/>
      <c r="J38" s="411"/>
      <c r="K38" s="414"/>
      <c r="L38" s="415"/>
      <c r="M38" s="415"/>
      <c r="N38" s="415"/>
      <c r="O38" s="416"/>
      <c r="P38" s="414"/>
      <c r="Q38" s="415"/>
      <c r="R38" s="415"/>
      <c r="S38" s="415"/>
      <c r="T38" s="415"/>
      <c r="U38" s="416"/>
      <c r="V38" s="414"/>
      <c r="W38" s="415"/>
      <c r="X38" s="416"/>
    </row>
    <row r="39" spans="1:24" ht="14.25" thickBot="1">
      <c r="A39" s="6" t="s">
        <v>65</v>
      </c>
      <c r="B39" s="24" t="s">
        <v>64</v>
      </c>
      <c r="C39" s="420"/>
      <c r="D39" s="420"/>
      <c r="E39" s="420"/>
      <c r="F39" s="420"/>
      <c r="G39" s="412"/>
      <c r="H39" s="412"/>
      <c r="I39" s="412"/>
      <c r="J39" s="413"/>
      <c r="K39" s="417"/>
      <c r="L39" s="418"/>
      <c r="M39" s="418"/>
      <c r="N39" s="418"/>
      <c r="O39" s="419"/>
      <c r="P39" s="417"/>
      <c r="Q39" s="418"/>
      <c r="R39" s="418"/>
      <c r="S39" s="418"/>
      <c r="T39" s="418"/>
      <c r="U39" s="419"/>
      <c r="V39" s="417"/>
      <c r="W39" s="418"/>
      <c r="X39" s="419"/>
    </row>
    <row r="40" spans="1:24" ht="27" thickBot="1">
      <c r="A40" s="18" t="s">
        <v>19</v>
      </c>
      <c r="B40" s="11" t="s">
        <v>20</v>
      </c>
      <c r="C40" s="421" t="e">
        <f>AVERAGE(C38:F39)</f>
        <v>#DIV/0!</v>
      </c>
      <c r="D40" s="422"/>
      <c r="E40" s="422"/>
      <c r="F40" s="423"/>
      <c r="G40" s="424"/>
      <c r="H40" s="425"/>
      <c r="I40" s="425"/>
      <c r="J40" s="426"/>
      <c r="K40" s="424"/>
      <c r="L40" s="425"/>
      <c r="M40" s="425"/>
      <c r="N40" s="425"/>
      <c r="O40" s="426"/>
      <c r="P40" s="424"/>
      <c r="Q40" s="425"/>
      <c r="R40" s="425"/>
      <c r="S40" s="425"/>
      <c r="T40" s="425"/>
      <c r="U40" s="426"/>
      <c r="V40" s="427"/>
      <c r="W40" s="428"/>
      <c r="X40" s="429"/>
    </row>
    <row r="41" spans="1:24" ht="14.25" thickTop="1">
      <c r="A41" s="6" t="s">
        <v>21</v>
      </c>
      <c r="B41" s="439" t="s">
        <v>26</v>
      </c>
      <c r="C41" s="440"/>
      <c r="D41" s="430"/>
      <c r="E41" s="431"/>
      <c r="F41" s="431"/>
      <c r="G41" s="432"/>
      <c r="H41" s="430"/>
      <c r="I41" s="431"/>
      <c r="J41" s="431"/>
      <c r="K41" s="431"/>
      <c r="L41" s="432"/>
      <c r="M41" s="443"/>
      <c r="N41" s="444"/>
      <c r="O41" s="444"/>
      <c r="P41" s="445"/>
      <c r="Q41" s="449"/>
      <c r="R41" s="450"/>
      <c r="S41" s="450"/>
      <c r="T41" s="451"/>
      <c r="U41" s="430"/>
      <c r="V41" s="431"/>
      <c r="W41" s="431"/>
      <c r="X41" s="432"/>
    </row>
    <row r="42" spans="1:24" ht="14.25" thickBot="1">
      <c r="A42" s="6" t="s">
        <v>22</v>
      </c>
      <c r="B42" s="441" t="s">
        <v>11</v>
      </c>
      <c r="C42" s="442"/>
      <c r="D42" s="433"/>
      <c r="E42" s="434"/>
      <c r="F42" s="434"/>
      <c r="G42" s="435"/>
      <c r="H42" s="433"/>
      <c r="I42" s="434"/>
      <c r="J42" s="434"/>
      <c r="K42" s="434"/>
      <c r="L42" s="435"/>
      <c r="M42" s="446"/>
      <c r="N42" s="447"/>
      <c r="O42" s="447"/>
      <c r="P42" s="448"/>
      <c r="Q42" s="452"/>
      <c r="R42" s="453"/>
      <c r="S42" s="453"/>
      <c r="T42" s="454"/>
      <c r="U42" s="433"/>
      <c r="V42" s="434"/>
      <c r="W42" s="434"/>
      <c r="X42" s="435"/>
    </row>
    <row r="43" spans="1:24" ht="20.25" thickBot="1">
      <c r="A43" s="6" t="s">
        <v>23</v>
      </c>
      <c r="B43" s="398" t="s">
        <v>27</v>
      </c>
      <c r="C43" s="400"/>
      <c r="D43" s="14"/>
      <c r="E43" s="436"/>
      <c r="F43" s="437"/>
      <c r="G43" s="438"/>
      <c r="H43" s="436"/>
      <c r="I43" s="438"/>
      <c r="J43" s="436"/>
      <c r="K43" s="437"/>
      <c r="L43" s="438"/>
      <c r="M43" s="14"/>
      <c r="N43" s="436"/>
      <c r="O43" s="437"/>
      <c r="P43" s="438"/>
      <c r="Q43" s="436"/>
      <c r="R43" s="438"/>
      <c r="S43" s="436"/>
      <c r="T43" s="438"/>
      <c r="U43" s="436"/>
      <c r="V43" s="438"/>
      <c r="W43" s="436"/>
      <c r="X43" s="438"/>
    </row>
    <row r="44" spans="1:24">
      <c r="A44" s="6" t="s">
        <v>24</v>
      </c>
      <c r="B44" s="458" t="s">
        <v>28</v>
      </c>
      <c r="C44" s="459"/>
      <c r="D44" s="455"/>
      <c r="E44" s="456"/>
      <c r="F44" s="456"/>
      <c r="G44" s="457"/>
      <c r="H44" s="455"/>
      <c r="I44" s="456"/>
      <c r="J44" s="456"/>
      <c r="K44" s="456"/>
      <c r="L44" s="457"/>
      <c r="M44" s="455"/>
      <c r="N44" s="456"/>
      <c r="O44" s="456"/>
      <c r="P44" s="457"/>
      <c r="Q44" s="455"/>
      <c r="R44" s="456"/>
      <c r="S44" s="456"/>
      <c r="T44" s="457"/>
      <c r="U44" s="455"/>
      <c r="V44" s="456"/>
      <c r="W44" s="456"/>
      <c r="X44" s="457"/>
    </row>
    <row r="45" spans="1:24" ht="14.25" thickBot="1">
      <c r="A45" s="6" t="s">
        <v>25</v>
      </c>
      <c r="B45" s="441" t="s">
        <v>6</v>
      </c>
      <c r="C45" s="442"/>
      <c r="D45" s="452"/>
      <c r="E45" s="453"/>
      <c r="F45" s="453"/>
      <c r="G45" s="454"/>
      <c r="H45" s="452"/>
      <c r="I45" s="453"/>
      <c r="J45" s="453"/>
      <c r="K45" s="453"/>
      <c r="L45" s="454"/>
      <c r="M45" s="452"/>
      <c r="N45" s="453"/>
      <c r="O45" s="453"/>
      <c r="P45" s="454"/>
      <c r="Q45" s="452"/>
      <c r="R45" s="453"/>
      <c r="S45" s="453"/>
      <c r="T45" s="454"/>
      <c r="U45" s="452"/>
      <c r="V45" s="453"/>
      <c r="W45" s="453"/>
      <c r="X45" s="454"/>
    </row>
    <row r="46" spans="1:24" ht="20.25" thickBot="1">
      <c r="A46" s="13"/>
      <c r="B46" s="398" t="s">
        <v>29</v>
      </c>
      <c r="C46" s="400"/>
      <c r="D46" s="436"/>
      <c r="E46" s="437"/>
      <c r="F46" s="437"/>
      <c r="G46" s="438"/>
      <c r="H46" s="436"/>
      <c r="I46" s="437"/>
      <c r="J46" s="437"/>
      <c r="K46" s="437"/>
      <c r="L46" s="438"/>
      <c r="M46" s="436"/>
      <c r="N46" s="437"/>
      <c r="O46" s="437"/>
      <c r="P46" s="438"/>
      <c r="Q46" s="436"/>
      <c r="R46" s="437"/>
      <c r="S46" s="437"/>
      <c r="T46" s="438"/>
      <c r="U46" s="436"/>
      <c r="V46" s="437"/>
      <c r="W46" s="437"/>
      <c r="X46" s="438"/>
    </row>
    <row r="47" spans="1:24" ht="20.25" thickBot="1">
      <c r="A47" s="7"/>
      <c r="B47" s="469" t="s">
        <v>30</v>
      </c>
      <c r="C47" s="470"/>
      <c r="D47" s="424"/>
      <c r="E47" s="425"/>
      <c r="F47" s="425"/>
      <c r="G47" s="426"/>
      <c r="H47" s="424"/>
      <c r="I47" s="425"/>
      <c r="J47" s="425"/>
      <c r="K47" s="425"/>
      <c r="L47" s="426"/>
      <c r="M47" s="424"/>
      <c r="N47" s="425"/>
      <c r="O47" s="425"/>
      <c r="P47" s="426"/>
      <c r="Q47" s="424"/>
      <c r="R47" s="425"/>
      <c r="S47" s="425"/>
      <c r="T47" s="426"/>
      <c r="U47" s="424"/>
      <c r="V47" s="425"/>
      <c r="W47" s="425"/>
      <c r="X47" s="426"/>
    </row>
    <row r="48" spans="1:24" ht="14.25" thickTop="1">
      <c r="A48" s="6" t="s">
        <v>31</v>
      </c>
      <c r="B48" s="439" t="s">
        <v>33</v>
      </c>
      <c r="C48" s="440"/>
      <c r="D48" s="439" t="s">
        <v>34</v>
      </c>
      <c r="E48" s="440"/>
      <c r="F48" s="460" t="s">
        <v>36</v>
      </c>
      <c r="G48" s="461"/>
      <c r="H48" s="462"/>
      <c r="I48" s="460" t="s">
        <v>37</v>
      </c>
      <c r="J48" s="461"/>
      <c r="K48" s="462"/>
      <c r="L48" s="460" t="s">
        <v>38</v>
      </c>
      <c r="M48" s="461"/>
      <c r="N48" s="462"/>
      <c r="O48" s="439" t="s">
        <v>40</v>
      </c>
      <c r="P48" s="482"/>
      <c r="Q48" s="440"/>
      <c r="R48" s="439" t="s">
        <v>28</v>
      </c>
      <c r="S48" s="440"/>
      <c r="T48" s="497" t="s">
        <v>41</v>
      </c>
      <c r="U48" s="498"/>
      <c r="V48" s="498"/>
      <c r="W48" s="499"/>
      <c r="X48" s="4" t="s">
        <v>42</v>
      </c>
    </row>
    <row r="49" spans="1:24" ht="13.5" customHeight="1">
      <c r="A49" s="6" t="s">
        <v>32</v>
      </c>
      <c r="B49" s="471"/>
      <c r="C49" s="472"/>
      <c r="D49" s="471" t="s">
        <v>35</v>
      </c>
      <c r="E49" s="472"/>
      <c r="F49" s="463"/>
      <c r="G49" s="464"/>
      <c r="H49" s="465"/>
      <c r="I49" s="463"/>
      <c r="J49" s="464"/>
      <c r="K49" s="465"/>
      <c r="L49" s="463" t="s">
        <v>39</v>
      </c>
      <c r="M49" s="464"/>
      <c r="N49" s="465"/>
      <c r="O49" s="471"/>
      <c r="P49" s="483"/>
      <c r="Q49" s="472"/>
      <c r="R49" s="471" t="s">
        <v>6</v>
      </c>
      <c r="S49" s="472"/>
      <c r="T49" s="500"/>
      <c r="U49" s="501"/>
      <c r="V49" s="501"/>
      <c r="W49" s="502"/>
      <c r="X49" s="4" t="s">
        <v>43</v>
      </c>
    </row>
    <row r="50" spans="1:24" ht="14.25" thickBot="1">
      <c r="A50" s="6" t="s">
        <v>25</v>
      </c>
      <c r="B50" s="441"/>
      <c r="C50" s="442"/>
      <c r="D50" s="433" t="s">
        <v>4</v>
      </c>
      <c r="E50" s="435"/>
      <c r="F50" s="466"/>
      <c r="G50" s="467"/>
      <c r="H50" s="468"/>
      <c r="I50" s="466"/>
      <c r="J50" s="467"/>
      <c r="K50" s="468"/>
      <c r="L50" s="479"/>
      <c r="M50" s="480"/>
      <c r="N50" s="481"/>
      <c r="O50" s="441"/>
      <c r="P50" s="484"/>
      <c r="Q50" s="442"/>
      <c r="R50" s="479"/>
      <c r="S50" s="481"/>
      <c r="T50" s="503"/>
      <c r="U50" s="504"/>
      <c r="V50" s="504"/>
      <c r="W50" s="505"/>
      <c r="X50" s="3"/>
    </row>
    <row r="51" spans="1:24" ht="14.25" thickBot="1">
      <c r="A51" s="13"/>
      <c r="B51" s="473"/>
      <c r="C51" s="475"/>
      <c r="D51" s="506"/>
      <c r="E51" s="507"/>
      <c r="F51" s="485"/>
      <c r="G51" s="486"/>
      <c r="H51" s="487"/>
      <c r="I51" s="485"/>
      <c r="J51" s="486"/>
      <c r="K51" s="487"/>
      <c r="L51" s="485"/>
      <c r="M51" s="486"/>
      <c r="N51" s="487"/>
      <c r="O51" s="473"/>
      <c r="P51" s="474"/>
      <c r="Q51" s="475"/>
      <c r="R51" s="473"/>
      <c r="S51" s="475"/>
      <c r="T51" s="473"/>
      <c r="U51" s="474"/>
      <c r="V51" s="474"/>
      <c r="W51" s="475"/>
      <c r="X51" s="495"/>
    </row>
    <row r="52" spans="1:24" ht="14.25" thickBot="1">
      <c r="A52" s="15"/>
      <c r="B52" s="476"/>
      <c r="C52" s="478"/>
      <c r="D52" s="485"/>
      <c r="E52" s="487"/>
      <c r="F52" s="485"/>
      <c r="G52" s="486"/>
      <c r="H52" s="487"/>
      <c r="I52" s="485"/>
      <c r="J52" s="486"/>
      <c r="K52" s="487"/>
      <c r="L52" s="485"/>
      <c r="M52" s="486"/>
      <c r="N52" s="487"/>
      <c r="O52" s="476"/>
      <c r="P52" s="477"/>
      <c r="Q52" s="478"/>
      <c r="R52" s="476"/>
      <c r="S52" s="478"/>
      <c r="T52" s="476"/>
      <c r="U52" s="477"/>
      <c r="V52" s="477"/>
      <c r="W52" s="478"/>
      <c r="X52" s="496"/>
    </row>
    <row r="53" spans="1:2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9.5">
      <c r="A54" s="489" t="s">
        <v>45</v>
      </c>
      <c r="B54" s="489"/>
      <c r="C54" s="489"/>
      <c r="D54" s="489"/>
      <c r="E54" s="489"/>
      <c r="F54" s="489"/>
      <c r="G54" s="489"/>
      <c r="H54" s="489"/>
      <c r="I54" s="489"/>
      <c r="J54" s="489"/>
      <c r="K54" s="489"/>
      <c r="L54" s="489"/>
      <c r="M54" s="489"/>
      <c r="N54" s="489"/>
      <c r="O54" s="489"/>
      <c r="P54" s="489"/>
      <c r="Q54" s="489"/>
      <c r="R54" s="489"/>
      <c r="S54" s="489"/>
      <c r="T54" s="489"/>
      <c r="U54" s="489"/>
      <c r="V54" s="489"/>
      <c r="W54" s="489"/>
      <c r="X54" s="489"/>
    </row>
    <row r="55" spans="1:24" ht="19.5">
      <c r="A55" s="16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7"/>
    </row>
    <row r="60" spans="1:24" ht="19.5">
      <c r="A60" s="17"/>
    </row>
    <row r="62" spans="1:24" ht="14.25">
      <c r="A62" s="490" t="s">
        <v>44</v>
      </c>
      <c r="B62" s="490"/>
      <c r="C62" s="490"/>
      <c r="D62" s="490"/>
      <c r="E62" s="490"/>
      <c r="F62" s="490"/>
      <c r="G62" s="490"/>
      <c r="H62" s="490"/>
      <c r="I62" s="490"/>
      <c r="J62" s="490"/>
      <c r="K62" s="490"/>
      <c r="L62" s="490"/>
      <c r="M62" s="490"/>
      <c r="N62" s="490"/>
      <c r="O62" s="490"/>
      <c r="P62" s="490"/>
      <c r="Q62" s="490"/>
      <c r="R62" s="490"/>
      <c r="S62" s="490"/>
      <c r="T62" s="490"/>
      <c r="U62" s="490"/>
      <c r="V62" s="490"/>
      <c r="W62" s="490"/>
      <c r="X62" s="490"/>
    </row>
  </sheetData>
  <mergeCells count="98">
    <mergeCell ref="A8:C8"/>
    <mergeCell ref="H8:I8"/>
    <mergeCell ref="A54:X54"/>
    <mergeCell ref="A62:X62"/>
    <mergeCell ref="A1:I1"/>
    <mergeCell ref="A2:I2"/>
    <mergeCell ref="A3:I3"/>
    <mergeCell ref="A7:B7"/>
    <mergeCell ref="X51:X52"/>
    <mergeCell ref="D52:E52"/>
    <mergeCell ref="F52:H52"/>
    <mergeCell ref="I52:K52"/>
    <mergeCell ref="L52:N52"/>
    <mergeCell ref="T48:W50"/>
    <mergeCell ref="B51:C52"/>
    <mergeCell ref="D51:E51"/>
    <mergeCell ref="F51:H51"/>
    <mergeCell ref="I51:K51"/>
    <mergeCell ref="L51:N51"/>
    <mergeCell ref="O51:Q52"/>
    <mergeCell ref="R51:S52"/>
    <mergeCell ref="T51:W52"/>
    <mergeCell ref="L48:N48"/>
    <mergeCell ref="L49:N49"/>
    <mergeCell ref="L50:N50"/>
    <mergeCell ref="O48:Q50"/>
    <mergeCell ref="R48:S48"/>
    <mergeCell ref="R49:S49"/>
    <mergeCell ref="R50:S50"/>
    <mergeCell ref="I48:K50"/>
    <mergeCell ref="B47:C47"/>
    <mergeCell ref="D47:G47"/>
    <mergeCell ref="H47:L47"/>
    <mergeCell ref="M47:P47"/>
    <mergeCell ref="B48:C50"/>
    <mergeCell ref="D48:E48"/>
    <mergeCell ref="D49:E49"/>
    <mergeCell ref="D50:E50"/>
    <mergeCell ref="F48:H50"/>
    <mergeCell ref="B44:C44"/>
    <mergeCell ref="B45:C45"/>
    <mergeCell ref="D44:G45"/>
    <mergeCell ref="H44:L45"/>
    <mergeCell ref="M44:P45"/>
    <mergeCell ref="B46:C46"/>
    <mergeCell ref="D46:G46"/>
    <mergeCell ref="H46:L46"/>
    <mergeCell ref="M46:P46"/>
    <mergeCell ref="Q46:T46"/>
    <mergeCell ref="M41:P42"/>
    <mergeCell ref="Q41:T42"/>
    <mergeCell ref="Q47:T47"/>
    <mergeCell ref="U47:X47"/>
    <mergeCell ref="U44:X45"/>
    <mergeCell ref="U46:X46"/>
    <mergeCell ref="Q44:T45"/>
    <mergeCell ref="P40:U40"/>
    <mergeCell ref="V40:X40"/>
    <mergeCell ref="U41:X42"/>
    <mergeCell ref="B43:C43"/>
    <mergeCell ref="E43:G43"/>
    <mergeCell ref="H43:I43"/>
    <mergeCell ref="J43:L43"/>
    <mergeCell ref="N43:P43"/>
    <mergeCell ref="Q43:R43"/>
    <mergeCell ref="S43:T43"/>
    <mergeCell ref="U43:V43"/>
    <mergeCell ref="W43:X43"/>
    <mergeCell ref="B41:C41"/>
    <mergeCell ref="B42:C42"/>
    <mergeCell ref="D41:G42"/>
    <mergeCell ref="H41:L42"/>
    <mergeCell ref="C38:D39"/>
    <mergeCell ref="E38:F39"/>
    <mergeCell ref="C40:F40"/>
    <mergeCell ref="G40:J40"/>
    <mergeCell ref="K40:O40"/>
    <mergeCell ref="K35:O35"/>
    <mergeCell ref="G38:J39"/>
    <mergeCell ref="K38:O39"/>
    <mergeCell ref="P38:U39"/>
    <mergeCell ref="V38:X39"/>
    <mergeCell ref="D8:G8"/>
    <mergeCell ref="C35:F35"/>
    <mergeCell ref="G35:J35"/>
    <mergeCell ref="P35:U37"/>
    <mergeCell ref="V35:X37"/>
    <mergeCell ref="C34:F34"/>
    <mergeCell ref="G34:J34"/>
    <mergeCell ref="K34:O34"/>
    <mergeCell ref="P34:U34"/>
    <mergeCell ref="V34:X34"/>
    <mergeCell ref="C36:F36"/>
    <mergeCell ref="G36:J36"/>
    <mergeCell ref="K36:O36"/>
    <mergeCell ref="C37:F37"/>
    <mergeCell ref="G37:J37"/>
    <mergeCell ref="K37:O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61"/>
  <sheetViews>
    <sheetView topLeftCell="A10" workbookViewId="0">
      <selection activeCell="D8" sqref="D8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91" t="s">
        <v>0</v>
      </c>
      <c r="B1" s="491"/>
      <c r="C1" s="491"/>
      <c r="D1" s="491"/>
      <c r="E1" s="491"/>
      <c r="F1" s="491"/>
      <c r="G1" s="491"/>
    </row>
    <row r="2" spans="1:9" ht="20.25">
      <c r="A2" s="492" t="s">
        <v>1</v>
      </c>
      <c r="B2" s="492"/>
      <c r="C2" s="492"/>
      <c r="D2" s="492"/>
      <c r="E2" s="492"/>
      <c r="F2" s="492"/>
      <c r="G2" s="492"/>
    </row>
    <row r="3" spans="1:9">
      <c r="A3" s="493" t="s">
        <v>254</v>
      </c>
      <c r="B3" s="493"/>
      <c r="C3" s="493"/>
      <c r="D3" s="493"/>
      <c r="E3" s="493"/>
      <c r="F3" s="493"/>
      <c r="G3" s="493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245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414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246</v>
      </c>
      <c r="H8" t="s">
        <v>183</v>
      </c>
      <c r="I8" s="25">
        <v>25</v>
      </c>
    </row>
    <row r="9" spans="1:9" ht="14.25" thickBot="1">
      <c r="A9" s="114" t="s">
        <v>184</v>
      </c>
      <c r="B9" s="563" t="s">
        <v>247</v>
      </c>
      <c r="C9" s="563"/>
      <c r="D9" s="563"/>
      <c r="F9" t="s">
        <v>185</v>
      </c>
      <c r="G9" s="25" t="s">
        <v>248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53" t="s">
        <v>196</v>
      </c>
      <c r="B28" s="100" t="s">
        <v>197</v>
      </c>
      <c r="C28" s="122">
        <v>0</v>
      </c>
      <c r="D28" s="117">
        <v>0</v>
      </c>
      <c r="E28" s="117">
        <v>0.5</v>
      </c>
      <c r="F28" s="117">
        <v>1</v>
      </c>
      <c r="G28" s="117">
        <v>3</v>
      </c>
      <c r="H28" s="117">
        <v>5</v>
      </c>
      <c r="I28" s="117">
        <v>8</v>
      </c>
    </row>
    <row r="29" spans="1:11" ht="19.5" thickBot="1">
      <c r="A29" s="554"/>
      <c r="B29" s="103" t="s">
        <v>198</v>
      </c>
      <c r="C29" s="123">
        <v>0</v>
      </c>
      <c r="D29" s="118">
        <v>0</v>
      </c>
      <c r="E29" s="118">
        <v>5</v>
      </c>
      <c r="F29" s="118">
        <v>10</v>
      </c>
      <c r="G29" s="118">
        <v>30</v>
      </c>
      <c r="H29" s="118">
        <v>50</v>
      </c>
      <c r="I29" s="118">
        <v>80</v>
      </c>
    </row>
    <row r="30" spans="1:11" ht="14.25" thickBot="1">
      <c r="A30" s="554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554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554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555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542"/>
      <c r="D34" s="543"/>
      <c r="E34" s="542"/>
      <c r="F34" s="543"/>
      <c r="G34" s="542"/>
      <c r="H34" s="543"/>
      <c r="I34" s="542"/>
      <c r="J34" s="544"/>
      <c r="K34" s="543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42"/>
      <c r="J35" s="543"/>
      <c r="K35" s="105"/>
    </row>
    <row r="36" spans="1:11" ht="14.25" thickBot="1">
      <c r="A36" s="75" t="s">
        <v>140</v>
      </c>
      <c r="B36" s="103" t="s">
        <v>141</v>
      </c>
      <c r="C36" s="542"/>
      <c r="D36" s="543"/>
      <c r="E36" s="542"/>
      <c r="F36" s="543"/>
      <c r="G36" s="542"/>
      <c r="H36" s="543"/>
      <c r="I36" s="542"/>
      <c r="J36" s="543"/>
      <c r="K36" s="105"/>
    </row>
    <row r="37" spans="1:11" ht="14.25" thickBot="1">
      <c r="A37" s="76"/>
      <c r="B37" s="103" t="s">
        <v>29</v>
      </c>
      <c r="C37" s="542"/>
      <c r="D37" s="543"/>
      <c r="E37" s="542"/>
      <c r="F37" s="543"/>
      <c r="G37" s="542"/>
      <c r="H37" s="543"/>
      <c r="I37" s="542"/>
      <c r="J37" s="543"/>
      <c r="K37" s="105"/>
    </row>
    <row r="38" spans="1:11" ht="14.25" thickBot="1">
      <c r="A38" s="77"/>
      <c r="B38" s="103" t="s">
        <v>30</v>
      </c>
      <c r="C38" s="542"/>
      <c r="D38" s="543"/>
      <c r="E38" s="542"/>
      <c r="F38" s="543"/>
      <c r="G38" s="542"/>
      <c r="H38" s="543"/>
      <c r="I38" s="542"/>
      <c r="J38" s="543"/>
      <c r="K38" s="105"/>
    </row>
    <row r="39" spans="1:11" ht="14.25" thickBot="1">
      <c r="A39" s="553" t="s">
        <v>206</v>
      </c>
      <c r="B39" s="103" t="s">
        <v>186</v>
      </c>
      <c r="C39" s="542"/>
      <c r="D39" s="543"/>
      <c r="E39" s="542"/>
      <c r="F39" s="543"/>
      <c r="G39" s="398" t="s">
        <v>207</v>
      </c>
      <c r="H39" s="399"/>
      <c r="I39" s="399"/>
      <c r="J39" s="399"/>
      <c r="K39" s="400"/>
    </row>
    <row r="40" spans="1:11" ht="14.25" thickBot="1">
      <c r="A40" s="554"/>
      <c r="B40" s="103" t="s">
        <v>208</v>
      </c>
      <c r="C40" s="542"/>
      <c r="D40" s="543"/>
      <c r="E40" s="542"/>
      <c r="F40" s="543"/>
      <c r="G40" s="539" t="s">
        <v>209</v>
      </c>
      <c r="H40" s="540"/>
      <c r="I40" s="541"/>
      <c r="J40" s="542"/>
      <c r="K40" s="543"/>
    </row>
    <row r="41" spans="1:11" ht="14.25" thickBot="1">
      <c r="A41" s="554"/>
      <c r="B41" s="103" t="s">
        <v>210</v>
      </c>
      <c r="C41" s="542"/>
      <c r="D41" s="543"/>
      <c r="E41" s="542"/>
      <c r="F41" s="543"/>
      <c r="G41" s="539" t="s">
        <v>211</v>
      </c>
      <c r="H41" s="540"/>
      <c r="I41" s="541"/>
      <c r="J41" s="105"/>
      <c r="K41" s="105"/>
    </row>
    <row r="42" spans="1:11" ht="14.25" thickBot="1">
      <c r="A42" s="554"/>
      <c r="B42" s="103" t="s">
        <v>212</v>
      </c>
      <c r="C42" s="542"/>
      <c r="D42" s="543"/>
      <c r="E42" s="542"/>
      <c r="F42" s="543"/>
      <c r="G42" s="398" t="s">
        <v>212</v>
      </c>
      <c r="H42" s="399"/>
      <c r="I42" s="400"/>
      <c r="J42" s="105"/>
      <c r="K42" s="105"/>
    </row>
    <row r="43" spans="1:11" ht="15.75" thickBot="1">
      <c r="A43" s="554"/>
      <c r="B43" s="102" t="s">
        <v>213</v>
      </c>
      <c r="C43" s="542"/>
      <c r="D43" s="543"/>
      <c r="E43" s="542"/>
      <c r="F43" s="543"/>
      <c r="G43" s="558" t="s">
        <v>213</v>
      </c>
      <c r="H43" s="559"/>
      <c r="I43" s="560"/>
      <c r="J43" s="105"/>
      <c r="K43" s="105"/>
    </row>
    <row r="44" spans="1:11" ht="15.75" thickBot="1">
      <c r="A44" s="554"/>
      <c r="B44" s="103" t="s">
        <v>214</v>
      </c>
      <c r="C44" s="542"/>
      <c r="D44" s="543"/>
      <c r="E44" s="542"/>
      <c r="F44" s="543"/>
      <c r="G44" s="539" t="s">
        <v>215</v>
      </c>
      <c r="H44" s="540"/>
      <c r="I44" s="541"/>
      <c r="J44" s="110"/>
      <c r="K44" s="105"/>
    </row>
    <row r="45" spans="1:11" ht="14.25" thickBot="1">
      <c r="A45" s="554"/>
      <c r="B45" s="103" t="s">
        <v>216</v>
      </c>
      <c r="C45" s="542"/>
      <c r="D45" s="543"/>
      <c r="E45" s="542"/>
      <c r="F45" s="543"/>
      <c r="G45" s="539" t="s">
        <v>217</v>
      </c>
      <c r="H45" s="540"/>
      <c r="I45" s="541"/>
      <c r="J45" s="105"/>
      <c r="K45" s="105"/>
    </row>
    <row r="46" spans="1:11" ht="14.25" thickBot="1">
      <c r="A46" s="554"/>
      <c r="B46" s="103" t="s">
        <v>218</v>
      </c>
      <c r="C46" s="542"/>
      <c r="D46" s="543"/>
      <c r="E46" s="542"/>
      <c r="F46" s="543"/>
      <c r="G46" s="539" t="s">
        <v>164</v>
      </c>
      <c r="H46" s="540"/>
      <c r="I46" s="541"/>
      <c r="J46" s="105"/>
      <c r="K46" s="105"/>
    </row>
    <row r="47" spans="1:11" ht="14.25" thickBot="1">
      <c r="A47" s="555"/>
      <c r="B47" s="103" t="s">
        <v>30</v>
      </c>
      <c r="C47" s="542"/>
      <c r="D47" s="543"/>
      <c r="E47" s="542"/>
      <c r="F47" s="543"/>
      <c r="G47" s="539" t="s">
        <v>30</v>
      </c>
      <c r="H47" s="540"/>
      <c r="I47" s="541"/>
      <c r="J47" s="105"/>
      <c r="K47" s="105"/>
    </row>
    <row r="48" spans="1:11" ht="19.5">
      <c r="A48" s="561" t="s">
        <v>167</v>
      </c>
      <c r="B48" s="561"/>
      <c r="C48" s="561"/>
      <c r="D48" s="561"/>
      <c r="E48" s="561"/>
      <c r="F48" s="561"/>
      <c r="G48" s="561"/>
      <c r="H48" s="561"/>
      <c r="I48" s="561"/>
      <c r="J48" s="561"/>
      <c r="K48" s="561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61"/>
  <sheetViews>
    <sheetView topLeftCell="A13" workbookViewId="0">
      <selection activeCell="F26" sqref="F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91" t="s">
        <v>0</v>
      </c>
      <c r="B1" s="491"/>
      <c r="C1" s="491"/>
      <c r="D1" s="491"/>
      <c r="E1" s="491"/>
      <c r="F1" s="491"/>
      <c r="G1" s="491"/>
    </row>
    <row r="2" spans="1:9" ht="20.25">
      <c r="A2" s="492" t="s">
        <v>1</v>
      </c>
      <c r="B2" s="492"/>
      <c r="C2" s="492"/>
      <c r="D2" s="492"/>
      <c r="E2" s="492"/>
      <c r="F2" s="492"/>
      <c r="G2" s="492"/>
    </row>
    <row r="3" spans="1:9">
      <c r="A3" s="493" t="s">
        <v>253</v>
      </c>
      <c r="B3" s="493"/>
      <c r="C3" s="493"/>
      <c r="D3" s="493"/>
      <c r="E3" s="493"/>
      <c r="F3" s="493"/>
      <c r="G3" s="493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652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240</v>
      </c>
      <c r="H8" t="s">
        <v>183</v>
      </c>
      <c r="I8" s="25" t="s">
        <v>240</v>
      </c>
    </row>
    <row r="9" spans="1:9" ht="14.25" thickBot="1">
      <c r="A9" s="114" t="s">
        <v>184</v>
      </c>
      <c r="B9" s="563" t="s">
        <v>241</v>
      </c>
      <c r="C9" s="563"/>
      <c r="D9" s="563"/>
      <c r="F9" t="s">
        <v>185</v>
      </c>
      <c r="G9" s="25" t="s">
        <v>242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53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2</v>
      </c>
      <c r="G28" s="117">
        <v>4</v>
      </c>
      <c r="H28" s="117">
        <v>6</v>
      </c>
      <c r="I28" s="117">
        <v>8</v>
      </c>
      <c r="J28" s="117">
        <v>10</v>
      </c>
    </row>
    <row r="29" spans="1:11" ht="19.5" thickBot="1">
      <c r="A29" s="554"/>
      <c r="B29" s="103" t="s">
        <v>198</v>
      </c>
      <c r="C29" s="123">
        <v>0</v>
      </c>
      <c r="D29" s="118">
        <v>0.5</v>
      </c>
      <c r="E29" s="118">
        <v>1</v>
      </c>
      <c r="F29" s="118">
        <v>2</v>
      </c>
      <c r="G29" s="118">
        <v>4</v>
      </c>
      <c r="H29" s="118">
        <v>6</v>
      </c>
      <c r="I29" s="118">
        <v>8</v>
      </c>
      <c r="J29" s="117">
        <v>10</v>
      </c>
    </row>
    <row r="30" spans="1:11" ht="14.25" thickBot="1">
      <c r="A30" s="554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554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554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555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542"/>
      <c r="D34" s="543"/>
      <c r="E34" s="542"/>
      <c r="F34" s="543"/>
      <c r="G34" s="542"/>
      <c r="H34" s="543"/>
      <c r="I34" s="542"/>
      <c r="J34" s="544"/>
      <c r="K34" s="543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42"/>
      <c r="J35" s="543"/>
      <c r="K35" s="105"/>
    </row>
    <row r="36" spans="1:11" ht="14.25" thickBot="1">
      <c r="A36" s="75" t="s">
        <v>140</v>
      </c>
      <c r="B36" s="103" t="s">
        <v>141</v>
      </c>
      <c r="C36" s="542"/>
      <c r="D36" s="543"/>
      <c r="E36" s="542"/>
      <c r="F36" s="543"/>
      <c r="G36" s="542"/>
      <c r="H36" s="543"/>
      <c r="I36" s="542"/>
      <c r="J36" s="543"/>
      <c r="K36" s="105"/>
    </row>
    <row r="37" spans="1:11" ht="14.25" thickBot="1">
      <c r="A37" s="76"/>
      <c r="B37" s="103" t="s">
        <v>29</v>
      </c>
      <c r="C37" s="542"/>
      <c r="D37" s="543"/>
      <c r="E37" s="542"/>
      <c r="F37" s="543"/>
      <c r="G37" s="542"/>
      <c r="H37" s="543"/>
      <c r="I37" s="542"/>
      <c r="J37" s="543"/>
      <c r="K37" s="105"/>
    </row>
    <row r="38" spans="1:11" ht="14.25" thickBot="1">
      <c r="A38" s="77"/>
      <c r="B38" s="103" t="s">
        <v>30</v>
      </c>
      <c r="C38" s="542"/>
      <c r="D38" s="543"/>
      <c r="E38" s="542"/>
      <c r="F38" s="543"/>
      <c r="G38" s="542"/>
      <c r="H38" s="543"/>
      <c r="I38" s="542"/>
      <c r="J38" s="543"/>
      <c r="K38" s="105"/>
    </row>
    <row r="39" spans="1:11" ht="14.25" thickBot="1">
      <c r="A39" s="553" t="s">
        <v>206</v>
      </c>
      <c r="B39" s="103" t="s">
        <v>186</v>
      </c>
      <c r="C39" s="542"/>
      <c r="D39" s="543"/>
      <c r="E39" s="542"/>
      <c r="F39" s="543"/>
      <c r="G39" s="398" t="s">
        <v>207</v>
      </c>
      <c r="H39" s="399"/>
      <c r="I39" s="399"/>
      <c r="J39" s="399"/>
      <c r="K39" s="400"/>
    </row>
    <row r="40" spans="1:11" ht="14.25" thickBot="1">
      <c r="A40" s="554"/>
      <c r="B40" s="103" t="s">
        <v>208</v>
      </c>
      <c r="C40" s="542"/>
      <c r="D40" s="543"/>
      <c r="E40" s="542"/>
      <c r="F40" s="543"/>
      <c r="G40" s="539" t="s">
        <v>209</v>
      </c>
      <c r="H40" s="540"/>
      <c r="I40" s="541"/>
      <c r="J40" s="542"/>
      <c r="K40" s="543"/>
    </row>
    <row r="41" spans="1:11" ht="14.25" thickBot="1">
      <c r="A41" s="554"/>
      <c r="B41" s="103" t="s">
        <v>210</v>
      </c>
      <c r="C41" s="542"/>
      <c r="D41" s="543"/>
      <c r="E41" s="542"/>
      <c r="F41" s="543"/>
      <c r="G41" s="539" t="s">
        <v>211</v>
      </c>
      <c r="H41" s="540"/>
      <c r="I41" s="541"/>
      <c r="J41" s="105"/>
      <c r="K41" s="105"/>
    </row>
    <row r="42" spans="1:11" ht="14.25" thickBot="1">
      <c r="A42" s="554"/>
      <c r="B42" s="103" t="s">
        <v>212</v>
      </c>
      <c r="C42" s="542"/>
      <c r="D42" s="543"/>
      <c r="E42" s="542"/>
      <c r="F42" s="543"/>
      <c r="G42" s="398" t="s">
        <v>212</v>
      </c>
      <c r="H42" s="399"/>
      <c r="I42" s="400"/>
      <c r="J42" s="105"/>
      <c r="K42" s="105"/>
    </row>
    <row r="43" spans="1:11" ht="15.75" thickBot="1">
      <c r="A43" s="554"/>
      <c r="B43" s="102" t="s">
        <v>213</v>
      </c>
      <c r="C43" s="542"/>
      <c r="D43" s="543"/>
      <c r="E43" s="542"/>
      <c r="F43" s="543"/>
      <c r="G43" s="558" t="s">
        <v>213</v>
      </c>
      <c r="H43" s="559"/>
      <c r="I43" s="560"/>
      <c r="J43" s="105"/>
      <c r="K43" s="105"/>
    </row>
    <row r="44" spans="1:11" ht="15.75" thickBot="1">
      <c r="A44" s="554"/>
      <c r="B44" s="103" t="s">
        <v>214</v>
      </c>
      <c r="C44" s="542"/>
      <c r="D44" s="543"/>
      <c r="E44" s="542"/>
      <c r="F44" s="543"/>
      <c r="G44" s="539" t="s">
        <v>215</v>
      </c>
      <c r="H44" s="540"/>
      <c r="I44" s="541"/>
      <c r="J44" s="110"/>
      <c r="K44" s="105"/>
    </row>
    <row r="45" spans="1:11" ht="14.25" thickBot="1">
      <c r="A45" s="554"/>
      <c r="B45" s="103" t="s">
        <v>216</v>
      </c>
      <c r="C45" s="542"/>
      <c r="D45" s="543"/>
      <c r="E45" s="542"/>
      <c r="F45" s="543"/>
      <c r="G45" s="539" t="s">
        <v>217</v>
      </c>
      <c r="H45" s="540"/>
      <c r="I45" s="541"/>
      <c r="J45" s="105"/>
      <c r="K45" s="105"/>
    </row>
    <row r="46" spans="1:11" ht="14.25" thickBot="1">
      <c r="A46" s="554"/>
      <c r="B46" s="103" t="s">
        <v>218</v>
      </c>
      <c r="C46" s="542"/>
      <c r="D46" s="543"/>
      <c r="E46" s="542"/>
      <c r="F46" s="543"/>
      <c r="G46" s="539" t="s">
        <v>164</v>
      </c>
      <c r="H46" s="540"/>
      <c r="I46" s="541"/>
      <c r="J46" s="105"/>
      <c r="K46" s="105"/>
    </row>
    <row r="47" spans="1:11" ht="14.25" thickBot="1">
      <c r="A47" s="555"/>
      <c r="B47" s="103" t="s">
        <v>30</v>
      </c>
      <c r="C47" s="542"/>
      <c r="D47" s="543"/>
      <c r="E47" s="542"/>
      <c r="F47" s="543"/>
      <c r="G47" s="539" t="s">
        <v>30</v>
      </c>
      <c r="H47" s="540"/>
      <c r="I47" s="541"/>
      <c r="J47" s="105"/>
      <c r="K47" s="105"/>
    </row>
    <row r="48" spans="1:11" ht="19.5">
      <c r="A48" s="561" t="s">
        <v>167</v>
      </c>
      <c r="B48" s="561"/>
      <c r="C48" s="561"/>
      <c r="D48" s="561"/>
      <c r="E48" s="561"/>
      <c r="F48" s="561"/>
      <c r="G48" s="561"/>
      <c r="H48" s="561"/>
      <c r="I48" s="561"/>
      <c r="J48" s="561"/>
      <c r="K48" s="561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A3" sqref="A3:G3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91" t="s">
        <v>0</v>
      </c>
      <c r="B1" s="491"/>
      <c r="C1" s="491"/>
      <c r="D1" s="491"/>
      <c r="E1" s="491"/>
      <c r="F1" s="491"/>
      <c r="G1" s="491"/>
    </row>
    <row r="2" spans="1:9" ht="20.25">
      <c r="A2" s="492" t="s">
        <v>1</v>
      </c>
      <c r="B2" s="492"/>
      <c r="C2" s="492"/>
      <c r="D2" s="492"/>
      <c r="E2" s="492"/>
      <c r="F2" s="492"/>
      <c r="G2" s="492"/>
    </row>
    <row r="3" spans="1:9">
      <c r="A3" s="493" t="s">
        <v>252</v>
      </c>
      <c r="B3" s="493"/>
      <c r="C3" s="493"/>
      <c r="D3" s="493"/>
      <c r="E3" s="493"/>
      <c r="F3" s="493"/>
      <c r="G3" s="493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436</v>
      </c>
      <c r="F7" t="s">
        <v>179</v>
      </c>
      <c r="G7" s="25">
        <v>3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250</v>
      </c>
      <c r="H8" t="s">
        <v>183</v>
      </c>
      <c r="I8" s="25">
        <v>10</v>
      </c>
    </row>
    <row r="9" spans="1:9" ht="14.25" thickBot="1">
      <c r="A9" s="114" t="s">
        <v>184</v>
      </c>
      <c r="B9" s="563" t="s">
        <v>251</v>
      </c>
      <c r="C9" s="563"/>
      <c r="D9" s="563"/>
      <c r="F9" t="s">
        <v>185</v>
      </c>
      <c r="G9" s="25" t="s">
        <v>248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53" t="s">
        <v>196</v>
      </c>
      <c r="B28" s="100" t="s">
        <v>197</v>
      </c>
      <c r="C28" s="122">
        <v>0</v>
      </c>
      <c r="D28" s="117">
        <v>0</v>
      </c>
      <c r="E28" s="117">
        <v>0.5</v>
      </c>
      <c r="F28" s="117">
        <v>1.5</v>
      </c>
      <c r="G28" s="117">
        <v>3.5</v>
      </c>
      <c r="H28" s="117">
        <v>7</v>
      </c>
      <c r="I28" s="117">
        <v>10</v>
      </c>
    </row>
    <row r="29" spans="1:11" ht="19.5" thickBot="1">
      <c r="A29" s="554"/>
      <c r="B29" s="103" t="s">
        <v>198</v>
      </c>
      <c r="C29" s="123">
        <v>0</v>
      </c>
      <c r="D29" s="118">
        <v>0</v>
      </c>
      <c r="E29" s="118">
        <v>5</v>
      </c>
      <c r="F29" s="118">
        <v>15</v>
      </c>
      <c r="G29" s="118">
        <v>35</v>
      </c>
      <c r="H29" s="118">
        <v>70</v>
      </c>
      <c r="I29" s="118">
        <v>100</v>
      </c>
    </row>
    <row r="30" spans="1:11" ht="14.25" thickBot="1">
      <c r="A30" s="554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554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554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555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542"/>
      <c r="D34" s="543"/>
      <c r="E34" s="542"/>
      <c r="F34" s="543"/>
      <c r="G34" s="542"/>
      <c r="H34" s="543"/>
      <c r="I34" s="542"/>
      <c r="J34" s="544"/>
      <c r="K34" s="543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42"/>
      <c r="J35" s="543"/>
      <c r="K35" s="105"/>
    </row>
    <row r="36" spans="1:11" ht="14.25" thickBot="1">
      <c r="A36" s="75" t="s">
        <v>140</v>
      </c>
      <c r="B36" s="103" t="s">
        <v>141</v>
      </c>
      <c r="C36" s="542"/>
      <c r="D36" s="543"/>
      <c r="E36" s="542"/>
      <c r="F36" s="543"/>
      <c r="G36" s="542"/>
      <c r="H36" s="543"/>
      <c r="I36" s="542"/>
      <c r="J36" s="543"/>
      <c r="K36" s="105"/>
    </row>
    <row r="37" spans="1:11" ht="14.25" thickBot="1">
      <c r="A37" s="76"/>
      <c r="B37" s="103" t="s">
        <v>29</v>
      </c>
      <c r="C37" s="542"/>
      <c r="D37" s="543"/>
      <c r="E37" s="542"/>
      <c r="F37" s="543"/>
      <c r="G37" s="542"/>
      <c r="H37" s="543"/>
      <c r="I37" s="542"/>
      <c r="J37" s="543"/>
      <c r="K37" s="105"/>
    </row>
    <row r="38" spans="1:11" ht="14.25" thickBot="1">
      <c r="A38" s="77"/>
      <c r="B38" s="103" t="s">
        <v>30</v>
      </c>
      <c r="C38" s="542"/>
      <c r="D38" s="543"/>
      <c r="E38" s="542"/>
      <c r="F38" s="543"/>
      <c r="G38" s="542"/>
      <c r="H38" s="543"/>
      <c r="I38" s="542"/>
      <c r="J38" s="543"/>
      <c r="K38" s="105"/>
    </row>
    <row r="39" spans="1:11" ht="14.25" thickBot="1">
      <c r="A39" s="553" t="s">
        <v>206</v>
      </c>
      <c r="B39" s="103" t="s">
        <v>186</v>
      </c>
      <c r="C39" s="542"/>
      <c r="D39" s="543"/>
      <c r="E39" s="542"/>
      <c r="F39" s="543"/>
      <c r="G39" s="398" t="s">
        <v>207</v>
      </c>
      <c r="H39" s="399"/>
      <c r="I39" s="399"/>
      <c r="J39" s="399"/>
      <c r="K39" s="400"/>
    </row>
    <row r="40" spans="1:11" ht="14.25" thickBot="1">
      <c r="A40" s="554"/>
      <c r="B40" s="103" t="s">
        <v>208</v>
      </c>
      <c r="C40" s="542"/>
      <c r="D40" s="543"/>
      <c r="E40" s="542"/>
      <c r="F40" s="543"/>
      <c r="G40" s="539" t="s">
        <v>209</v>
      </c>
      <c r="H40" s="540"/>
      <c r="I40" s="541"/>
      <c r="J40" s="542"/>
      <c r="K40" s="543"/>
    </row>
    <row r="41" spans="1:11" ht="14.25" thickBot="1">
      <c r="A41" s="554"/>
      <c r="B41" s="103" t="s">
        <v>210</v>
      </c>
      <c r="C41" s="542"/>
      <c r="D41" s="543"/>
      <c r="E41" s="542"/>
      <c r="F41" s="543"/>
      <c r="G41" s="539" t="s">
        <v>211</v>
      </c>
      <c r="H41" s="540"/>
      <c r="I41" s="541"/>
      <c r="J41" s="105"/>
      <c r="K41" s="105"/>
    </row>
    <row r="42" spans="1:11" ht="14.25" thickBot="1">
      <c r="A42" s="554"/>
      <c r="B42" s="103" t="s">
        <v>212</v>
      </c>
      <c r="C42" s="542"/>
      <c r="D42" s="543"/>
      <c r="E42" s="542"/>
      <c r="F42" s="543"/>
      <c r="G42" s="398" t="s">
        <v>212</v>
      </c>
      <c r="H42" s="399"/>
      <c r="I42" s="400"/>
      <c r="J42" s="105"/>
      <c r="K42" s="105"/>
    </row>
    <row r="43" spans="1:11" ht="15.75" thickBot="1">
      <c r="A43" s="554"/>
      <c r="B43" s="102" t="s">
        <v>213</v>
      </c>
      <c r="C43" s="542"/>
      <c r="D43" s="543"/>
      <c r="E43" s="542"/>
      <c r="F43" s="543"/>
      <c r="G43" s="558" t="s">
        <v>213</v>
      </c>
      <c r="H43" s="559"/>
      <c r="I43" s="560"/>
      <c r="J43" s="105"/>
      <c r="K43" s="105"/>
    </row>
    <row r="44" spans="1:11" ht="15.75" thickBot="1">
      <c r="A44" s="554"/>
      <c r="B44" s="103" t="s">
        <v>214</v>
      </c>
      <c r="C44" s="542"/>
      <c r="D44" s="543"/>
      <c r="E44" s="542"/>
      <c r="F44" s="543"/>
      <c r="G44" s="539" t="s">
        <v>215</v>
      </c>
      <c r="H44" s="540"/>
      <c r="I44" s="541"/>
      <c r="J44" s="110"/>
      <c r="K44" s="105"/>
    </row>
    <row r="45" spans="1:11" ht="14.25" thickBot="1">
      <c r="A45" s="554"/>
      <c r="B45" s="103" t="s">
        <v>216</v>
      </c>
      <c r="C45" s="542"/>
      <c r="D45" s="543"/>
      <c r="E45" s="542"/>
      <c r="F45" s="543"/>
      <c r="G45" s="539" t="s">
        <v>217</v>
      </c>
      <c r="H45" s="540"/>
      <c r="I45" s="541"/>
      <c r="J45" s="105"/>
      <c r="K45" s="105"/>
    </row>
    <row r="46" spans="1:11" ht="14.25" thickBot="1">
      <c r="A46" s="554"/>
      <c r="B46" s="103" t="s">
        <v>218</v>
      </c>
      <c r="C46" s="542"/>
      <c r="D46" s="543"/>
      <c r="E46" s="542"/>
      <c r="F46" s="543"/>
      <c r="G46" s="539" t="s">
        <v>164</v>
      </c>
      <c r="H46" s="540"/>
      <c r="I46" s="541"/>
      <c r="J46" s="105"/>
      <c r="K46" s="105"/>
    </row>
    <row r="47" spans="1:11" ht="14.25" thickBot="1">
      <c r="A47" s="555"/>
      <c r="B47" s="103" t="s">
        <v>30</v>
      </c>
      <c r="C47" s="542"/>
      <c r="D47" s="543"/>
      <c r="E47" s="542"/>
      <c r="F47" s="543"/>
      <c r="G47" s="539" t="s">
        <v>30</v>
      </c>
      <c r="H47" s="540"/>
      <c r="I47" s="541"/>
      <c r="J47" s="105"/>
      <c r="K47" s="105"/>
    </row>
    <row r="48" spans="1:11" ht="19.5">
      <c r="A48" s="561" t="s">
        <v>167</v>
      </c>
      <c r="B48" s="561"/>
      <c r="C48" s="561"/>
      <c r="D48" s="561"/>
      <c r="E48" s="561"/>
      <c r="F48" s="561"/>
      <c r="G48" s="561"/>
      <c r="H48" s="561"/>
      <c r="I48" s="561"/>
      <c r="J48" s="561"/>
      <c r="K48" s="561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69"/>
  <sheetViews>
    <sheetView topLeftCell="A25" workbookViewId="0">
      <selection activeCell="A3" sqref="A3:F3"/>
    </sheetView>
  </sheetViews>
  <sheetFormatPr defaultRowHeight="13.5"/>
  <cols>
    <col min="1" max="10" width="13" style="73" customWidth="1"/>
    <col min="11" max="16384" width="9" style="73"/>
  </cols>
  <sheetData>
    <row r="1" spans="1:6" ht="18.75">
      <c r="A1" s="580" t="s">
        <v>0</v>
      </c>
      <c r="B1" s="580"/>
      <c r="C1" s="580"/>
      <c r="D1" s="580"/>
      <c r="E1" s="580"/>
      <c r="F1" s="580"/>
    </row>
    <row r="2" spans="1:6" ht="20.25">
      <c r="A2" s="581" t="s">
        <v>261</v>
      </c>
      <c r="B2" s="581"/>
      <c r="C2" s="581"/>
      <c r="D2" s="581"/>
      <c r="E2" s="581"/>
      <c r="F2" s="581"/>
    </row>
    <row r="3" spans="1:6" ht="14.25">
      <c r="A3" s="582" t="s">
        <v>300</v>
      </c>
      <c r="B3" s="582"/>
      <c r="C3" s="582"/>
      <c r="D3" s="582"/>
      <c r="E3" s="582"/>
      <c r="F3" s="582"/>
    </row>
    <row r="4" spans="1:6">
      <c r="A4" s="124" t="s">
        <v>262</v>
      </c>
      <c r="B4" s="139"/>
      <c r="C4" s="124" t="s">
        <v>263</v>
      </c>
      <c r="D4" s="139"/>
      <c r="E4" s="124" t="s">
        <v>264</v>
      </c>
      <c r="F4" s="140"/>
    </row>
    <row r="5" spans="1:6">
      <c r="A5" s="124" t="s">
        <v>265</v>
      </c>
      <c r="B5" s="140"/>
      <c r="C5" s="124" t="s">
        <v>266</v>
      </c>
      <c r="D5" s="140"/>
      <c r="E5" s="124" t="s">
        <v>267</v>
      </c>
      <c r="F5" s="141"/>
    </row>
    <row r="6" spans="1:6">
      <c r="A6" s="124" t="s">
        <v>177</v>
      </c>
      <c r="B6" s="577" t="s">
        <v>297</v>
      </c>
      <c r="C6" s="577"/>
      <c r="D6" s="577"/>
      <c r="E6" s="124" t="s">
        <v>268</v>
      </c>
      <c r="F6" s="142"/>
    </row>
    <row r="7" spans="1:6" ht="13.5" customHeight="1">
      <c r="A7" s="583" t="s">
        <v>269</v>
      </c>
      <c r="B7" s="583"/>
      <c r="C7" s="584"/>
      <c r="D7" s="584"/>
      <c r="E7" s="124" t="s">
        <v>270</v>
      </c>
      <c r="F7" s="142" t="s">
        <v>298</v>
      </c>
    </row>
    <row r="8" spans="1:6" ht="14.25" thickBot="1">
      <c r="A8" s="125"/>
    </row>
    <row r="9" spans="1:6" ht="14.25" thickBot="1">
      <c r="A9" s="143" t="s">
        <v>83</v>
      </c>
      <c r="B9" s="106" t="s">
        <v>299</v>
      </c>
      <c r="C9" s="147" t="s">
        <v>271</v>
      </c>
    </row>
    <row r="10" spans="1:6" ht="14.25" thickBot="1">
      <c r="A10" s="144"/>
      <c r="B10" s="148"/>
      <c r="C10" s="149"/>
    </row>
    <row r="11" spans="1:6" ht="14.25" thickBot="1">
      <c r="A11" s="145"/>
      <c r="B11" s="148"/>
      <c r="C11" s="148"/>
    </row>
    <row r="12" spans="1:6" ht="14.25" thickBot="1">
      <c r="A12" s="145"/>
      <c r="B12" s="148"/>
      <c r="C12" s="148"/>
    </row>
    <row r="13" spans="1:6" ht="14.25" thickBot="1">
      <c r="A13" s="145"/>
      <c r="B13" s="148"/>
      <c r="C13" s="148"/>
    </row>
    <row r="14" spans="1:6" ht="14.25" thickBot="1">
      <c r="A14" s="145"/>
      <c r="B14" s="148"/>
      <c r="C14" s="148"/>
      <c r="E14" s="21"/>
      <c r="F14" t="s">
        <v>92</v>
      </c>
    </row>
    <row r="15" spans="1:6" ht="14.25" thickBot="1">
      <c r="A15" s="145"/>
      <c r="B15" s="148"/>
      <c r="C15" s="148"/>
      <c r="E15" s="25"/>
      <c r="F15" t="s">
        <v>76</v>
      </c>
    </row>
    <row r="16" spans="1:6" ht="14.25" thickBot="1">
      <c r="A16" s="145"/>
      <c r="B16" s="148"/>
      <c r="C16" s="148"/>
      <c r="E16" s="29"/>
      <c r="F16" t="s">
        <v>77</v>
      </c>
    </row>
    <row r="17" spans="1:7" ht="14.25" thickBot="1">
      <c r="A17" s="145"/>
      <c r="B17" s="148"/>
      <c r="C17" s="148"/>
    </row>
    <row r="18" spans="1:7" ht="14.25" thickBot="1">
      <c r="A18" s="145"/>
      <c r="B18" s="148"/>
      <c r="C18" s="148"/>
    </row>
    <row r="19" spans="1:7" ht="14.25" thickBot="1">
      <c r="A19" s="145"/>
      <c r="B19" s="148"/>
      <c r="C19" s="148"/>
    </row>
    <row r="20" spans="1:7" ht="14.25" thickBot="1">
      <c r="A20" s="145"/>
      <c r="B20" s="148"/>
      <c r="C20" s="148"/>
    </row>
    <row r="21" spans="1:7" ht="14.25" thickBot="1">
      <c r="A21" s="145"/>
      <c r="B21" s="148"/>
      <c r="C21" s="148"/>
    </row>
    <row r="22" spans="1:7" ht="14.25" thickBot="1">
      <c r="A22" s="145"/>
      <c r="B22" s="148"/>
      <c r="C22" s="148"/>
    </row>
    <row r="23" spans="1:7" ht="14.25" thickBot="1">
      <c r="A23" s="145"/>
      <c r="B23" s="148"/>
      <c r="C23" s="148"/>
    </row>
    <row r="24" spans="1:7" ht="14.25" thickBot="1">
      <c r="A24" s="145"/>
      <c r="B24" s="148"/>
      <c r="C24" s="148"/>
    </row>
    <row r="25" spans="1:7" ht="14.25" thickBot="1">
      <c r="A25" s="145"/>
      <c r="B25" s="148"/>
      <c r="C25" s="148"/>
    </row>
    <row r="26" spans="1:7" ht="14.25" thickBot="1">
      <c r="A26" s="145"/>
      <c r="B26" s="148"/>
      <c r="C26" s="148"/>
    </row>
    <row r="27" spans="1:7" ht="14.25" thickBot="1">
      <c r="A27" s="145"/>
      <c r="B27" s="148"/>
      <c r="C27" s="148"/>
    </row>
    <row r="28" spans="1:7" ht="14.25" thickBot="1">
      <c r="A28" s="145"/>
      <c r="B28" s="148"/>
      <c r="C28" s="148"/>
    </row>
    <row r="29" spans="1:7" ht="14.25" thickBot="1">
      <c r="A29" s="145"/>
      <c r="B29" s="148"/>
      <c r="C29" s="148"/>
    </row>
    <row r="30" spans="1:7" ht="14.25" thickBot="1">
      <c r="A30" s="146"/>
      <c r="B30" s="148"/>
      <c r="C30" s="148"/>
    </row>
    <row r="31" spans="1:7" ht="14.25" thickBot="1">
      <c r="A31" s="128" t="s">
        <v>272</v>
      </c>
      <c r="B31" s="128"/>
      <c r="C31" s="128" t="s">
        <v>273</v>
      </c>
      <c r="D31" s="128"/>
      <c r="E31" s="128" t="s">
        <v>274</v>
      </c>
      <c r="F31" s="128"/>
      <c r="G31" s="73" t="s">
        <v>275</v>
      </c>
    </row>
    <row r="32" spans="1:7" ht="14.25" thickTop="1">
      <c r="A32" s="578" t="s">
        <v>276</v>
      </c>
      <c r="B32" s="578"/>
      <c r="C32" s="578"/>
      <c r="D32" s="579" t="s">
        <v>277</v>
      </c>
      <c r="E32" s="579"/>
      <c r="F32" s="579"/>
    </row>
    <row r="33" spans="1:10">
      <c r="A33" s="129"/>
      <c r="B33" s="129"/>
      <c r="C33" s="129"/>
      <c r="D33" s="130"/>
      <c r="E33" s="130"/>
      <c r="F33" s="130"/>
    </row>
    <row r="34" spans="1:10" ht="14.25" thickBot="1">
      <c r="A34" s="12"/>
      <c r="B34" s="12"/>
      <c r="C34" s="12"/>
      <c r="D34" s="12"/>
      <c r="E34" s="12"/>
      <c r="F34" s="12"/>
    </row>
    <row r="35" spans="1:10" ht="15" thickTop="1" thickBot="1">
      <c r="A35" s="131" t="s">
        <v>21</v>
      </c>
      <c r="B35" s="132" t="s">
        <v>138</v>
      </c>
      <c r="C35" s="567"/>
      <c r="D35" s="568"/>
      <c r="E35" s="567"/>
      <c r="F35" s="568"/>
      <c r="G35" s="567"/>
      <c r="H35" s="568"/>
      <c r="I35" s="567"/>
      <c r="J35" s="569"/>
    </row>
    <row r="36" spans="1:10" ht="14.25" thickBot="1">
      <c r="A36" s="133" t="s">
        <v>22</v>
      </c>
      <c r="B36" s="134" t="s">
        <v>278</v>
      </c>
      <c r="C36" s="573"/>
      <c r="D36" s="574"/>
      <c r="E36" s="573"/>
      <c r="F36" s="574"/>
      <c r="G36" s="573"/>
      <c r="H36" s="574"/>
      <c r="I36" s="573"/>
      <c r="J36" s="575"/>
    </row>
    <row r="37" spans="1:10" ht="14.25" thickBot="1">
      <c r="A37" s="133" t="s">
        <v>23</v>
      </c>
      <c r="B37" s="134" t="s">
        <v>279</v>
      </c>
      <c r="C37" s="126"/>
      <c r="D37" s="126"/>
      <c r="E37" s="135"/>
      <c r="F37" s="126"/>
      <c r="G37" s="126"/>
      <c r="H37" s="126"/>
      <c r="I37" s="126"/>
      <c r="J37" s="127"/>
    </row>
    <row r="38" spans="1:10" ht="14.25" thickBot="1">
      <c r="A38" s="133" t="s">
        <v>24</v>
      </c>
      <c r="B38" s="134" t="s">
        <v>28</v>
      </c>
      <c r="C38" s="573"/>
      <c r="D38" s="574"/>
      <c r="E38" s="573"/>
      <c r="F38" s="574"/>
      <c r="G38" s="573"/>
      <c r="H38" s="574"/>
      <c r="I38" s="573"/>
      <c r="J38" s="575"/>
    </row>
    <row r="39" spans="1:10" ht="14.25" thickBot="1">
      <c r="A39" s="133" t="s">
        <v>25</v>
      </c>
      <c r="B39" s="134" t="s">
        <v>280</v>
      </c>
      <c r="C39" s="573"/>
      <c r="D39" s="574"/>
      <c r="E39" s="573"/>
      <c r="F39" s="574"/>
      <c r="G39" s="573"/>
      <c r="H39" s="574"/>
      <c r="I39" s="573"/>
      <c r="J39" s="575"/>
    </row>
    <row r="40" spans="1:10" ht="14.25" thickBot="1">
      <c r="A40" s="136"/>
      <c r="B40" s="137" t="s">
        <v>30</v>
      </c>
      <c r="C40" s="564"/>
      <c r="D40" s="565"/>
      <c r="E40" s="564"/>
      <c r="F40" s="565"/>
      <c r="G40" s="564"/>
      <c r="H40" s="565"/>
      <c r="I40" s="564"/>
      <c r="J40" s="566"/>
    </row>
    <row r="41" spans="1:10" ht="15" thickTop="1" thickBot="1">
      <c r="A41" s="133" t="s">
        <v>281</v>
      </c>
      <c r="B41" s="134" t="s">
        <v>186</v>
      </c>
      <c r="C41" s="567"/>
      <c r="D41" s="568"/>
      <c r="E41" s="567"/>
      <c r="F41" s="568"/>
      <c r="G41" s="567"/>
      <c r="H41" s="568"/>
      <c r="I41" s="567"/>
      <c r="J41" s="569"/>
    </row>
    <row r="42" spans="1:10" ht="14.25" thickBot="1">
      <c r="A42" s="133" t="s">
        <v>282</v>
      </c>
      <c r="B42" s="134" t="s">
        <v>278</v>
      </c>
      <c r="C42" s="573"/>
      <c r="D42" s="574"/>
      <c r="E42" s="573"/>
      <c r="F42" s="574"/>
      <c r="G42" s="573"/>
      <c r="H42" s="574"/>
      <c r="I42" s="573"/>
      <c r="J42" s="575"/>
    </row>
    <row r="43" spans="1:10" ht="14.25" thickBot="1">
      <c r="A43" s="133" t="s">
        <v>283</v>
      </c>
      <c r="B43" s="134" t="s">
        <v>284</v>
      </c>
      <c r="C43" s="573"/>
      <c r="D43" s="574"/>
      <c r="E43" s="573"/>
      <c r="F43" s="574"/>
      <c r="G43" s="573"/>
      <c r="H43" s="574"/>
      <c r="I43" s="573"/>
      <c r="J43" s="575"/>
    </row>
    <row r="44" spans="1:10" ht="14.25" thickBot="1">
      <c r="A44" s="133" t="s">
        <v>285</v>
      </c>
      <c r="B44" s="134" t="s">
        <v>286</v>
      </c>
      <c r="C44" s="573"/>
      <c r="D44" s="574"/>
      <c r="E44" s="573"/>
      <c r="F44" s="574"/>
      <c r="G44" s="573"/>
      <c r="H44" s="574"/>
      <c r="I44" s="573"/>
      <c r="J44" s="575"/>
    </row>
    <row r="45" spans="1:10" ht="14.25" thickBot="1">
      <c r="A45" s="133" t="s">
        <v>24</v>
      </c>
      <c r="B45" s="134" t="s">
        <v>287</v>
      </c>
      <c r="C45" s="573"/>
      <c r="D45" s="574"/>
      <c r="E45" s="573"/>
      <c r="F45" s="574"/>
      <c r="G45" s="573"/>
      <c r="H45" s="574"/>
      <c r="I45" s="573"/>
      <c r="J45" s="575"/>
    </row>
    <row r="46" spans="1:10" ht="14.25" thickBot="1">
      <c r="A46" s="138" t="s">
        <v>25</v>
      </c>
      <c r="B46" s="137" t="s">
        <v>30</v>
      </c>
      <c r="C46" s="564"/>
      <c r="D46" s="565"/>
      <c r="E46" s="564"/>
      <c r="F46" s="565"/>
      <c r="G46" s="564"/>
      <c r="H46" s="565"/>
      <c r="I46" s="564"/>
      <c r="J46" s="566"/>
    </row>
    <row r="47" spans="1:10" ht="15" thickTop="1" thickBot="1">
      <c r="A47" s="133" t="s">
        <v>288</v>
      </c>
      <c r="B47" s="134" t="s">
        <v>289</v>
      </c>
      <c r="C47" s="567"/>
      <c r="D47" s="568"/>
      <c r="E47" s="567"/>
      <c r="F47" s="568"/>
      <c r="G47" s="567"/>
      <c r="H47" s="568"/>
      <c r="I47" s="567"/>
      <c r="J47" s="569"/>
    </row>
    <row r="48" spans="1:10" ht="14.25" thickBot="1">
      <c r="A48" s="133" t="s">
        <v>290</v>
      </c>
      <c r="B48" s="134" t="s">
        <v>278</v>
      </c>
      <c r="C48" s="573"/>
      <c r="D48" s="574"/>
      <c r="E48" s="573"/>
      <c r="F48" s="574"/>
      <c r="G48" s="573"/>
      <c r="H48" s="574"/>
      <c r="I48" s="573"/>
      <c r="J48" s="575"/>
    </row>
    <row r="49" spans="1:10" ht="14.25" thickBot="1">
      <c r="A49" s="133" t="s">
        <v>291</v>
      </c>
      <c r="B49" s="134" t="s">
        <v>292</v>
      </c>
      <c r="C49" s="126"/>
      <c r="D49" s="126"/>
      <c r="E49" s="126"/>
      <c r="F49" s="126"/>
      <c r="G49" s="126"/>
      <c r="H49" s="126"/>
      <c r="I49" s="126"/>
      <c r="J49" s="127"/>
    </row>
    <row r="50" spans="1:10" ht="14.25" thickBot="1">
      <c r="A50" s="133" t="s">
        <v>293</v>
      </c>
      <c r="B50" s="134" t="s">
        <v>294</v>
      </c>
      <c r="C50" s="573"/>
      <c r="D50" s="574"/>
      <c r="E50" s="573"/>
      <c r="F50" s="574"/>
      <c r="G50" s="573"/>
      <c r="H50" s="574"/>
      <c r="I50" s="573"/>
      <c r="J50" s="575"/>
    </row>
    <row r="51" spans="1:10" ht="26.25" thickBot="1">
      <c r="A51" s="133" t="s">
        <v>25</v>
      </c>
      <c r="B51" s="134" t="s">
        <v>295</v>
      </c>
      <c r="C51" s="573"/>
      <c r="D51" s="574"/>
      <c r="E51" s="573"/>
      <c r="F51" s="574"/>
      <c r="G51" s="573"/>
      <c r="H51" s="574"/>
      <c r="I51" s="573"/>
      <c r="J51" s="575"/>
    </row>
    <row r="52" spans="1:10" ht="14.25" thickBot="1">
      <c r="A52" s="136"/>
      <c r="B52" s="137" t="s">
        <v>30</v>
      </c>
      <c r="C52" s="564"/>
      <c r="D52" s="565"/>
      <c r="E52" s="564"/>
      <c r="F52" s="565"/>
      <c r="G52" s="564"/>
      <c r="H52" s="565"/>
      <c r="I52" s="564"/>
      <c r="J52" s="566"/>
    </row>
    <row r="53" spans="1:10" ht="21.75" thickTop="1" thickBot="1">
      <c r="A53" s="570" t="s">
        <v>167</v>
      </c>
      <c r="B53" s="570"/>
      <c r="C53" s="570"/>
      <c r="D53" s="570"/>
      <c r="E53" s="570"/>
      <c r="F53" s="570"/>
      <c r="G53" s="570"/>
      <c r="H53" s="570"/>
      <c r="I53" s="570"/>
      <c r="J53" s="570"/>
    </row>
    <row r="54" spans="1:10" ht="14.25" thickTop="1">
      <c r="A54" s="571"/>
      <c r="B54" s="571"/>
      <c r="C54" s="571"/>
      <c r="D54" s="571"/>
      <c r="E54" s="571"/>
      <c r="F54" s="571"/>
      <c r="G54" s="571"/>
      <c r="H54" s="571"/>
      <c r="I54" s="571"/>
      <c r="J54" s="571"/>
    </row>
    <row r="55" spans="1:10">
      <c r="A55" s="501"/>
      <c r="B55" s="501"/>
      <c r="C55" s="501"/>
      <c r="D55" s="501"/>
      <c r="E55" s="501"/>
      <c r="F55" s="501"/>
      <c r="G55" s="501"/>
      <c r="H55" s="501"/>
      <c r="I55" s="501"/>
      <c r="J55" s="501"/>
    </row>
    <row r="56" spans="1:10">
      <c r="A56" s="501"/>
      <c r="B56" s="501"/>
      <c r="C56" s="501"/>
      <c r="D56" s="501"/>
      <c r="E56" s="501"/>
      <c r="F56" s="501"/>
      <c r="G56" s="501"/>
      <c r="H56" s="501"/>
      <c r="I56" s="501"/>
      <c r="J56" s="501"/>
    </row>
    <row r="57" spans="1:10">
      <c r="A57" s="501"/>
      <c r="B57" s="501"/>
      <c r="C57" s="501"/>
      <c r="D57" s="501"/>
      <c r="E57" s="501"/>
      <c r="F57" s="501"/>
      <c r="G57" s="501"/>
      <c r="H57" s="501"/>
      <c r="I57" s="501"/>
      <c r="J57" s="501"/>
    </row>
    <row r="58" spans="1:10">
      <c r="A58" s="501"/>
      <c r="B58" s="501"/>
      <c r="C58" s="501"/>
      <c r="D58" s="501"/>
      <c r="E58" s="501"/>
      <c r="F58" s="501"/>
      <c r="G58" s="501"/>
      <c r="H58" s="501"/>
      <c r="I58" s="501"/>
      <c r="J58" s="501"/>
    </row>
    <row r="59" spans="1:10">
      <c r="A59" s="501"/>
      <c r="B59" s="501"/>
      <c r="C59" s="501"/>
      <c r="D59" s="501"/>
      <c r="E59" s="501"/>
      <c r="F59" s="501"/>
      <c r="G59" s="501"/>
      <c r="H59" s="501"/>
      <c r="I59" s="501"/>
      <c r="J59" s="501"/>
    </row>
    <row r="60" spans="1:10">
      <c r="A60" s="501"/>
      <c r="B60" s="501"/>
      <c r="C60" s="501"/>
      <c r="D60" s="501"/>
      <c r="E60" s="501"/>
      <c r="F60" s="501"/>
      <c r="G60" s="501"/>
      <c r="H60" s="501"/>
      <c r="I60" s="501"/>
      <c r="J60" s="501"/>
    </row>
    <row r="61" spans="1:10">
      <c r="A61" s="501"/>
      <c r="B61" s="501"/>
      <c r="C61" s="501"/>
      <c r="D61" s="501"/>
      <c r="E61" s="501"/>
      <c r="F61" s="501"/>
      <c r="G61" s="501"/>
      <c r="H61" s="501"/>
      <c r="I61" s="501"/>
      <c r="J61" s="501"/>
    </row>
    <row r="62" spans="1:10">
      <c r="A62" s="501"/>
      <c r="B62" s="501"/>
      <c r="C62" s="501"/>
      <c r="D62" s="501"/>
      <c r="E62" s="501"/>
      <c r="F62" s="501"/>
      <c r="G62" s="501"/>
      <c r="H62" s="501"/>
      <c r="I62" s="501"/>
      <c r="J62" s="501"/>
    </row>
    <row r="63" spans="1:10">
      <c r="A63" s="501"/>
      <c r="B63" s="501"/>
      <c r="C63" s="501"/>
      <c r="D63" s="501"/>
      <c r="E63" s="501"/>
      <c r="F63" s="501"/>
      <c r="G63" s="501"/>
      <c r="H63" s="501"/>
      <c r="I63" s="501"/>
      <c r="J63" s="501"/>
    </row>
    <row r="64" spans="1:10">
      <c r="A64" s="501"/>
      <c r="B64" s="501"/>
      <c r="C64" s="501"/>
      <c r="D64" s="501"/>
      <c r="E64" s="501"/>
      <c r="F64" s="501"/>
      <c r="G64" s="501"/>
      <c r="H64" s="501"/>
      <c r="I64" s="501"/>
      <c r="J64" s="501"/>
    </row>
    <row r="65" spans="1:10">
      <c r="A65" s="501"/>
      <c r="B65" s="501"/>
      <c r="C65" s="501"/>
      <c r="D65" s="501"/>
      <c r="E65" s="501"/>
      <c r="F65" s="501"/>
      <c r="G65" s="501"/>
      <c r="H65" s="501"/>
      <c r="I65" s="501"/>
      <c r="J65" s="501"/>
    </row>
    <row r="66" spans="1:10" ht="14.25" thickBot="1">
      <c r="A66" s="504"/>
      <c r="B66" s="504"/>
      <c r="C66" s="504"/>
      <c r="D66" s="504"/>
      <c r="E66" s="504"/>
      <c r="F66" s="504"/>
      <c r="G66" s="504"/>
      <c r="H66" s="504"/>
      <c r="I66" s="504"/>
      <c r="J66" s="504"/>
    </row>
    <row r="67" spans="1:10" ht="14.25">
      <c r="A67" s="572" t="s">
        <v>219</v>
      </c>
      <c r="B67" s="572"/>
      <c r="C67" s="572"/>
      <c r="D67" s="572"/>
      <c r="E67" s="572"/>
      <c r="F67" s="572"/>
      <c r="G67" s="572"/>
      <c r="H67" s="572"/>
      <c r="I67" s="572"/>
      <c r="J67" s="572"/>
    </row>
    <row r="68" spans="1:10">
      <c r="A68" s="576" t="s">
        <v>296</v>
      </c>
      <c r="B68" s="576"/>
      <c r="C68" s="576"/>
      <c r="D68" s="576"/>
      <c r="E68" s="576"/>
      <c r="F68" s="576"/>
      <c r="G68" s="576"/>
      <c r="H68" s="576"/>
      <c r="I68" s="576"/>
      <c r="J68" s="576"/>
    </row>
    <row r="69" spans="1:10">
      <c r="A69" s="111"/>
    </row>
  </sheetData>
  <mergeCells count="76">
    <mergeCell ref="A32:C32"/>
    <mergeCell ref="D32:F32"/>
    <mergeCell ref="C35:D35"/>
    <mergeCell ref="E35:F35"/>
    <mergeCell ref="A1:F1"/>
    <mergeCell ref="A2:F2"/>
    <mergeCell ref="A3:F3"/>
    <mergeCell ref="A7:B7"/>
    <mergeCell ref="C7:D7"/>
    <mergeCell ref="G35:H35"/>
    <mergeCell ref="I35:J35"/>
    <mergeCell ref="C36:D36"/>
    <mergeCell ref="E36:F36"/>
    <mergeCell ref="G36:H36"/>
    <mergeCell ref="I36:J36"/>
    <mergeCell ref="C38:D38"/>
    <mergeCell ref="E38:F38"/>
    <mergeCell ref="G38:H38"/>
    <mergeCell ref="I38:J38"/>
    <mergeCell ref="C39:D39"/>
    <mergeCell ref="E39:F39"/>
    <mergeCell ref="G39:H39"/>
    <mergeCell ref="I39:J39"/>
    <mergeCell ref="C40:D40"/>
    <mergeCell ref="E40:F40"/>
    <mergeCell ref="G40:H40"/>
    <mergeCell ref="I40:J40"/>
    <mergeCell ref="C41:D41"/>
    <mergeCell ref="E41:F41"/>
    <mergeCell ref="G41:H41"/>
    <mergeCell ref="I41:J41"/>
    <mergeCell ref="C42:D42"/>
    <mergeCell ref="E42:F42"/>
    <mergeCell ref="G42:H42"/>
    <mergeCell ref="I42:J42"/>
    <mergeCell ref="C43:D43"/>
    <mergeCell ref="E43:F43"/>
    <mergeCell ref="G43:H43"/>
    <mergeCell ref="I43:J43"/>
    <mergeCell ref="E44:F44"/>
    <mergeCell ref="G44:H44"/>
    <mergeCell ref="I44:J44"/>
    <mergeCell ref="C45:D45"/>
    <mergeCell ref="E45:F45"/>
    <mergeCell ref="G45:H45"/>
    <mergeCell ref="I45:J45"/>
    <mergeCell ref="C44:D44"/>
    <mergeCell ref="A68:J68"/>
    <mergeCell ref="B6:D6"/>
    <mergeCell ref="C51:D51"/>
    <mergeCell ref="E51:F51"/>
    <mergeCell ref="G51:H51"/>
    <mergeCell ref="I51:J51"/>
    <mergeCell ref="C52:D52"/>
    <mergeCell ref="E52:F52"/>
    <mergeCell ref="G52:H52"/>
    <mergeCell ref="I52:J52"/>
    <mergeCell ref="C48:D48"/>
    <mergeCell ref="E48:F48"/>
    <mergeCell ref="G48:H48"/>
    <mergeCell ref="I48:J48"/>
    <mergeCell ref="C50:D50"/>
    <mergeCell ref="E50:F50"/>
    <mergeCell ref="A53:J53"/>
    <mergeCell ref="A54:J66"/>
    <mergeCell ref="A67:J67"/>
    <mergeCell ref="G50:H50"/>
    <mergeCell ref="I50:J50"/>
    <mergeCell ref="C46:D46"/>
    <mergeCell ref="E46:F46"/>
    <mergeCell ref="G46:H46"/>
    <mergeCell ref="I46:J46"/>
    <mergeCell ref="C47:D47"/>
    <mergeCell ref="E47:F47"/>
    <mergeCell ref="G47:H47"/>
    <mergeCell ref="I47:J4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69"/>
  <sheetViews>
    <sheetView topLeftCell="A16" workbookViewId="0">
      <selection activeCell="K17" sqref="K17"/>
    </sheetView>
  </sheetViews>
  <sheetFormatPr defaultRowHeight="13.5"/>
  <cols>
    <col min="1" max="10" width="13" style="73" customWidth="1"/>
    <col min="11" max="16384" width="9" style="73"/>
  </cols>
  <sheetData>
    <row r="1" spans="1:6" ht="18.75">
      <c r="A1" s="580" t="s">
        <v>0</v>
      </c>
      <c r="B1" s="580"/>
      <c r="C1" s="580"/>
      <c r="D1" s="580"/>
      <c r="E1" s="580"/>
      <c r="F1" s="580"/>
    </row>
    <row r="2" spans="1:6" ht="20.25">
      <c r="A2" s="581" t="s">
        <v>261</v>
      </c>
      <c r="B2" s="581"/>
      <c r="C2" s="581"/>
      <c r="D2" s="581"/>
      <c r="E2" s="581"/>
      <c r="F2" s="581"/>
    </row>
    <row r="3" spans="1:6" ht="14.25">
      <c r="A3" s="582" t="s">
        <v>345</v>
      </c>
      <c r="B3" s="582"/>
      <c r="C3" s="582"/>
      <c r="D3" s="582"/>
      <c r="E3" s="582"/>
      <c r="F3" s="582"/>
    </row>
    <row r="4" spans="1:6">
      <c r="A4" s="124" t="s">
        <v>262</v>
      </c>
      <c r="B4" s="139"/>
      <c r="C4" s="124" t="s">
        <v>263</v>
      </c>
      <c r="D4" s="139"/>
      <c r="E4" s="124" t="s">
        <v>264</v>
      </c>
      <c r="F4" s="140"/>
    </row>
    <row r="5" spans="1:6">
      <c r="A5" s="124" t="s">
        <v>265</v>
      </c>
      <c r="B5" s="140"/>
      <c r="C5" s="124" t="s">
        <v>266</v>
      </c>
      <c r="D5" s="140"/>
      <c r="E5" s="124" t="s">
        <v>267</v>
      </c>
      <c r="F5" s="141"/>
    </row>
    <row r="6" spans="1:6">
      <c r="A6" s="124" t="s">
        <v>177</v>
      </c>
      <c r="B6" s="577" t="s">
        <v>297</v>
      </c>
      <c r="C6" s="577"/>
      <c r="D6" s="577"/>
      <c r="E6" s="124" t="s">
        <v>268</v>
      </c>
      <c r="F6" s="142"/>
    </row>
    <row r="7" spans="1:6" ht="13.5" customHeight="1">
      <c r="A7" s="583" t="s">
        <v>269</v>
      </c>
      <c r="B7" s="583"/>
      <c r="C7" s="584"/>
      <c r="D7" s="584"/>
      <c r="E7" s="124" t="s">
        <v>270</v>
      </c>
      <c r="F7" s="142" t="s">
        <v>298</v>
      </c>
    </row>
    <row r="8" spans="1:6" ht="14.25" thickBot="1">
      <c r="A8" s="125"/>
    </row>
    <row r="9" spans="1:6" ht="14.25" thickBot="1">
      <c r="A9" s="143" t="s">
        <v>83</v>
      </c>
      <c r="B9" s="106" t="s">
        <v>299</v>
      </c>
      <c r="C9" s="147" t="s">
        <v>271</v>
      </c>
    </row>
    <row r="10" spans="1:6" ht="14.25" thickBot="1">
      <c r="A10" s="144"/>
      <c r="B10" s="148"/>
      <c r="C10" s="149"/>
    </row>
    <row r="11" spans="1:6" ht="14.25" thickBot="1">
      <c r="A11" s="145"/>
      <c r="B11" s="148"/>
      <c r="C11" s="148"/>
    </row>
    <row r="12" spans="1:6" ht="14.25" thickBot="1">
      <c r="A12" s="145"/>
      <c r="B12" s="148"/>
      <c r="C12" s="148"/>
    </row>
    <row r="13" spans="1:6" ht="14.25" thickBot="1">
      <c r="A13" s="145"/>
      <c r="B13" s="148"/>
      <c r="C13" s="148"/>
    </row>
    <row r="14" spans="1:6" ht="14.25" thickBot="1">
      <c r="A14" s="145"/>
      <c r="B14" s="148"/>
      <c r="C14" s="148"/>
      <c r="E14" s="21"/>
      <c r="F14" t="s">
        <v>92</v>
      </c>
    </row>
    <row r="15" spans="1:6" ht="14.25" thickBot="1">
      <c r="A15" s="145"/>
      <c r="B15" s="148"/>
      <c r="C15" s="148"/>
      <c r="E15" s="25"/>
      <c r="F15" t="s">
        <v>76</v>
      </c>
    </row>
    <row r="16" spans="1:6" ht="14.25" thickBot="1">
      <c r="A16" s="145"/>
      <c r="B16" s="148"/>
      <c r="C16" s="148"/>
      <c r="E16" s="29"/>
      <c r="F16" t="s">
        <v>77</v>
      </c>
    </row>
    <row r="17" spans="1:7" ht="14.25" thickBot="1">
      <c r="A17" s="145"/>
      <c r="B17" s="148"/>
      <c r="C17" s="148"/>
    </row>
    <row r="18" spans="1:7" ht="14.25" thickBot="1">
      <c r="A18" s="145"/>
      <c r="B18" s="148"/>
      <c r="C18" s="148"/>
    </row>
    <row r="19" spans="1:7" ht="14.25" thickBot="1">
      <c r="A19" s="145"/>
      <c r="B19" s="148"/>
      <c r="C19" s="148"/>
    </row>
    <row r="20" spans="1:7" ht="14.25" thickBot="1">
      <c r="A20" s="145"/>
      <c r="B20" s="148"/>
      <c r="C20" s="148"/>
    </row>
    <row r="21" spans="1:7" ht="14.25" thickBot="1">
      <c r="A21" s="145"/>
      <c r="B21" s="148"/>
      <c r="C21" s="148"/>
    </row>
    <row r="22" spans="1:7" ht="14.25" thickBot="1">
      <c r="A22" s="145"/>
      <c r="B22" s="148"/>
      <c r="C22" s="148"/>
    </row>
    <row r="23" spans="1:7" ht="14.25" thickBot="1">
      <c r="A23" s="145"/>
      <c r="B23" s="148"/>
      <c r="C23" s="148"/>
    </row>
    <row r="24" spans="1:7" ht="14.25" thickBot="1">
      <c r="A24" s="145"/>
      <c r="B24" s="148"/>
      <c r="C24" s="148"/>
    </row>
    <row r="25" spans="1:7" ht="14.25" thickBot="1">
      <c r="A25" s="145"/>
      <c r="B25" s="148"/>
      <c r="C25" s="148"/>
    </row>
    <row r="26" spans="1:7" ht="14.25" thickBot="1">
      <c r="A26" s="145"/>
      <c r="B26" s="148"/>
      <c r="C26" s="148"/>
    </row>
    <row r="27" spans="1:7" ht="14.25" thickBot="1">
      <c r="A27" s="145"/>
      <c r="B27" s="148"/>
      <c r="C27" s="148"/>
    </row>
    <row r="28" spans="1:7" ht="14.25" thickBot="1">
      <c r="A28" s="145"/>
      <c r="B28" s="148"/>
      <c r="C28" s="148"/>
    </row>
    <row r="29" spans="1:7" ht="14.25" thickBot="1">
      <c r="A29" s="145"/>
      <c r="B29" s="148"/>
      <c r="C29" s="148"/>
    </row>
    <row r="30" spans="1:7" ht="14.25" thickBot="1">
      <c r="A30" s="146"/>
      <c r="B30" s="148"/>
      <c r="C30" s="148"/>
    </row>
    <row r="31" spans="1:7" ht="14.25" thickBot="1">
      <c r="A31" s="128" t="s">
        <v>272</v>
      </c>
      <c r="B31" s="128"/>
      <c r="C31" s="128" t="s">
        <v>273</v>
      </c>
      <c r="D31" s="128"/>
      <c r="E31" s="128" t="s">
        <v>274</v>
      </c>
      <c r="F31" s="128"/>
      <c r="G31" s="73" t="s">
        <v>275</v>
      </c>
    </row>
    <row r="32" spans="1:7" ht="14.25" thickTop="1">
      <c r="A32" s="578" t="s">
        <v>276</v>
      </c>
      <c r="B32" s="578"/>
      <c r="C32" s="578"/>
      <c r="D32" s="579" t="s">
        <v>277</v>
      </c>
      <c r="E32" s="579"/>
      <c r="F32" s="579"/>
    </row>
    <row r="33" spans="1:10">
      <c r="A33" s="129"/>
      <c r="B33" s="129"/>
      <c r="C33" s="129"/>
      <c r="D33" s="130"/>
      <c r="E33" s="130"/>
      <c r="F33" s="130"/>
    </row>
    <row r="34" spans="1:10" ht="14.25" thickBot="1">
      <c r="A34" s="12"/>
      <c r="B34" s="12"/>
      <c r="C34" s="12"/>
      <c r="D34" s="12"/>
      <c r="E34" s="12"/>
      <c r="F34" s="12"/>
    </row>
    <row r="35" spans="1:10" ht="15" thickTop="1" thickBot="1">
      <c r="A35" s="131" t="s">
        <v>21</v>
      </c>
      <c r="B35" s="132" t="s">
        <v>138</v>
      </c>
      <c r="C35" s="567"/>
      <c r="D35" s="568"/>
      <c r="E35" s="567"/>
      <c r="F35" s="568"/>
      <c r="G35" s="567"/>
      <c r="H35" s="568"/>
      <c r="I35" s="567"/>
      <c r="J35" s="569"/>
    </row>
    <row r="36" spans="1:10" ht="14.25" thickBot="1">
      <c r="A36" s="133" t="s">
        <v>22</v>
      </c>
      <c r="B36" s="134" t="s">
        <v>278</v>
      </c>
      <c r="C36" s="573"/>
      <c r="D36" s="574"/>
      <c r="E36" s="573"/>
      <c r="F36" s="574"/>
      <c r="G36" s="573"/>
      <c r="H36" s="574"/>
      <c r="I36" s="573"/>
      <c r="J36" s="575"/>
    </row>
    <row r="37" spans="1:10" ht="14.25" thickBot="1">
      <c r="A37" s="133" t="s">
        <v>23</v>
      </c>
      <c r="B37" s="134" t="s">
        <v>279</v>
      </c>
      <c r="C37" s="126"/>
      <c r="D37" s="126"/>
      <c r="E37" s="135"/>
      <c r="F37" s="126"/>
      <c r="G37" s="126"/>
      <c r="H37" s="126"/>
      <c r="I37" s="126"/>
      <c r="J37" s="127"/>
    </row>
    <row r="38" spans="1:10" ht="14.25" thickBot="1">
      <c r="A38" s="133" t="s">
        <v>24</v>
      </c>
      <c r="B38" s="134" t="s">
        <v>28</v>
      </c>
      <c r="C38" s="573"/>
      <c r="D38" s="574"/>
      <c r="E38" s="573"/>
      <c r="F38" s="574"/>
      <c r="G38" s="573"/>
      <c r="H38" s="574"/>
      <c r="I38" s="573"/>
      <c r="J38" s="575"/>
    </row>
    <row r="39" spans="1:10" ht="14.25" thickBot="1">
      <c r="A39" s="133" t="s">
        <v>25</v>
      </c>
      <c r="B39" s="134" t="s">
        <v>280</v>
      </c>
      <c r="C39" s="573"/>
      <c r="D39" s="574"/>
      <c r="E39" s="573"/>
      <c r="F39" s="574"/>
      <c r="G39" s="573"/>
      <c r="H39" s="574"/>
      <c r="I39" s="573"/>
      <c r="J39" s="575"/>
    </row>
    <row r="40" spans="1:10" ht="14.25" thickBot="1">
      <c r="A40" s="136"/>
      <c r="B40" s="137" t="s">
        <v>30</v>
      </c>
      <c r="C40" s="564"/>
      <c r="D40" s="565"/>
      <c r="E40" s="564"/>
      <c r="F40" s="565"/>
      <c r="G40" s="564"/>
      <c r="H40" s="565"/>
      <c r="I40" s="564"/>
      <c r="J40" s="566"/>
    </row>
    <row r="41" spans="1:10" ht="15" thickTop="1" thickBot="1">
      <c r="A41" s="133" t="s">
        <v>281</v>
      </c>
      <c r="B41" s="134" t="s">
        <v>186</v>
      </c>
      <c r="C41" s="567"/>
      <c r="D41" s="568"/>
      <c r="E41" s="567"/>
      <c r="F41" s="568"/>
      <c r="G41" s="567"/>
      <c r="H41" s="568"/>
      <c r="I41" s="567"/>
      <c r="J41" s="569"/>
    </row>
    <row r="42" spans="1:10" ht="14.25" thickBot="1">
      <c r="A42" s="133" t="s">
        <v>282</v>
      </c>
      <c r="B42" s="134" t="s">
        <v>278</v>
      </c>
      <c r="C42" s="573"/>
      <c r="D42" s="574"/>
      <c r="E42" s="573"/>
      <c r="F42" s="574"/>
      <c r="G42" s="573"/>
      <c r="H42" s="574"/>
      <c r="I42" s="573"/>
      <c r="J42" s="575"/>
    </row>
    <row r="43" spans="1:10" ht="14.25" thickBot="1">
      <c r="A43" s="133" t="s">
        <v>283</v>
      </c>
      <c r="B43" s="134" t="s">
        <v>284</v>
      </c>
      <c r="C43" s="573"/>
      <c r="D43" s="574"/>
      <c r="E43" s="573"/>
      <c r="F43" s="574"/>
      <c r="G43" s="573"/>
      <c r="H43" s="574"/>
      <c r="I43" s="573"/>
      <c r="J43" s="575"/>
    </row>
    <row r="44" spans="1:10" ht="14.25" thickBot="1">
      <c r="A44" s="133" t="s">
        <v>285</v>
      </c>
      <c r="B44" s="134" t="s">
        <v>286</v>
      </c>
      <c r="C44" s="573"/>
      <c r="D44" s="574"/>
      <c r="E44" s="573"/>
      <c r="F44" s="574"/>
      <c r="G44" s="573"/>
      <c r="H44" s="574"/>
      <c r="I44" s="573"/>
      <c r="J44" s="575"/>
    </row>
    <row r="45" spans="1:10" ht="14.25" thickBot="1">
      <c r="A45" s="133" t="s">
        <v>24</v>
      </c>
      <c r="B45" s="134" t="s">
        <v>287</v>
      </c>
      <c r="C45" s="573"/>
      <c r="D45" s="574"/>
      <c r="E45" s="573"/>
      <c r="F45" s="574"/>
      <c r="G45" s="573"/>
      <c r="H45" s="574"/>
      <c r="I45" s="573"/>
      <c r="J45" s="575"/>
    </row>
    <row r="46" spans="1:10" ht="14.25" thickBot="1">
      <c r="A46" s="138" t="s">
        <v>25</v>
      </c>
      <c r="B46" s="137" t="s">
        <v>30</v>
      </c>
      <c r="C46" s="564"/>
      <c r="D46" s="565"/>
      <c r="E46" s="564"/>
      <c r="F46" s="565"/>
      <c r="G46" s="564"/>
      <c r="H46" s="565"/>
      <c r="I46" s="564"/>
      <c r="J46" s="566"/>
    </row>
    <row r="47" spans="1:10" ht="15" thickTop="1" thickBot="1">
      <c r="A47" s="133" t="s">
        <v>288</v>
      </c>
      <c r="B47" s="134" t="s">
        <v>289</v>
      </c>
      <c r="C47" s="567"/>
      <c r="D47" s="568"/>
      <c r="E47" s="567"/>
      <c r="F47" s="568"/>
      <c r="G47" s="567"/>
      <c r="H47" s="568"/>
      <c r="I47" s="567"/>
      <c r="J47" s="569"/>
    </row>
    <row r="48" spans="1:10" ht="14.25" thickBot="1">
      <c r="A48" s="133" t="s">
        <v>290</v>
      </c>
      <c r="B48" s="134" t="s">
        <v>278</v>
      </c>
      <c r="C48" s="573"/>
      <c r="D48" s="574"/>
      <c r="E48" s="573"/>
      <c r="F48" s="574"/>
      <c r="G48" s="573"/>
      <c r="H48" s="574"/>
      <c r="I48" s="573"/>
      <c r="J48" s="575"/>
    </row>
    <row r="49" spans="1:10" ht="14.25" thickBot="1">
      <c r="A49" s="133" t="s">
        <v>291</v>
      </c>
      <c r="B49" s="134" t="s">
        <v>292</v>
      </c>
      <c r="C49" s="126"/>
      <c r="D49" s="126"/>
      <c r="E49" s="126"/>
      <c r="F49" s="126"/>
      <c r="G49" s="126"/>
      <c r="H49" s="126"/>
      <c r="I49" s="126"/>
      <c r="J49" s="127"/>
    </row>
    <row r="50" spans="1:10" ht="14.25" thickBot="1">
      <c r="A50" s="133" t="s">
        <v>293</v>
      </c>
      <c r="B50" s="134" t="s">
        <v>294</v>
      </c>
      <c r="C50" s="573"/>
      <c r="D50" s="574"/>
      <c r="E50" s="573"/>
      <c r="F50" s="574"/>
      <c r="G50" s="573"/>
      <c r="H50" s="574"/>
      <c r="I50" s="573"/>
      <c r="J50" s="575"/>
    </row>
    <row r="51" spans="1:10" ht="26.25" thickBot="1">
      <c r="A51" s="133" t="s">
        <v>25</v>
      </c>
      <c r="B51" s="134" t="s">
        <v>295</v>
      </c>
      <c r="C51" s="573"/>
      <c r="D51" s="574"/>
      <c r="E51" s="573"/>
      <c r="F51" s="574"/>
      <c r="G51" s="573"/>
      <c r="H51" s="574"/>
      <c r="I51" s="573"/>
      <c r="J51" s="575"/>
    </row>
    <row r="52" spans="1:10" ht="14.25" thickBot="1">
      <c r="A52" s="136"/>
      <c r="B52" s="137" t="s">
        <v>30</v>
      </c>
      <c r="C52" s="564"/>
      <c r="D52" s="565"/>
      <c r="E52" s="564"/>
      <c r="F52" s="565"/>
      <c r="G52" s="564"/>
      <c r="H52" s="565"/>
      <c r="I52" s="564"/>
      <c r="J52" s="566"/>
    </row>
    <row r="53" spans="1:10" ht="21.75" thickTop="1" thickBot="1">
      <c r="A53" s="570" t="s">
        <v>167</v>
      </c>
      <c r="B53" s="570"/>
      <c r="C53" s="570"/>
      <c r="D53" s="570"/>
      <c r="E53" s="570"/>
      <c r="F53" s="570"/>
      <c r="G53" s="570"/>
      <c r="H53" s="570"/>
      <c r="I53" s="570"/>
      <c r="J53" s="570"/>
    </row>
    <row r="54" spans="1:10" ht="14.25" thickTop="1">
      <c r="A54" s="571"/>
      <c r="B54" s="571"/>
      <c r="C54" s="571"/>
      <c r="D54" s="571"/>
      <c r="E54" s="571"/>
      <c r="F54" s="571"/>
      <c r="G54" s="571"/>
      <c r="H54" s="571"/>
      <c r="I54" s="571"/>
      <c r="J54" s="571"/>
    </row>
    <row r="55" spans="1:10">
      <c r="A55" s="501"/>
      <c r="B55" s="501"/>
      <c r="C55" s="501"/>
      <c r="D55" s="501"/>
      <c r="E55" s="501"/>
      <c r="F55" s="501"/>
      <c r="G55" s="501"/>
      <c r="H55" s="501"/>
      <c r="I55" s="501"/>
      <c r="J55" s="501"/>
    </row>
    <row r="56" spans="1:10">
      <c r="A56" s="501"/>
      <c r="B56" s="501"/>
      <c r="C56" s="501"/>
      <c r="D56" s="501"/>
      <c r="E56" s="501"/>
      <c r="F56" s="501"/>
      <c r="G56" s="501"/>
      <c r="H56" s="501"/>
      <c r="I56" s="501"/>
      <c r="J56" s="501"/>
    </row>
    <row r="57" spans="1:10">
      <c r="A57" s="501"/>
      <c r="B57" s="501"/>
      <c r="C57" s="501"/>
      <c r="D57" s="501"/>
      <c r="E57" s="501"/>
      <c r="F57" s="501"/>
      <c r="G57" s="501"/>
      <c r="H57" s="501"/>
      <c r="I57" s="501"/>
      <c r="J57" s="501"/>
    </row>
    <row r="58" spans="1:10">
      <c r="A58" s="501"/>
      <c r="B58" s="501"/>
      <c r="C58" s="501"/>
      <c r="D58" s="501"/>
      <c r="E58" s="501"/>
      <c r="F58" s="501"/>
      <c r="G58" s="501"/>
      <c r="H58" s="501"/>
      <c r="I58" s="501"/>
      <c r="J58" s="501"/>
    </row>
    <row r="59" spans="1:10">
      <c r="A59" s="501"/>
      <c r="B59" s="501"/>
      <c r="C59" s="501"/>
      <c r="D59" s="501"/>
      <c r="E59" s="501"/>
      <c r="F59" s="501"/>
      <c r="G59" s="501"/>
      <c r="H59" s="501"/>
      <c r="I59" s="501"/>
      <c r="J59" s="501"/>
    </row>
    <row r="60" spans="1:10">
      <c r="A60" s="501"/>
      <c r="B60" s="501"/>
      <c r="C60" s="501"/>
      <c r="D60" s="501"/>
      <c r="E60" s="501"/>
      <c r="F60" s="501"/>
      <c r="G60" s="501"/>
      <c r="H60" s="501"/>
      <c r="I60" s="501"/>
      <c r="J60" s="501"/>
    </row>
    <row r="61" spans="1:10">
      <c r="A61" s="501"/>
      <c r="B61" s="501"/>
      <c r="C61" s="501"/>
      <c r="D61" s="501"/>
      <c r="E61" s="501"/>
      <c r="F61" s="501"/>
      <c r="G61" s="501"/>
      <c r="H61" s="501"/>
      <c r="I61" s="501"/>
      <c r="J61" s="501"/>
    </row>
    <row r="62" spans="1:10">
      <c r="A62" s="501"/>
      <c r="B62" s="501"/>
      <c r="C62" s="501"/>
      <c r="D62" s="501"/>
      <c r="E62" s="501"/>
      <c r="F62" s="501"/>
      <c r="G62" s="501"/>
      <c r="H62" s="501"/>
      <c r="I62" s="501"/>
      <c r="J62" s="501"/>
    </row>
    <row r="63" spans="1:10">
      <c r="A63" s="501"/>
      <c r="B63" s="501"/>
      <c r="C63" s="501"/>
      <c r="D63" s="501"/>
      <c r="E63" s="501"/>
      <c r="F63" s="501"/>
      <c r="G63" s="501"/>
      <c r="H63" s="501"/>
      <c r="I63" s="501"/>
      <c r="J63" s="501"/>
    </row>
    <row r="64" spans="1:10">
      <c r="A64" s="501"/>
      <c r="B64" s="501"/>
      <c r="C64" s="501"/>
      <c r="D64" s="501"/>
      <c r="E64" s="501"/>
      <c r="F64" s="501"/>
      <c r="G64" s="501"/>
      <c r="H64" s="501"/>
      <c r="I64" s="501"/>
      <c r="J64" s="501"/>
    </row>
    <row r="65" spans="1:10">
      <c r="A65" s="501"/>
      <c r="B65" s="501"/>
      <c r="C65" s="501"/>
      <c r="D65" s="501"/>
      <c r="E65" s="501"/>
      <c r="F65" s="501"/>
      <c r="G65" s="501"/>
      <c r="H65" s="501"/>
      <c r="I65" s="501"/>
      <c r="J65" s="501"/>
    </row>
    <row r="66" spans="1:10" ht="14.25" thickBot="1">
      <c r="A66" s="504"/>
      <c r="B66" s="504"/>
      <c r="C66" s="504"/>
      <c r="D66" s="504"/>
      <c r="E66" s="504"/>
      <c r="F66" s="504"/>
      <c r="G66" s="504"/>
      <c r="H66" s="504"/>
      <c r="I66" s="504"/>
      <c r="J66" s="504"/>
    </row>
    <row r="67" spans="1:10" ht="14.25">
      <c r="A67" s="572" t="s">
        <v>219</v>
      </c>
      <c r="B67" s="572"/>
      <c r="C67" s="572"/>
      <c r="D67" s="572"/>
      <c r="E67" s="572"/>
      <c r="F67" s="572"/>
      <c r="G67" s="572"/>
      <c r="H67" s="572"/>
      <c r="I67" s="572"/>
      <c r="J67" s="572"/>
    </row>
    <row r="68" spans="1:10">
      <c r="A68" s="576" t="s">
        <v>296</v>
      </c>
      <c r="B68" s="576"/>
      <c r="C68" s="576"/>
      <c r="D68" s="576"/>
      <c r="E68" s="576"/>
      <c r="F68" s="576"/>
      <c r="G68" s="576"/>
      <c r="H68" s="576"/>
      <c r="I68" s="576"/>
      <c r="J68" s="576"/>
    </row>
    <row r="69" spans="1:10">
      <c r="A69" s="111"/>
    </row>
  </sheetData>
  <mergeCells count="76">
    <mergeCell ref="I35:J35"/>
    <mergeCell ref="A1:F1"/>
    <mergeCell ref="A2:F2"/>
    <mergeCell ref="A3:F3"/>
    <mergeCell ref="B6:D6"/>
    <mergeCell ref="A7:B7"/>
    <mergeCell ref="C7:D7"/>
    <mergeCell ref="A32:C32"/>
    <mergeCell ref="D32:F32"/>
    <mergeCell ref="C35:D35"/>
    <mergeCell ref="E35:F35"/>
    <mergeCell ref="G35:H35"/>
    <mergeCell ref="C36:D36"/>
    <mergeCell ref="E36:F36"/>
    <mergeCell ref="G36:H36"/>
    <mergeCell ref="I36:J36"/>
    <mergeCell ref="C38:D38"/>
    <mergeCell ref="E38:F38"/>
    <mergeCell ref="G38:H38"/>
    <mergeCell ref="I38:J38"/>
    <mergeCell ref="C39:D39"/>
    <mergeCell ref="E39:F39"/>
    <mergeCell ref="G39:H39"/>
    <mergeCell ref="I39:J39"/>
    <mergeCell ref="C40:D40"/>
    <mergeCell ref="E40:F40"/>
    <mergeCell ref="G40:H40"/>
    <mergeCell ref="I40:J40"/>
    <mergeCell ref="C41:D41"/>
    <mergeCell ref="E41:F41"/>
    <mergeCell ref="G41:H41"/>
    <mergeCell ref="I41:J41"/>
    <mergeCell ref="C42:D42"/>
    <mergeCell ref="E42:F42"/>
    <mergeCell ref="G42:H42"/>
    <mergeCell ref="I42:J42"/>
    <mergeCell ref="C43:D43"/>
    <mergeCell ref="E43:F43"/>
    <mergeCell ref="G43:H43"/>
    <mergeCell ref="I43:J43"/>
    <mergeCell ref="C44:D44"/>
    <mergeCell ref="E44:F44"/>
    <mergeCell ref="G44:H44"/>
    <mergeCell ref="I44:J44"/>
    <mergeCell ref="C45:D45"/>
    <mergeCell ref="E45:F45"/>
    <mergeCell ref="G45:H45"/>
    <mergeCell ref="I45:J45"/>
    <mergeCell ref="C46:D46"/>
    <mergeCell ref="E46:F46"/>
    <mergeCell ref="G46:H46"/>
    <mergeCell ref="I46:J46"/>
    <mergeCell ref="C47:D47"/>
    <mergeCell ref="E47:F47"/>
    <mergeCell ref="G47:H47"/>
    <mergeCell ref="I47:J47"/>
    <mergeCell ref="C48:D48"/>
    <mergeCell ref="E48:F48"/>
    <mergeCell ref="G48:H48"/>
    <mergeCell ref="I48:J48"/>
    <mergeCell ref="C50:D50"/>
    <mergeCell ref="E50:F50"/>
    <mergeCell ref="G50:H50"/>
    <mergeCell ref="I50:J50"/>
    <mergeCell ref="C51:D51"/>
    <mergeCell ref="E51:F51"/>
    <mergeCell ref="G51:H51"/>
    <mergeCell ref="I51:J51"/>
    <mergeCell ref="A67:J67"/>
    <mergeCell ref="A68:J68"/>
    <mergeCell ref="C52:D52"/>
    <mergeCell ref="E52:F52"/>
    <mergeCell ref="G52:H52"/>
    <mergeCell ref="I52:J52"/>
    <mergeCell ref="A53:J53"/>
    <mergeCell ref="A54:J6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62"/>
  <sheetViews>
    <sheetView workbookViewId="0">
      <selection activeCell="E29" sqref="E29"/>
    </sheetView>
  </sheetViews>
  <sheetFormatPr defaultRowHeight="13.5"/>
  <cols>
    <col min="1" max="1" width="10.25" style="73" customWidth="1"/>
    <col min="2" max="16384" width="9" style="73"/>
  </cols>
  <sheetData>
    <row r="1" spans="1:30" ht="26.25" customHeight="1" thickBot="1">
      <c r="A1" s="553" t="s">
        <v>196</v>
      </c>
      <c r="B1" s="539" t="s">
        <v>197</v>
      </c>
      <c r="C1" s="541"/>
      <c r="D1" s="108">
        <v>0</v>
      </c>
      <c r="E1" s="150">
        <v>0</v>
      </c>
      <c r="F1" s="150">
        <v>0</v>
      </c>
      <c r="G1" s="544">
        <v>0.1</v>
      </c>
      <c r="H1" s="544"/>
      <c r="I1" s="543"/>
      <c r="J1" s="542">
        <v>0.3</v>
      </c>
      <c r="K1" s="543"/>
      <c r="L1" s="542">
        <v>0.5</v>
      </c>
      <c r="M1" s="544"/>
      <c r="N1" s="543"/>
      <c r="O1" s="542">
        <v>0.7</v>
      </c>
      <c r="P1" s="543"/>
      <c r="Q1" s="542">
        <v>1</v>
      </c>
      <c r="R1" s="544"/>
      <c r="S1" s="543"/>
      <c r="T1" s="542">
        <v>3</v>
      </c>
      <c r="U1" s="544"/>
      <c r="V1" s="543"/>
      <c r="W1" s="542">
        <v>5</v>
      </c>
      <c r="X1" s="544"/>
      <c r="Y1" s="544"/>
      <c r="Z1" s="543"/>
      <c r="AA1" s="542">
        <v>7</v>
      </c>
      <c r="AB1" s="543"/>
      <c r="AC1" s="542">
        <v>10</v>
      </c>
      <c r="AD1" s="543"/>
    </row>
    <row r="2" spans="1:30" ht="32.25" customHeight="1" thickBot="1">
      <c r="A2" s="554"/>
      <c r="B2" s="539" t="s">
        <v>198</v>
      </c>
      <c r="C2" s="541"/>
      <c r="D2" s="151">
        <v>0</v>
      </c>
      <c r="E2" s="152">
        <v>0</v>
      </c>
      <c r="F2" s="152">
        <f>AVERAGE(D2:E2)</f>
        <v>0</v>
      </c>
      <c r="G2" s="544">
        <v>1</v>
      </c>
      <c r="H2" s="544"/>
      <c r="I2" s="543"/>
      <c r="J2" s="542">
        <v>3</v>
      </c>
      <c r="K2" s="543"/>
      <c r="L2" s="542">
        <v>5</v>
      </c>
      <c r="M2" s="544"/>
      <c r="N2" s="543"/>
      <c r="O2" s="542">
        <v>7</v>
      </c>
      <c r="P2" s="543"/>
      <c r="Q2" s="542">
        <v>10</v>
      </c>
      <c r="R2" s="544"/>
      <c r="S2" s="543"/>
      <c r="T2" s="542">
        <v>30</v>
      </c>
      <c r="U2" s="544"/>
      <c r="V2" s="543"/>
      <c r="W2" s="542">
        <v>50</v>
      </c>
      <c r="X2" s="544"/>
      <c r="Y2" s="544"/>
      <c r="Z2" s="543"/>
      <c r="AA2" s="542">
        <v>70</v>
      </c>
      <c r="AB2" s="543"/>
      <c r="AC2" s="542">
        <v>100</v>
      </c>
      <c r="AD2" s="543"/>
    </row>
    <row r="3" spans="1:30" ht="14.25" thickBot="1">
      <c r="A3" s="554"/>
      <c r="B3" s="588" t="s">
        <v>301</v>
      </c>
      <c r="C3" s="101" t="s">
        <v>302</v>
      </c>
      <c r="D3" s="153"/>
      <c r="E3" s="150"/>
      <c r="F3" s="150" t="e">
        <f>AVERAGE(D3:E3)</f>
        <v>#DIV/0!</v>
      </c>
      <c r="G3" s="544"/>
      <c r="H3" s="544"/>
      <c r="I3" s="543"/>
      <c r="J3" s="542"/>
      <c r="K3" s="543"/>
      <c r="L3" s="542"/>
      <c r="M3" s="544"/>
      <c r="N3" s="543"/>
      <c r="O3" s="542"/>
      <c r="P3" s="543"/>
      <c r="Q3" s="542"/>
      <c r="R3" s="544"/>
      <c r="S3" s="543"/>
      <c r="T3" s="542"/>
      <c r="U3" s="544"/>
      <c r="V3" s="543"/>
      <c r="W3" s="542"/>
      <c r="X3" s="544"/>
      <c r="Y3" s="544"/>
      <c r="Z3" s="543"/>
      <c r="AA3" s="542"/>
      <c r="AB3" s="543"/>
      <c r="AC3" s="542"/>
      <c r="AD3" s="543"/>
    </row>
    <row r="4" spans="1:30" ht="14.25" thickBot="1">
      <c r="A4" s="554"/>
      <c r="B4" s="589"/>
      <c r="C4" s="101" t="s">
        <v>303</v>
      </c>
      <c r="D4" s="153"/>
      <c r="E4" s="150"/>
      <c r="F4" s="150" t="e">
        <f t="shared" ref="F4:F6" si="0">AVERAGE(D4:E4)</f>
        <v>#DIV/0!</v>
      </c>
      <c r="G4" s="544"/>
      <c r="H4" s="544"/>
      <c r="I4" s="543"/>
      <c r="J4" s="542"/>
      <c r="K4" s="543"/>
      <c r="L4" s="542"/>
      <c r="M4" s="544"/>
      <c r="N4" s="543"/>
      <c r="O4" s="542"/>
      <c r="P4" s="543"/>
      <c r="Q4" s="542"/>
      <c r="R4" s="544"/>
      <c r="S4" s="543"/>
      <c r="T4" s="542"/>
      <c r="U4" s="544"/>
      <c r="V4" s="543"/>
      <c r="W4" s="542"/>
      <c r="X4" s="544"/>
      <c r="Y4" s="544"/>
      <c r="Z4" s="543"/>
      <c r="AA4" s="542"/>
      <c r="AB4" s="543"/>
      <c r="AC4" s="542"/>
      <c r="AD4" s="543"/>
    </row>
    <row r="5" spans="1:30" ht="27.75" thickBot="1">
      <c r="A5" s="554"/>
      <c r="B5" s="590"/>
      <c r="C5" s="104" t="s">
        <v>304</v>
      </c>
      <c r="D5" s="153"/>
      <c r="E5" s="150"/>
      <c r="F5" s="150" t="e">
        <f t="shared" si="0"/>
        <v>#DIV/0!</v>
      </c>
      <c r="G5" s="544"/>
      <c r="H5" s="544"/>
      <c r="I5" s="543"/>
      <c r="J5" s="542"/>
      <c r="K5" s="543"/>
      <c r="L5" s="542"/>
      <c r="M5" s="544"/>
      <c r="N5" s="543"/>
      <c r="O5" s="542"/>
      <c r="P5" s="543"/>
      <c r="Q5" s="542"/>
      <c r="R5" s="544"/>
      <c r="S5" s="543"/>
      <c r="T5" s="542"/>
      <c r="U5" s="544"/>
      <c r="V5" s="543"/>
      <c r="W5" s="542"/>
      <c r="X5" s="544"/>
      <c r="Y5" s="544"/>
      <c r="Z5" s="543"/>
      <c r="AA5" s="542"/>
      <c r="AB5" s="543"/>
      <c r="AC5" s="542"/>
      <c r="AD5" s="543"/>
    </row>
    <row r="6" spans="1:30" ht="14.25" thickBot="1">
      <c r="A6" s="554"/>
      <c r="B6" s="398" t="s">
        <v>201</v>
      </c>
      <c r="C6" s="399"/>
      <c r="D6" s="153"/>
      <c r="E6" s="150"/>
      <c r="F6" s="150" t="e">
        <f t="shared" si="0"/>
        <v>#DIV/0!</v>
      </c>
      <c r="G6" s="544"/>
      <c r="H6" s="544"/>
      <c r="I6" s="543"/>
      <c r="J6" s="542"/>
      <c r="K6" s="543"/>
      <c r="L6" s="542"/>
      <c r="M6" s="544"/>
      <c r="N6" s="543"/>
      <c r="O6" s="542"/>
      <c r="P6" s="543"/>
      <c r="Q6" s="542"/>
      <c r="R6" s="544"/>
      <c r="S6" s="543"/>
      <c r="T6" s="542"/>
      <c r="U6" s="544"/>
      <c r="V6" s="543"/>
      <c r="W6" s="542"/>
      <c r="X6" s="544"/>
      <c r="Y6" s="544"/>
      <c r="Z6" s="543"/>
      <c r="AA6" s="542"/>
      <c r="AB6" s="543"/>
      <c r="AC6" s="542"/>
      <c r="AD6" s="543"/>
    </row>
    <row r="7" spans="1:30" ht="14.25" thickBot="1">
      <c r="A7" s="555"/>
      <c r="B7" s="398" t="s">
        <v>202</v>
      </c>
      <c r="C7" s="400"/>
      <c r="D7" s="154" t="s">
        <v>305</v>
      </c>
      <c r="E7" s="109" t="e">
        <f>INTERCEPT($F$6:$AD$6,$F$2:$AD$2)</f>
        <v>#DIV/0!</v>
      </c>
      <c r="F7" s="155"/>
      <c r="G7" s="156" t="s">
        <v>306</v>
      </c>
      <c r="H7" s="109" t="e">
        <f>SLOPE($F$6:$AD$6,$F$2:$AD$2)</f>
        <v>#DIV/0!</v>
      </c>
      <c r="I7" s="156"/>
      <c r="J7" s="156"/>
      <c r="K7" s="156"/>
      <c r="L7" s="156"/>
      <c r="M7" s="156"/>
      <c r="N7" s="156"/>
      <c r="O7" s="156"/>
      <c r="P7" s="156"/>
      <c r="Q7" s="156"/>
      <c r="R7" s="399" t="s">
        <v>307</v>
      </c>
      <c r="S7" s="399"/>
      <c r="T7" s="109" t="e">
        <f>CORREL($F$2:$AD$2,$F$6:$AD$6)</f>
        <v>#DIV/0!</v>
      </c>
      <c r="U7" s="157"/>
      <c r="V7" s="157"/>
      <c r="W7" s="157"/>
      <c r="X7" s="158"/>
      <c r="Y7" s="542"/>
      <c r="Z7" s="544"/>
      <c r="AA7" s="544"/>
      <c r="AB7" s="544"/>
      <c r="AC7" s="543"/>
      <c r="AD7" s="159"/>
    </row>
    <row r="8" spans="1:30" ht="14.25" thickBot="1">
      <c r="A8" s="160"/>
      <c r="B8" s="398" t="s">
        <v>138</v>
      </c>
      <c r="C8" s="400"/>
      <c r="D8" s="542"/>
      <c r="E8" s="544"/>
      <c r="F8" s="544"/>
      <c r="G8" s="544"/>
      <c r="H8" s="543"/>
      <c r="I8" s="542"/>
      <c r="J8" s="544"/>
      <c r="K8" s="544"/>
      <c r="L8" s="543"/>
      <c r="M8" s="542"/>
      <c r="N8" s="544"/>
      <c r="O8" s="544"/>
      <c r="P8" s="544"/>
      <c r="Q8" s="543"/>
      <c r="R8" s="542"/>
      <c r="S8" s="544"/>
      <c r="T8" s="544"/>
      <c r="U8" s="544"/>
      <c r="V8" s="544"/>
      <c r="W8" s="543"/>
      <c r="X8" s="542"/>
      <c r="Y8" s="544"/>
      <c r="Z8" s="544"/>
      <c r="AA8" s="544"/>
      <c r="AB8" s="544"/>
      <c r="AC8" s="543"/>
      <c r="AD8" s="159"/>
    </row>
    <row r="9" spans="1:30" ht="14.25" thickBot="1">
      <c r="A9" s="75" t="s">
        <v>21</v>
      </c>
      <c r="B9" s="398" t="s">
        <v>27</v>
      </c>
      <c r="C9" s="400"/>
      <c r="D9" s="542"/>
      <c r="E9" s="543"/>
      <c r="F9" s="542"/>
      <c r="G9" s="544"/>
      <c r="H9" s="543"/>
      <c r="I9" s="542"/>
      <c r="J9" s="543"/>
      <c r="K9" s="542"/>
      <c r="L9" s="543"/>
      <c r="M9" s="542"/>
      <c r="N9" s="544"/>
      <c r="O9" s="543"/>
      <c r="P9" s="542"/>
      <c r="Q9" s="543"/>
      <c r="R9" s="542"/>
      <c r="S9" s="544"/>
      <c r="T9" s="544"/>
      <c r="U9" s="543"/>
      <c r="V9" s="542"/>
      <c r="W9" s="543"/>
      <c r="X9" s="542"/>
      <c r="Y9" s="544"/>
      <c r="Z9" s="544"/>
      <c r="AA9" s="543"/>
      <c r="AB9" s="542"/>
      <c r="AC9" s="543"/>
      <c r="AD9" s="159"/>
    </row>
    <row r="10" spans="1:30" ht="14.25" thickBot="1">
      <c r="A10" s="75" t="s">
        <v>139</v>
      </c>
      <c r="B10" s="398" t="s">
        <v>141</v>
      </c>
      <c r="C10" s="400"/>
      <c r="D10" s="542"/>
      <c r="E10" s="544"/>
      <c r="F10" s="544"/>
      <c r="G10" s="544"/>
      <c r="H10" s="543"/>
      <c r="I10" s="542"/>
      <c r="J10" s="544"/>
      <c r="K10" s="544"/>
      <c r="L10" s="543"/>
      <c r="M10" s="542"/>
      <c r="N10" s="544"/>
      <c r="O10" s="544"/>
      <c r="P10" s="544"/>
      <c r="Q10" s="543"/>
      <c r="R10" s="542"/>
      <c r="S10" s="544"/>
      <c r="T10" s="544"/>
      <c r="U10" s="544"/>
      <c r="V10" s="544"/>
      <c r="W10" s="543"/>
      <c r="X10" s="542"/>
      <c r="Y10" s="544"/>
      <c r="Z10" s="544"/>
      <c r="AA10" s="544"/>
      <c r="AB10" s="544"/>
      <c r="AC10" s="543"/>
      <c r="AD10" s="159"/>
    </row>
    <row r="11" spans="1:30" ht="14.25" thickBot="1">
      <c r="A11" s="75" t="s">
        <v>140</v>
      </c>
      <c r="B11" s="398" t="s">
        <v>29</v>
      </c>
      <c r="C11" s="400"/>
      <c r="D11" s="542"/>
      <c r="E11" s="544"/>
      <c r="F11" s="544"/>
      <c r="G11" s="544"/>
      <c r="H11" s="543"/>
      <c r="I11" s="542"/>
      <c r="J11" s="544"/>
      <c r="K11" s="544"/>
      <c r="L11" s="543"/>
      <c r="M11" s="542"/>
      <c r="N11" s="544"/>
      <c r="O11" s="544"/>
      <c r="P11" s="544"/>
      <c r="Q11" s="543"/>
      <c r="R11" s="542"/>
      <c r="S11" s="544"/>
      <c r="T11" s="544"/>
      <c r="U11" s="544"/>
      <c r="V11" s="544"/>
      <c r="W11" s="543"/>
      <c r="X11" s="542"/>
      <c r="Y11" s="544"/>
      <c r="Z11" s="544"/>
      <c r="AA11" s="544"/>
      <c r="AB11" s="544"/>
      <c r="AC11" s="543"/>
      <c r="AD11" s="159"/>
    </row>
    <row r="12" spans="1:30" ht="14.25" thickBot="1">
      <c r="A12" s="77"/>
      <c r="B12" s="398" t="s">
        <v>30</v>
      </c>
      <c r="C12" s="400"/>
      <c r="D12" s="542"/>
      <c r="E12" s="544"/>
      <c r="F12" s="544"/>
      <c r="G12" s="544"/>
      <c r="H12" s="543"/>
      <c r="I12" s="542"/>
      <c r="J12" s="544"/>
      <c r="K12" s="544"/>
      <c r="L12" s="543"/>
      <c r="M12" s="542"/>
      <c r="N12" s="544"/>
      <c r="O12" s="544"/>
      <c r="P12" s="544"/>
      <c r="Q12" s="543"/>
      <c r="R12" s="542"/>
      <c r="S12" s="544"/>
      <c r="T12" s="544"/>
      <c r="U12" s="544"/>
      <c r="V12" s="544"/>
      <c r="W12" s="543"/>
      <c r="X12" s="542"/>
      <c r="Y12" s="544"/>
      <c r="Z12" s="544"/>
      <c r="AA12" s="544"/>
      <c r="AB12" s="544"/>
      <c r="AC12" s="543"/>
      <c r="AD12" s="159"/>
    </row>
    <row r="13" spans="1:30" ht="14.25" thickBot="1">
      <c r="A13" s="553" t="s">
        <v>206</v>
      </c>
      <c r="B13" s="398" t="s">
        <v>186</v>
      </c>
      <c r="C13" s="400"/>
      <c r="D13" s="542"/>
      <c r="E13" s="544"/>
      <c r="F13" s="544"/>
      <c r="G13" s="543"/>
      <c r="H13" s="542"/>
      <c r="I13" s="544"/>
      <c r="J13" s="544"/>
      <c r="K13" s="544"/>
      <c r="L13" s="544"/>
      <c r="M13" s="543"/>
      <c r="N13" s="398" t="s">
        <v>207</v>
      </c>
      <c r="O13" s="399"/>
      <c r="P13" s="399"/>
      <c r="Q13" s="399"/>
      <c r="R13" s="399"/>
      <c r="S13" s="399"/>
      <c r="T13" s="399"/>
      <c r="U13" s="399"/>
      <c r="V13" s="399"/>
      <c r="W13" s="399"/>
      <c r="X13" s="399"/>
      <c r="Y13" s="399"/>
      <c r="Z13" s="399"/>
      <c r="AA13" s="399"/>
      <c r="AB13" s="399"/>
      <c r="AC13" s="400"/>
      <c r="AD13" s="159"/>
    </row>
    <row r="14" spans="1:30" ht="14.25" thickBot="1">
      <c r="A14" s="554"/>
      <c r="B14" s="398" t="s">
        <v>208</v>
      </c>
      <c r="C14" s="400"/>
      <c r="D14" s="542"/>
      <c r="E14" s="544"/>
      <c r="F14" s="544"/>
      <c r="G14" s="543"/>
      <c r="H14" s="542"/>
      <c r="I14" s="544"/>
      <c r="J14" s="544"/>
      <c r="K14" s="544"/>
      <c r="L14" s="544"/>
      <c r="M14" s="543"/>
      <c r="N14" s="398" t="s">
        <v>209</v>
      </c>
      <c r="O14" s="399"/>
      <c r="P14" s="399"/>
      <c r="Q14" s="399"/>
      <c r="R14" s="399"/>
      <c r="S14" s="399"/>
      <c r="T14" s="400"/>
      <c r="U14" s="542"/>
      <c r="V14" s="544"/>
      <c r="W14" s="544"/>
      <c r="X14" s="544"/>
      <c r="Y14" s="544"/>
      <c r="Z14" s="544"/>
      <c r="AA14" s="544"/>
      <c r="AB14" s="544"/>
      <c r="AC14" s="543"/>
      <c r="AD14" s="159"/>
    </row>
    <row r="15" spans="1:30" ht="18.75" customHeight="1" thickBot="1">
      <c r="A15" s="554"/>
      <c r="B15" s="398" t="s">
        <v>308</v>
      </c>
      <c r="C15" s="400"/>
      <c r="D15" s="542"/>
      <c r="E15" s="544"/>
      <c r="F15" s="544"/>
      <c r="G15" s="543"/>
      <c r="H15" s="542"/>
      <c r="I15" s="544"/>
      <c r="J15" s="544"/>
      <c r="K15" s="544"/>
      <c r="L15" s="544"/>
      <c r="M15" s="543"/>
      <c r="N15" s="398" t="s">
        <v>309</v>
      </c>
      <c r="O15" s="399"/>
      <c r="P15" s="399"/>
      <c r="Q15" s="399"/>
      <c r="R15" s="399"/>
      <c r="S15" s="399"/>
      <c r="T15" s="400"/>
      <c r="U15" s="558"/>
      <c r="V15" s="559"/>
      <c r="W15" s="559"/>
      <c r="X15" s="559"/>
      <c r="Y15" s="560"/>
      <c r="Z15" s="542"/>
      <c r="AA15" s="544"/>
      <c r="AB15" s="544"/>
      <c r="AC15" s="543"/>
      <c r="AD15" s="159"/>
    </row>
    <row r="16" spans="1:30" ht="14.25" thickBot="1">
      <c r="A16" s="554"/>
      <c r="B16" s="398" t="s">
        <v>212</v>
      </c>
      <c r="C16" s="400"/>
      <c r="D16" s="542"/>
      <c r="E16" s="544"/>
      <c r="F16" s="544"/>
      <c r="G16" s="543"/>
      <c r="H16" s="542"/>
      <c r="I16" s="544"/>
      <c r="J16" s="544"/>
      <c r="K16" s="544"/>
      <c r="L16" s="544"/>
      <c r="M16" s="543"/>
      <c r="N16" s="398" t="s">
        <v>212</v>
      </c>
      <c r="O16" s="399"/>
      <c r="P16" s="399"/>
      <c r="Q16" s="399"/>
      <c r="R16" s="399"/>
      <c r="S16" s="399"/>
      <c r="T16" s="400"/>
      <c r="U16" s="558"/>
      <c r="V16" s="559"/>
      <c r="W16" s="559"/>
      <c r="X16" s="559"/>
      <c r="Y16" s="560"/>
      <c r="Z16" s="542"/>
      <c r="AA16" s="544"/>
      <c r="AB16" s="544"/>
      <c r="AC16" s="543"/>
      <c r="AD16" s="159"/>
    </row>
    <row r="17" spans="1:30" ht="15.75" thickBot="1">
      <c r="A17" s="554"/>
      <c r="B17" s="398" t="s">
        <v>201</v>
      </c>
      <c r="C17" s="400"/>
      <c r="D17" s="542"/>
      <c r="E17" s="544"/>
      <c r="F17" s="544"/>
      <c r="G17" s="543"/>
      <c r="H17" s="542"/>
      <c r="I17" s="544"/>
      <c r="J17" s="544"/>
      <c r="K17" s="544"/>
      <c r="L17" s="544"/>
      <c r="M17" s="543"/>
      <c r="N17" s="558" t="s">
        <v>310</v>
      </c>
      <c r="O17" s="559"/>
      <c r="P17" s="559"/>
      <c r="Q17" s="559"/>
      <c r="R17" s="559"/>
      <c r="S17" s="559"/>
      <c r="T17" s="560"/>
      <c r="U17" s="585"/>
      <c r="V17" s="586"/>
      <c r="W17" s="586"/>
      <c r="X17" s="586"/>
      <c r="Y17" s="587"/>
      <c r="Z17" s="542"/>
      <c r="AA17" s="544"/>
      <c r="AB17" s="544"/>
      <c r="AC17" s="543"/>
      <c r="AD17" s="159"/>
    </row>
    <row r="18" spans="1:30" ht="32.25" customHeight="1" thickBot="1">
      <c r="A18" s="554"/>
      <c r="B18" s="398" t="s">
        <v>311</v>
      </c>
      <c r="C18" s="400"/>
      <c r="D18" s="542"/>
      <c r="E18" s="544"/>
      <c r="F18" s="544"/>
      <c r="G18" s="543"/>
      <c r="H18" s="542"/>
      <c r="I18" s="544"/>
      <c r="J18" s="544"/>
      <c r="K18" s="544"/>
      <c r="L18" s="544"/>
      <c r="M18" s="543"/>
      <c r="N18" s="398" t="s">
        <v>215</v>
      </c>
      <c r="O18" s="399"/>
      <c r="P18" s="399"/>
      <c r="Q18" s="399"/>
      <c r="R18" s="399"/>
      <c r="S18" s="399"/>
      <c r="T18" s="400"/>
      <c r="U18" s="558"/>
      <c r="V18" s="559"/>
      <c r="W18" s="559"/>
      <c r="X18" s="559"/>
      <c r="Y18" s="560"/>
      <c r="Z18" s="542"/>
      <c r="AA18" s="544"/>
      <c r="AB18" s="544"/>
      <c r="AC18" s="543"/>
      <c r="AD18" s="159"/>
    </row>
    <row r="19" spans="1:30" ht="18.75" customHeight="1" thickBot="1">
      <c r="A19" s="554"/>
      <c r="B19" s="398" t="s">
        <v>312</v>
      </c>
      <c r="C19" s="400"/>
      <c r="D19" s="542"/>
      <c r="E19" s="544"/>
      <c r="F19" s="544"/>
      <c r="G19" s="543"/>
      <c r="H19" s="542"/>
      <c r="I19" s="544"/>
      <c r="J19" s="544"/>
      <c r="K19" s="544"/>
      <c r="L19" s="544"/>
      <c r="M19" s="543"/>
      <c r="N19" s="398" t="s">
        <v>217</v>
      </c>
      <c r="O19" s="399"/>
      <c r="P19" s="399"/>
      <c r="Q19" s="399"/>
      <c r="R19" s="399"/>
      <c r="S19" s="399"/>
      <c r="T19" s="400"/>
      <c r="U19" s="558"/>
      <c r="V19" s="559"/>
      <c r="W19" s="559"/>
      <c r="X19" s="559"/>
      <c r="Y19" s="560"/>
      <c r="Z19" s="542"/>
      <c r="AA19" s="544"/>
      <c r="AB19" s="544"/>
      <c r="AC19" s="543"/>
      <c r="AD19" s="159"/>
    </row>
    <row r="20" spans="1:30" ht="14.25" thickBot="1">
      <c r="A20" s="554"/>
      <c r="B20" s="398" t="s">
        <v>313</v>
      </c>
      <c r="C20" s="400"/>
      <c r="D20" s="542"/>
      <c r="E20" s="544"/>
      <c r="F20" s="544"/>
      <c r="G20" s="543"/>
      <c r="H20" s="542"/>
      <c r="I20" s="544"/>
      <c r="J20" s="544"/>
      <c r="K20" s="544"/>
      <c r="L20" s="544"/>
      <c r="M20" s="543"/>
      <c r="N20" s="398" t="s">
        <v>164</v>
      </c>
      <c r="O20" s="399"/>
      <c r="P20" s="399"/>
      <c r="Q20" s="399"/>
      <c r="R20" s="399"/>
      <c r="S20" s="399"/>
      <c r="T20" s="400"/>
      <c r="U20" s="558"/>
      <c r="V20" s="559"/>
      <c r="W20" s="559"/>
      <c r="X20" s="559"/>
      <c r="Y20" s="560"/>
      <c r="Z20" s="542"/>
      <c r="AA20" s="544"/>
      <c r="AB20" s="544"/>
      <c r="AC20" s="543"/>
      <c r="AD20" s="159"/>
    </row>
    <row r="21" spans="1:30" ht="14.25" thickBot="1">
      <c r="A21" s="555"/>
      <c r="B21" s="398" t="s">
        <v>30</v>
      </c>
      <c r="C21" s="400"/>
      <c r="D21" s="542"/>
      <c r="E21" s="544"/>
      <c r="F21" s="544"/>
      <c r="G21" s="543"/>
      <c r="H21" s="542"/>
      <c r="I21" s="544"/>
      <c r="J21" s="544"/>
      <c r="K21" s="544"/>
      <c r="L21" s="544"/>
      <c r="M21" s="543"/>
      <c r="N21" s="398" t="s">
        <v>30</v>
      </c>
      <c r="O21" s="399"/>
      <c r="P21" s="399"/>
      <c r="Q21" s="399"/>
      <c r="R21" s="399"/>
      <c r="S21" s="399"/>
      <c r="T21" s="400"/>
      <c r="U21" s="558"/>
      <c r="V21" s="559"/>
      <c r="W21" s="559"/>
      <c r="X21" s="559"/>
      <c r="Y21" s="560"/>
      <c r="Z21" s="542"/>
      <c r="AA21" s="544"/>
      <c r="AB21" s="544"/>
      <c r="AC21" s="543"/>
      <c r="AD21" s="159"/>
    </row>
    <row r="22" spans="1:30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ht="19.5">
      <c r="A23" s="81" t="s">
        <v>167</v>
      </c>
    </row>
    <row r="24" spans="1:30" ht="18.75">
      <c r="A24" s="82"/>
    </row>
    <row r="25" spans="1:30" ht="18.75">
      <c r="A25" s="82"/>
    </row>
    <row r="26" spans="1:30" ht="18.75">
      <c r="A26" s="83"/>
    </row>
    <row r="27" spans="1:30" ht="18.75">
      <c r="A27" s="82"/>
    </row>
    <row r="28" spans="1:30" ht="18.75">
      <c r="A28" s="82"/>
    </row>
    <row r="29" spans="1:30" ht="18.75">
      <c r="A29" s="82"/>
    </row>
    <row r="30" spans="1:30" ht="18.75">
      <c r="A30" s="83"/>
    </row>
    <row r="31" spans="1:30">
      <c r="A31" s="111"/>
    </row>
    <row r="32" spans="1:30" ht="28.5">
      <c r="A32" s="84" t="s">
        <v>168</v>
      </c>
    </row>
    <row r="33" spans="1:10" ht="18.75">
      <c r="A33" s="491" t="s">
        <v>0</v>
      </c>
      <c r="B33" s="491"/>
      <c r="C33" s="491"/>
      <c r="D33" s="491"/>
      <c r="E33" s="491"/>
      <c r="F33" s="491"/>
      <c r="G33" s="491"/>
      <c r="H33" s="491"/>
      <c r="I33" s="491"/>
    </row>
    <row r="34" spans="1:10" ht="20.25">
      <c r="A34" s="492" t="s">
        <v>1</v>
      </c>
      <c r="B34" s="492"/>
      <c r="C34" s="492"/>
      <c r="D34" s="492"/>
      <c r="E34" s="492"/>
      <c r="F34" s="492"/>
      <c r="G34" s="492"/>
      <c r="H34" s="492"/>
      <c r="I34" s="492"/>
    </row>
    <row r="35" spans="1:10">
      <c r="A35" s="493" t="s">
        <v>314</v>
      </c>
      <c r="B35" s="493"/>
      <c r="C35" s="493"/>
      <c r="D35" s="493"/>
      <c r="E35" s="493"/>
      <c r="F35" s="493"/>
      <c r="G35" s="493"/>
      <c r="H35" s="493"/>
      <c r="I35" s="493"/>
    </row>
    <row r="36" spans="1:10">
      <c r="A36" s="1" t="s">
        <v>315</v>
      </c>
      <c r="B36" s="85"/>
      <c r="C36" s="73" t="s">
        <v>316</v>
      </c>
      <c r="D36" s="85"/>
      <c r="E36" s="73" t="s">
        <v>317</v>
      </c>
      <c r="F36" s="85" t="s">
        <v>318</v>
      </c>
    </row>
    <row r="37" spans="1:10">
      <c r="A37" s="1" t="s">
        <v>319</v>
      </c>
      <c r="B37" s="85"/>
      <c r="C37" s="73" t="s">
        <v>320</v>
      </c>
      <c r="D37" s="85"/>
      <c r="E37" s="73" t="s">
        <v>321</v>
      </c>
      <c r="F37" s="85" t="s">
        <v>322</v>
      </c>
    </row>
    <row r="38" spans="1:10">
      <c r="A38" s="1" t="s">
        <v>323</v>
      </c>
      <c r="B38" s="85"/>
    </row>
    <row r="39" spans="1:10" ht="25.5">
      <c r="A39" s="1" t="s">
        <v>324</v>
      </c>
      <c r="B39" s="85"/>
      <c r="E39" s="73" t="s">
        <v>339</v>
      </c>
      <c r="F39" s="25" t="s">
        <v>340</v>
      </c>
    </row>
    <row r="40" spans="1:10" ht="26.25">
      <c r="A40" s="1" t="s">
        <v>325</v>
      </c>
      <c r="B40" s="25">
        <v>1</v>
      </c>
      <c r="C40" s="73" t="s">
        <v>326</v>
      </c>
      <c r="D40" s="25"/>
      <c r="E40" s="73" t="s">
        <v>327</v>
      </c>
      <c r="F40" s="25"/>
      <c r="G40" s="73" t="s">
        <v>328</v>
      </c>
      <c r="H40" s="25">
        <v>25</v>
      </c>
    </row>
    <row r="41" spans="1:10" ht="39.75" thickBot="1">
      <c r="A41" s="1" t="s">
        <v>329</v>
      </c>
      <c r="B41" s="25">
        <v>10</v>
      </c>
      <c r="C41" s="73" t="s">
        <v>330</v>
      </c>
      <c r="F41" s="73" t="s">
        <v>331</v>
      </c>
      <c r="G41" s="25"/>
    </row>
    <row r="42" spans="1:10" ht="41.25" thickBot="1">
      <c r="A42" s="163" t="s">
        <v>186</v>
      </c>
      <c r="B42" s="164" t="s">
        <v>3</v>
      </c>
      <c r="C42" s="164" t="s">
        <v>332</v>
      </c>
      <c r="D42" s="164" t="s">
        <v>333</v>
      </c>
      <c r="E42" s="162" t="s">
        <v>341</v>
      </c>
      <c r="F42" s="165" t="s">
        <v>342</v>
      </c>
      <c r="G42" s="119" t="s">
        <v>334</v>
      </c>
      <c r="H42" s="166" t="s">
        <v>343</v>
      </c>
      <c r="I42" s="167" t="s">
        <v>344</v>
      </c>
      <c r="J42" s="164" t="s">
        <v>79</v>
      </c>
    </row>
    <row r="43" spans="1:10" ht="14.25" thickBot="1">
      <c r="A43" s="161"/>
      <c r="B43" s="162"/>
      <c r="C43" s="162"/>
      <c r="D43" s="162"/>
      <c r="E43" s="162"/>
      <c r="F43" s="90"/>
      <c r="G43" s="120">
        <f>E43-2*F43</f>
        <v>0</v>
      </c>
      <c r="H43" s="120" t="e">
        <f>G43-$F$6</f>
        <v>#DIV/0!</v>
      </c>
      <c r="I43" s="120" t="str">
        <f>IFERROR("",(H43-$E$7)*D43/($H$7*C43))</f>
        <v/>
      </c>
      <c r="J43" s="65"/>
    </row>
    <row r="44" spans="1:10" ht="14.25" thickBot="1">
      <c r="A44" s="89"/>
      <c r="B44" s="90"/>
      <c r="C44" s="90"/>
      <c r="D44" s="90"/>
      <c r="E44" s="90"/>
      <c r="F44" s="90"/>
      <c r="G44" s="120">
        <f t="shared" ref="G44:G61" si="1">E44-2*F44</f>
        <v>0</v>
      </c>
      <c r="H44" s="120" t="e">
        <f>G44-$F$6</f>
        <v>#DIV/0!</v>
      </c>
      <c r="I44" s="120" t="str">
        <f>IFERROR("",(H44-$E$7)*D44/($H$7*C44))</f>
        <v/>
      </c>
      <c r="J44" s="90"/>
    </row>
    <row r="45" spans="1:10" ht="14.25" thickBot="1">
      <c r="A45" s="89"/>
      <c r="B45" s="90"/>
      <c r="C45" s="90"/>
      <c r="D45" s="90"/>
      <c r="E45" s="90"/>
      <c r="F45" s="90"/>
      <c r="G45" s="120">
        <f t="shared" si="1"/>
        <v>0</v>
      </c>
      <c r="H45" s="120" t="e">
        <f t="shared" ref="H45:H61" si="2">G45-$F$6</f>
        <v>#DIV/0!</v>
      </c>
      <c r="I45" s="120" t="str">
        <f t="shared" ref="I45:I61" si="3">IFERROR("",(H45-$E$7)*D45/($H$7*C45))</f>
        <v/>
      </c>
      <c r="J45" s="90"/>
    </row>
    <row r="46" spans="1:10" ht="14.25" thickBot="1">
      <c r="A46" s="89"/>
      <c r="B46" s="90"/>
      <c r="C46" s="90"/>
      <c r="D46" s="90"/>
      <c r="E46" s="90"/>
      <c r="F46" s="90"/>
      <c r="G46" s="120">
        <f t="shared" si="1"/>
        <v>0</v>
      </c>
      <c r="H46" s="120" t="e">
        <f t="shared" si="2"/>
        <v>#DIV/0!</v>
      </c>
      <c r="I46" s="120" t="str">
        <f t="shared" si="3"/>
        <v/>
      </c>
      <c r="J46" s="90"/>
    </row>
    <row r="47" spans="1:10" ht="14.25" thickBot="1">
      <c r="A47" s="89"/>
      <c r="B47" s="90"/>
      <c r="C47" s="90"/>
      <c r="D47" s="90"/>
      <c r="E47" s="90"/>
      <c r="F47" s="90"/>
      <c r="G47" s="120">
        <f t="shared" si="1"/>
        <v>0</v>
      </c>
      <c r="H47" s="120" t="e">
        <f t="shared" si="2"/>
        <v>#DIV/0!</v>
      </c>
      <c r="I47" s="120" t="str">
        <f t="shared" si="3"/>
        <v/>
      </c>
      <c r="J47" s="90"/>
    </row>
    <row r="48" spans="1:10" ht="14.25" thickBot="1">
      <c r="A48" s="89"/>
      <c r="B48" s="90"/>
      <c r="C48" s="90"/>
      <c r="D48" s="90"/>
      <c r="E48" s="90"/>
      <c r="F48" s="90"/>
      <c r="G48" s="120">
        <f t="shared" si="1"/>
        <v>0</v>
      </c>
      <c r="H48" s="120" t="e">
        <f t="shared" si="2"/>
        <v>#DIV/0!</v>
      </c>
      <c r="I48" s="120" t="str">
        <f t="shared" si="3"/>
        <v/>
      </c>
      <c r="J48" s="90"/>
    </row>
    <row r="49" spans="1:13" ht="14.25" thickBot="1">
      <c r="A49" s="89"/>
      <c r="B49" s="90"/>
      <c r="C49" s="90"/>
      <c r="D49" s="90"/>
      <c r="E49" s="90"/>
      <c r="F49" s="90"/>
      <c r="G49" s="120">
        <f t="shared" si="1"/>
        <v>0</v>
      </c>
      <c r="H49" s="120" t="e">
        <f t="shared" si="2"/>
        <v>#DIV/0!</v>
      </c>
      <c r="I49" s="120" t="str">
        <f t="shared" si="3"/>
        <v/>
      </c>
      <c r="J49" s="90"/>
      <c r="L49" s="21"/>
      <c r="M49" t="s">
        <v>92</v>
      </c>
    </row>
    <row r="50" spans="1:13" ht="14.25" thickBot="1">
      <c r="A50" s="89"/>
      <c r="B50" s="90"/>
      <c r="C50" s="90"/>
      <c r="D50" s="90"/>
      <c r="E50" s="90"/>
      <c r="F50" s="90"/>
      <c r="G50" s="120">
        <f t="shared" si="1"/>
        <v>0</v>
      </c>
      <c r="H50" s="120" t="e">
        <f t="shared" si="2"/>
        <v>#DIV/0!</v>
      </c>
      <c r="I50" s="120" t="str">
        <f t="shared" si="3"/>
        <v/>
      </c>
      <c r="J50" s="90"/>
      <c r="L50" s="25"/>
      <c r="M50" t="s">
        <v>76</v>
      </c>
    </row>
    <row r="51" spans="1:13" ht="14.25" thickBot="1">
      <c r="A51" s="89"/>
      <c r="B51" s="90"/>
      <c r="C51" s="90"/>
      <c r="D51" s="90"/>
      <c r="E51" s="90"/>
      <c r="F51" s="90"/>
      <c r="G51" s="120">
        <f t="shared" si="1"/>
        <v>0</v>
      </c>
      <c r="H51" s="120" t="e">
        <f t="shared" si="2"/>
        <v>#DIV/0!</v>
      </c>
      <c r="I51" s="120" t="str">
        <f t="shared" si="3"/>
        <v/>
      </c>
      <c r="J51" s="90"/>
      <c r="L51" s="29"/>
      <c r="M51" t="s">
        <v>77</v>
      </c>
    </row>
    <row r="52" spans="1:13" ht="14.25" thickBot="1">
      <c r="A52" s="89"/>
      <c r="B52" s="90"/>
      <c r="C52" s="90"/>
      <c r="D52" s="90"/>
      <c r="E52" s="90"/>
      <c r="F52" s="90"/>
      <c r="G52" s="120">
        <f t="shared" si="1"/>
        <v>0</v>
      </c>
      <c r="H52" s="120" t="e">
        <f t="shared" si="2"/>
        <v>#DIV/0!</v>
      </c>
      <c r="I52" s="120" t="str">
        <f t="shared" si="3"/>
        <v/>
      </c>
      <c r="J52" s="90"/>
    </row>
    <row r="53" spans="1:13" ht="14.25" thickBot="1">
      <c r="A53" s="89"/>
      <c r="B53" s="90"/>
      <c r="C53" s="90"/>
      <c r="D53" s="90"/>
      <c r="E53" s="90"/>
      <c r="F53" s="90"/>
      <c r="G53" s="120">
        <f t="shared" si="1"/>
        <v>0</v>
      </c>
      <c r="H53" s="120" t="e">
        <f t="shared" si="2"/>
        <v>#DIV/0!</v>
      </c>
      <c r="I53" s="120" t="str">
        <f t="shared" si="3"/>
        <v/>
      </c>
      <c r="J53" s="90"/>
    </row>
    <row r="54" spans="1:13" ht="14.25" thickBot="1">
      <c r="A54" s="89"/>
      <c r="B54" s="90"/>
      <c r="C54" s="90"/>
      <c r="D54" s="90"/>
      <c r="E54" s="90"/>
      <c r="F54" s="90"/>
      <c r="G54" s="120">
        <f t="shared" si="1"/>
        <v>0</v>
      </c>
      <c r="H54" s="120" t="e">
        <f t="shared" si="2"/>
        <v>#DIV/0!</v>
      </c>
      <c r="I54" s="120" t="str">
        <f t="shared" si="3"/>
        <v/>
      </c>
      <c r="J54" s="90"/>
    </row>
    <row r="55" spans="1:13" ht="14.25" thickBot="1">
      <c r="A55" s="89"/>
      <c r="B55" s="90"/>
      <c r="C55" s="90"/>
      <c r="D55" s="90"/>
      <c r="E55" s="90"/>
      <c r="F55" s="90"/>
      <c r="G55" s="120">
        <f t="shared" si="1"/>
        <v>0</v>
      </c>
      <c r="H55" s="120" t="e">
        <f t="shared" si="2"/>
        <v>#DIV/0!</v>
      </c>
      <c r="I55" s="120" t="str">
        <f t="shared" si="3"/>
        <v/>
      </c>
      <c r="J55" s="90"/>
    </row>
    <row r="56" spans="1:13" ht="14.25" thickBot="1">
      <c r="A56" s="89"/>
      <c r="B56" s="90"/>
      <c r="C56" s="90"/>
      <c r="D56" s="90"/>
      <c r="E56" s="90"/>
      <c r="F56" s="90"/>
      <c r="G56" s="120">
        <f t="shared" si="1"/>
        <v>0</v>
      </c>
      <c r="H56" s="120" t="e">
        <f t="shared" si="2"/>
        <v>#DIV/0!</v>
      </c>
      <c r="I56" s="120" t="str">
        <f t="shared" si="3"/>
        <v/>
      </c>
      <c r="J56" s="90"/>
    </row>
    <row r="57" spans="1:13" ht="14.25" thickBot="1">
      <c r="A57" s="89"/>
      <c r="B57" s="90"/>
      <c r="C57" s="90"/>
      <c r="D57" s="90"/>
      <c r="E57" s="90"/>
      <c r="F57" s="90"/>
      <c r="G57" s="120">
        <f t="shared" si="1"/>
        <v>0</v>
      </c>
      <c r="H57" s="120" t="e">
        <f t="shared" si="2"/>
        <v>#DIV/0!</v>
      </c>
      <c r="I57" s="120" t="str">
        <f t="shared" si="3"/>
        <v/>
      </c>
      <c r="J57" s="90"/>
    </row>
    <row r="58" spans="1:13" ht="14.25" thickBot="1">
      <c r="A58" s="89"/>
      <c r="B58" s="90"/>
      <c r="C58" s="90"/>
      <c r="D58" s="90"/>
      <c r="E58" s="90"/>
      <c r="F58" s="90"/>
      <c r="G58" s="120">
        <f t="shared" si="1"/>
        <v>0</v>
      </c>
      <c r="H58" s="120" t="e">
        <f t="shared" si="2"/>
        <v>#DIV/0!</v>
      </c>
      <c r="I58" s="120" t="str">
        <f t="shared" si="3"/>
        <v/>
      </c>
      <c r="J58" s="90"/>
    </row>
    <row r="59" spans="1:13" ht="14.25" thickBot="1">
      <c r="A59" s="89"/>
      <c r="B59" s="90"/>
      <c r="C59" s="90"/>
      <c r="D59" s="90"/>
      <c r="E59" s="90"/>
      <c r="F59" s="90"/>
      <c r="G59" s="120">
        <f t="shared" si="1"/>
        <v>0</v>
      </c>
      <c r="H59" s="120" t="e">
        <f t="shared" si="2"/>
        <v>#DIV/0!</v>
      </c>
      <c r="I59" s="120" t="str">
        <f t="shared" si="3"/>
        <v/>
      </c>
      <c r="J59" s="90"/>
    </row>
    <row r="60" spans="1:13" ht="14.25" thickBot="1">
      <c r="A60" s="89"/>
      <c r="B60" s="90"/>
      <c r="C60" s="90"/>
      <c r="D60" s="90"/>
      <c r="E60" s="90"/>
      <c r="F60" s="90"/>
      <c r="G60" s="120">
        <f t="shared" si="1"/>
        <v>0</v>
      </c>
      <c r="H60" s="120" t="e">
        <f t="shared" si="2"/>
        <v>#DIV/0!</v>
      </c>
      <c r="I60" s="120" t="str">
        <f t="shared" si="3"/>
        <v/>
      </c>
      <c r="J60" s="90"/>
    </row>
    <row r="61" spans="1:13" ht="14.25" thickBot="1">
      <c r="A61" s="89"/>
      <c r="B61" s="90"/>
      <c r="C61" s="90"/>
      <c r="D61" s="90"/>
      <c r="E61" s="90"/>
      <c r="F61" s="90"/>
      <c r="G61" s="120">
        <f t="shared" si="1"/>
        <v>0</v>
      </c>
      <c r="H61" s="120" t="e">
        <f t="shared" si="2"/>
        <v>#DIV/0!</v>
      </c>
      <c r="I61" s="120" t="str">
        <f t="shared" si="3"/>
        <v/>
      </c>
      <c r="J61" s="90"/>
    </row>
    <row r="62" spans="1:13">
      <c r="A62" s="1" t="s">
        <v>335</v>
      </c>
      <c r="C62" s="73" t="s">
        <v>336</v>
      </c>
      <c r="E62" s="73" t="s">
        <v>337</v>
      </c>
      <c r="G62" s="73" t="s">
        <v>338</v>
      </c>
    </row>
  </sheetData>
  <mergeCells count="152">
    <mergeCell ref="A1:A7"/>
    <mergeCell ref="B1:C1"/>
    <mergeCell ref="G1:I1"/>
    <mergeCell ref="J1:K1"/>
    <mergeCell ref="L1:N1"/>
    <mergeCell ref="O1:P1"/>
    <mergeCell ref="Q1:S1"/>
    <mergeCell ref="T1:V1"/>
    <mergeCell ref="W1:Z1"/>
    <mergeCell ref="B3:B5"/>
    <mergeCell ref="G3:I3"/>
    <mergeCell ref="J3:K3"/>
    <mergeCell ref="L3:N3"/>
    <mergeCell ref="O3:P3"/>
    <mergeCell ref="Q3:S3"/>
    <mergeCell ref="T3:V3"/>
    <mergeCell ref="W3:Z3"/>
    <mergeCell ref="G5:I5"/>
    <mergeCell ref="J5:K5"/>
    <mergeCell ref="L5:N5"/>
    <mergeCell ref="O5:P5"/>
    <mergeCell ref="Q5:S5"/>
    <mergeCell ref="T5:V5"/>
    <mergeCell ref="W5:Z5"/>
    <mergeCell ref="AA1:AB1"/>
    <mergeCell ref="AC1:AD1"/>
    <mergeCell ref="B2:C2"/>
    <mergeCell ref="G2:I2"/>
    <mergeCell ref="J2:K2"/>
    <mergeCell ref="L2:N2"/>
    <mergeCell ref="O2:P2"/>
    <mergeCell ref="Q2:S2"/>
    <mergeCell ref="T2:V2"/>
    <mergeCell ref="W2:Z2"/>
    <mergeCell ref="AA2:AB2"/>
    <mergeCell ref="AC2:AD2"/>
    <mergeCell ref="AA3:AB3"/>
    <mergeCell ref="AC3:AD3"/>
    <mergeCell ref="G4:I4"/>
    <mergeCell ref="J4:K4"/>
    <mergeCell ref="L4:N4"/>
    <mergeCell ref="O4:P4"/>
    <mergeCell ref="Q4:S4"/>
    <mergeCell ref="T4:V4"/>
    <mergeCell ref="W4:Z4"/>
    <mergeCell ref="AA4:AB4"/>
    <mergeCell ref="AC4:AD4"/>
    <mergeCell ref="AA5:AB5"/>
    <mergeCell ref="AC5:AD5"/>
    <mergeCell ref="B6:C6"/>
    <mergeCell ref="G6:I6"/>
    <mergeCell ref="J6:K6"/>
    <mergeCell ref="L6:N6"/>
    <mergeCell ref="O6:P6"/>
    <mergeCell ref="Q6:S6"/>
    <mergeCell ref="T6:V6"/>
    <mergeCell ref="B8:C8"/>
    <mergeCell ref="D8:H8"/>
    <mergeCell ref="I8:L8"/>
    <mergeCell ref="M8:Q8"/>
    <mergeCell ref="R8:W8"/>
    <mergeCell ref="X8:AC8"/>
    <mergeCell ref="W6:Z6"/>
    <mergeCell ref="AA6:AB6"/>
    <mergeCell ref="AC6:AD6"/>
    <mergeCell ref="B7:C7"/>
    <mergeCell ref="R7:S7"/>
    <mergeCell ref="Y7:AC7"/>
    <mergeCell ref="X10:AC10"/>
    <mergeCell ref="B11:C11"/>
    <mergeCell ref="D11:H11"/>
    <mergeCell ref="I11:L11"/>
    <mergeCell ref="M11:Q11"/>
    <mergeCell ref="R11:W11"/>
    <mergeCell ref="X11:AC11"/>
    <mergeCell ref="P9:Q9"/>
    <mergeCell ref="R9:U9"/>
    <mergeCell ref="V9:W9"/>
    <mergeCell ref="X9:AA9"/>
    <mergeCell ref="AB9:AC9"/>
    <mergeCell ref="B10:C10"/>
    <mergeCell ref="D10:H10"/>
    <mergeCell ref="I10:L10"/>
    <mergeCell ref="M10:Q10"/>
    <mergeCell ref="R10:W10"/>
    <mergeCell ref="B9:C9"/>
    <mergeCell ref="D9:E9"/>
    <mergeCell ref="F9:H9"/>
    <mergeCell ref="I9:J9"/>
    <mergeCell ref="K9:L9"/>
    <mergeCell ref="M9:O9"/>
    <mergeCell ref="B15:C15"/>
    <mergeCell ref="D15:G15"/>
    <mergeCell ref="H15:M15"/>
    <mergeCell ref="N15:T15"/>
    <mergeCell ref="U15:Y15"/>
    <mergeCell ref="Z15:AC15"/>
    <mergeCell ref="B12:C12"/>
    <mergeCell ref="D12:H12"/>
    <mergeCell ref="I12:L12"/>
    <mergeCell ref="M12:Q12"/>
    <mergeCell ref="R12:W12"/>
    <mergeCell ref="X12:AC12"/>
    <mergeCell ref="B17:C17"/>
    <mergeCell ref="D17:G17"/>
    <mergeCell ref="H17:M17"/>
    <mergeCell ref="N17:T17"/>
    <mergeCell ref="U17:Y17"/>
    <mergeCell ref="Z17:AC17"/>
    <mergeCell ref="B16:C16"/>
    <mergeCell ref="D16:G16"/>
    <mergeCell ref="H16:M16"/>
    <mergeCell ref="N16:T16"/>
    <mergeCell ref="U16:Y16"/>
    <mergeCell ref="Z16:AC16"/>
    <mergeCell ref="Z20:AC20"/>
    <mergeCell ref="B19:C19"/>
    <mergeCell ref="D19:G19"/>
    <mergeCell ref="H19:M19"/>
    <mergeCell ref="N19:T19"/>
    <mergeCell ref="U19:Y19"/>
    <mergeCell ref="Z19:AC19"/>
    <mergeCell ref="B18:C18"/>
    <mergeCell ref="D18:G18"/>
    <mergeCell ref="H18:M18"/>
    <mergeCell ref="N18:T18"/>
    <mergeCell ref="U18:Y18"/>
    <mergeCell ref="Z18:AC18"/>
    <mergeCell ref="A33:I33"/>
    <mergeCell ref="A34:I34"/>
    <mergeCell ref="A35:I35"/>
    <mergeCell ref="B21:C21"/>
    <mergeCell ref="D21:G21"/>
    <mergeCell ref="H21:M21"/>
    <mergeCell ref="N21:T21"/>
    <mergeCell ref="U21:Y21"/>
    <mergeCell ref="Z21:AC21"/>
    <mergeCell ref="A13:A21"/>
    <mergeCell ref="B13:C13"/>
    <mergeCell ref="D13:G13"/>
    <mergeCell ref="H13:M13"/>
    <mergeCell ref="N13:AC13"/>
    <mergeCell ref="B14:C14"/>
    <mergeCell ref="D14:G14"/>
    <mergeCell ref="H14:M14"/>
    <mergeCell ref="N14:T14"/>
    <mergeCell ref="U14:AC14"/>
    <mergeCell ref="B20:C20"/>
    <mergeCell ref="D20:G20"/>
    <mergeCell ref="H20:M20"/>
    <mergeCell ref="N20:T20"/>
    <mergeCell ref="U20:Y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75"/>
  <sheetViews>
    <sheetView topLeftCell="A19" workbookViewId="0">
      <selection activeCell="F54" sqref="F54"/>
    </sheetView>
  </sheetViews>
  <sheetFormatPr defaultRowHeight="13.5"/>
  <cols>
    <col min="1" max="1" width="13" style="73" customWidth="1"/>
    <col min="2" max="3" width="18.625" style="73" bestFit="1" customWidth="1"/>
    <col min="4" max="9" width="13" style="73" customWidth="1"/>
    <col min="10" max="16384" width="9" style="73"/>
  </cols>
  <sheetData>
    <row r="1" spans="1:10" ht="18.75">
      <c r="A1" s="491" t="s">
        <v>0</v>
      </c>
      <c r="B1" s="491"/>
      <c r="C1" s="491"/>
      <c r="D1" s="491"/>
      <c r="E1" s="491"/>
      <c r="F1" s="491"/>
      <c r="G1" s="491"/>
      <c r="H1" s="491"/>
    </row>
    <row r="2" spans="1:10" ht="20.25">
      <c r="A2" s="492" t="s">
        <v>1</v>
      </c>
      <c r="B2" s="492"/>
      <c r="C2" s="492"/>
      <c r="D2" s="492"/>
      <c r="E2" s="492"/>
      <c r="F2" s="492"/>
      <c r="G2" s="492"/>
      <c r="H2" s="492"/>
    </row>
    <row r="3" spans="1:10">
      <c r="A3" s="493" t="s">
        <v>346</v>
      </c>
      <c r="B3" s="493"/>
      <c r="C3" s="493"/>
      <c r="D3" s="493"/>
      <c r="E3" s="493"/>
      <c r="F3" s="493"/>
      <c r="G3" s="493"/>
      <c r="H3" s="493"/>
    </row>
    <row r="4" spans="1:10">
      <c r="A4" s="1" t="s">
        <v>347</v>
      </c>
      <c r="B4" s="85"/>
      <c r="D4" s="73" t="s">
        <v>348</v>
      </c>
      <c r="E4" s="85"/>
      <c r="G4" s="73" t="s">
        <v>349</v>
      </c>
      <c r="H4" s="85"/>
    </row>
    <row r="5" spans="1:10">
      <c r="A5" s="1" t="s">
        <v>350</v>
      </c>
      <c r="B5" s="85"/>
      <c r="D5" s="73" t="s">
        <v>351</v>
      </c>
      <c r="E5" s="85"/>
      <c r="G5" s="73" t="s">
        <v>352</v>
      </c>
      <c r="H5" s="85"/>
    </row>
    <row r="6" spans="1:10">
      <c r="A6" s="1" t="s">
        <v>177</v>
      </c>
      <c r="B6" s="85"/>
    </row>
    <row r="7" spans="1:10" ht="14.25" thickBot="1">
      <c r="A7" s="536" t="s">
        <v>353</v>
      </c>
      <c r="B7" s="536"/>
      <c r="C7" s="85"/>
    </row>
    <row r="8" spans="1:10" ht="26.25" thickBot="1">
      <c r="A8" s="161" t="s">
        <v>186</v>
      </c>
      <c r="B8" s="169" t="s">
        <v>3</v>
      </c>
      <c r="C8" s="173" t="s">
        <v>354</v>
      </c>
      <c r="D8" s="173" t="s">
        <v>355</v>
      </c>
      <c r="E8" s="173" t="s">
        <v>356</v>
      </c>
      <c r="F8" s="173" t="s">
        <v>357</v>
      </c>
      <c r="G8" s="168" t="s">
        <v>369</v>
      </c>
      <c r="H8" s="169" t="s">
        <v>358</v>
      </c>
    </row>
    <row r="9" spans="1:10" ht="14.25" thickBot="1">
      <c r="A9" s="179"/>
      <c r="B9" s="171"/>
      <c r="C9" s="65"/>
      <c r="D9" s="65"/>
      <c r="E9" s="65"/>
      <c r="F9" s="65"/>
      <c r="G9" s="180">
        <f>E9-F9</f>
        <v>0</v>
      </c>
      <c r="H9" s="171"/>
    </row>
    <row r="10" spans="1:10" ht="14.25" thickBot="1">
      <c r="A10" s="179"/>
      <c r="B10" s="171"/>
      <c r="C10" s="65"/>
      <c r="D10" s="65"/>
      <c r="E10" s="65"/>
      <c r="F10" s="65"/>
      <c r="G10" s="180"/>
      <c r="H10" s="171"/>
    </row>
    <row r="11" spans="1:10" ht="14.25" thickBot="1">
      <c r="A11" s="179"/>
      <c r="B11" s="171"/>
      <c r="C11" s="65"/>
      <c r="D11" s="65"/>
      <c r="E11" s="65"/>
      <c r="F11" s="65"/>
      <c r="G11" s="180"/>
      <c r="H11" s="171"/>
    </row>
    <row r="12" spans="1:10" ht="14.25" thickBot="1">
      <c r="A12" s="179"/>
      <c r="B12" s="171"/>
      <c r="C12" s="65"/>
      <c r="D12" s="65"/>
      <c r="E12" s="65"/>
      <c r="F12" s="65"/>
      <c r="G12" s="180"/>
      <c r="H12" s="171"/>
      <c r="J12" s="73" t="s">
        <v>359</v>
      </c>
    </row>
    <row r="13" spans="1:10" ht="14.25" thickBot="1">
      <c r="A13" s="179"/>
      <c r="B13" s="171"/>
      <c r="C13" s="65"/>
      <c r="D13" s="65"/>
      <c r="E13" s="65"/>
      <c r="F13" s="65"/>
      <c r="G13" s="180"/>
      <c r="H13" s="171"/>
    </row>
    <row r="14" spans="1:10" ht="14.25" thickBot="1">
      <c r="A14" s="179"/>
      <c r="B14" s="171"/>
      <c r="C14" s="65"/>
      <c r="D14" s="65"/>
      <c r="E14" s="65"/>
      <c r="F14" s="90"/>
      <c r="G14" s="180"/>
      <c r="H14" s="171"/>
    </row>
    <row r="15" spans="1:10" ht="14.25" thickBot="1">
      <c r="A15" s="179"/>
      <c r="B15" s="171"/>
      <c r="C15" s="65"/>
      <c r="D15" s="65"/>
      <c r="E15" s="65"/>
      <c r="F15" s="65"/>
      <c r="G15" s="180"/>
      <c r="H15" s="171"/>
    </row>
    <row r="16" spans="1:10" ht="14.25" thickBot="1">
      <c r="A16" s="179"/>
      <c r="B16" s="171"/>
      <c r="C16" s="65"/>
      <c r="D16" s="65"/>
      <c r="E16" s="65"/>
      <c r="F16" s="90"/>
      <c r="G16" s="180"/>
      <c r="H16" s="171"/>
    </row>
    <row r="17" spans="1:16" ht="14.25" thickBot="1">
      <c r="A17" s="179"/>
      <c r="B17" s="171"/>
      <c r="C17" s="65"/>
      <c r="D17" s="65"/>
      <c r="E17" s="65"/>
      <c r="F17" s="90"/>
      <c r="G17" s="180"/>
      <c r="H17" s="171"/>
      <c r="K17" s="21"/>
      <c r="L17" t="s">
        <v>92</v>
      </c>
    </row>
    <row r="18" spans="1:16" ht="14.25" thickBot="1">
      <c r="A18" s="179"/>
      <c r="B18" s="171"/>
      <c r="C18" s="65"/>
      <c r="D18" s="65"/>
      <c r="E18" s="65"/>
      <c r="F18" s="90"/>
      <c r="G18" s="180"/>
      <c r="H18" s="171"/>
      <c r="K18" s="25"/>
      <c r="L18" t="s">
        <v>76</v>
      </c>
    </row>
    <row r="19" spans="1:16" ht="14.25" thickBot="1">
      <c r="A19" s="179"/>
      <c r="B19" s="171"/>
      <c r="C19" s="65"/>
      <c r="D19" s="65"/>
      <c r="E19" s="65"/>
      <c r="F19" s="90"/>
      <c r="G19" s="181"/>
      <c r="H19" s="171"/>
      <c r="K19" s="29"/>
      <c r="L19" t="s">
        <v>77</v>
      </c>
    </row>
    <row r="20" spans="1:16" ht="14.25" thickBot="1">
      <c r="A20" s="179"/>
      <c r="B20" s="171"/>
      <c r="C20" s="65"/>
      <c r="D20" s="65"/>
      <c r="E20" s="65"/>
      <c r="F20" s="90"/>
      <c r="G20" s="181"/>
      <c r="H20" s="171"/>
    </row>
    <row r="21" spans="1:16" ht="14.25" thickBot="1">
      <c r="A21" s="179"/>
      <c r="B21" s="171"/>
      <c r="C21" s="65"/>
      <c r="D21" s="65"/>
      <c r="E21" s="65"/>
      <c r="F21" s="90"/>
      <c r="G21" s="181"/>
      <c r="H21" s="171"/>
    </row>
    <row r="22" spans="1:16" ht="14.25" thickBot="1">
      <c r="A22" s="179"/>
      <c r="B22" s="171"/>
      <c r="C22" s="65"/>
      <c r="D22" s="65"/>
      <c r="E22" s="65"/>
      <c r="F22" s="90"/>
      <c r="G22" s="180"/>
      <c r="H22" s="171"/>
    </row>
    <row r="23" spans="1:16" ht="14.25" thickBot="1">
      <c r="A23" s="179"/>
      <c r="B23" s="171"/>
      <c r="C23" s="65"/>
      <c r="D23" s="65"/>
      <c r="E23" s="65"/>
      <c r="F23" s="65"/>
      <c r="G23" s="180"/>
      <c r="H23" s="171"/>
    </row>
    <row r="24" spans="1:16" ht="14.25" thickBot="1">
      <c r="A24" s="179"/>
      <c r="B24" s="171"/>
      <c r="C24" s="65"/>
      <c r="D24" s="65"/>
      <c r="E24" s="65"/>
      <c r="F24" s="65"/>
      <c r="G24" s="180"/>
      <c r="H24" s="171"/>
    </row>
    <row r="25" spans="1:16" ht="14.25" thickBot="1">
      <c r="A25" s="179"/>
      <c r="B25" s="171"/>
      <c r="C25" s="65"/>
      <c r="D25" s="65"/>
      <c r="E25" s="65"/>
      <c r="F25" s="65"/>
      <c r="G25" s="180"/>
      <c r="H25" s="171"/>
    </row>
    <row r="26" spans="1:16" ht="14.25" thickBot="1">
      <c r="A26" s="179"/>
      <c r="B26" s="171"/>
      <c r="C26" s="65"/>
      <c r="D26" s="65"/>
      <c r="E26" s="65"/>
      <c r="F26" s="65"/>
      <c r="G26" s="180"/>
      <c r="H26" s="171"/>
    </row>
    <row r="27" spans="1:16" ht="14.25" thickBot="1">
      <c r="A27" s="179"/>
      <c r="B27" s="171"/>
      <c r="C27" s="65"/>
      <c r="D27" s="65"/>
      <c r="E27" s="65"/>
      <c r="F27" s="65"/>
      <c r="G27" s="180"/>
      <c r="H27" s="171"/>
    </row>
    <row r="28" spans="1:16" ht="14.25" thickBot="1">
      <c r="A28" s="179"/>
      <c r="B28" s="171"/>
      <c r="C28" s="182"/>
      <c r="D28" s="182"/>
      <c r="E28" s="65"/>
      <c r="F28" s="65"/>
      <c r="G28" s="180"/>
      <c r="H28" s="171"/>
    </row>
    <row r="29" spans="1:16" ht="14.25" thickBot="1">
      <c r="A29" s="179"/>
      <c r="B29" s="175"/>
      <c r="C29" s="65"/>
      <c r="D29" s="65"/>
      <c r="E29" s="65"/>
      <c r="F29" s="65"/>
      <c r="G29" s="180"/>
      <c r="H29" s="171"/>
    </row>
    <row r="30" spans="1:16" ht="14.25" thickBot="1">
      <c r="A30" s="179"/>
      <c r="B30" s="175"/>
      <c r="C30" s="65"/>
      <c r="D30" s="65"/>
      <c r="E30" s="65"/>
      <c r="F30" s="65"/>
      <c r="G30" s="180"/>
      <c r="H30" s="171"/>
    </row>
    <row r="31" spans="1:16" ht="14.25" thickBot="1">
      <c r="A31" s="1" t="s">
        <v>360</v>
      </c>
      <c r="C31" s="73" t="s">
        <v>361</v>
      </c>
      <c r="E31" s="73" t="s">
        <v>362</v>
      </c>
      <c r="G31" s="73" t="s">
        <v>363</v>
      </c>
    </row>
    <row r="32" spans="1:16" ht="14.25" thickBot="1">
      <c r="A32" s="176"/>
      <c r="B32" s="539" t="s">
        <v>524</v>
      </c>
      <c r="C32" s="541"/>
      <c r="D32" s="542"/>
      <c r="E32" s="543"/>
      <c r="F32" s="542"/>
      <c r="G32" s="543"/>
      <c r="H32" s="542"/>
      <c r="I32" s="543"/>
      <c r="O32" s="332"/>
      <c r="P32" s="332"/>
    </row>
    <row r="33" spans="1:9" ht="14.25" thickBot="1">
      <c r="A33" s="174" t="s">
        <v>21</v>
      </c>
      <c r="B33" s="539" t="s">
        <v>525</v>
      </c>
      <c r="C33" s="541"/>
      <c r="D33" s="172"/>
      <c r="E33" s="172"/>
      <c r="F33" s="172"/>
      <c r="G33" s="172"/>
      <c r="H33" s="172"/>
      <c r="I33" s="172"/>
    </row>
    <row r="34" spans="1:9" ht="14.25" thickBot="1">
      <c r="A34" s="174" t="s">
        <v>139</v>
      </c>
      <c r="B34" s="539" t="s">
        <v>529</v>
      </c>
      <c r="C34" s="541"/>
      <c r="D34" s="542"/>
      <c r="E34" s="543"/>
      <c r="F34" s="542"/>
      <c r="G34" s="543"/>
      <c r="H34" s="542"/>
      <c r="I34" s="543"/>
    </row>
    <row r="35" spans="1:9" ht="14.25" thickBot="1">
      <c r="A35" s="174" t="s">
        <v>140</v>
      </c>
      <c r="B35" s="539" t="s">
        <v>531</v>
      </c>
      <c r="C35" s="541"/>
      <c r="D35" s="542"/>
      <c r="E35" s="543"/>
      <c r="F35" s="542"/>
      <c r="G35" s="543"/>
      <c r="H35" s="542"/>
      <c r="I35" s="543"/>
    </row>
    <row r="36" spans="1:9" ht="14.25" thickBot="1">
      <c r="A36" s="15"/>
      <c r="B36" s="539" t="s">
        <v>533</v>
      </c>
      <c r="C36" s="541"/>
      <c r="D36" s="542"/>
      <c r="E36" s="543"/>
      <c r="F36" s="542"/>
      <c r="G36" s="543"/>
      <c r="H36" s="542"/>
      <c r="I36" s="543"/>
    </row>
    <row r="37" spans="1:9">
      <c r="A37" s="237"/>
    </row>
    <row r="38" spans="1:9" ht="14.25" thickBot="1">
      <c r="A38" s="597" t="s">
        <v>526</v>
      </c>
      <c r="B38" s="597"/>
    </row>
    <row r="39" spans="1:9">
      <c r="A39" s="335" t="s">
        <v>524</v>
      </c>
      <c r="B39" s="336" t="s">
        <v>527</v>
      </c>
      <c r="C39" s="336" t="s">
        <v>528</v>
      </c>
      <c r="D39" s="336" t="s">
        <v>530</v>
      </c>
      <c r="E39" s="336" t="s">
        <v>532</v>
      </c>
      <c r="F39" s="337" t="s">
        <v>533</v>
      </c>
    </row>
    <row r="40" spans="1:9">
      <c r="A40" s="338"/>
      <c r="B40" s="334"/>
      <c r="C40" s="334"/>
      <c r="D40" s="334"/>
      <c r="E40" s="334"/>
      <c r="F40" s="339"/>
    </row>
    <row r="41" spans="1:9">
      <c r="A41" s="338"/>
      <c r="B41" s="334"/>
      <c r="C41" s="334"/>
      <c r="D41" s="334"/>
      <c r="E41" s="334"/>
      <c r="F41" s="339"/>
    </row>
    <row r="42" spans="1:9">
      <c r="A42" s="338"/>
      <c r="B42" s="334"/>
      <c r="C42" s="334"/>
      <c r="D42" s="334"/>
      <c r="E42" s="334"/>
      <c r="F42" s="339"/>
    </row>
    <row r="43" spans="1:9">
      <c r="A43" s="338"/>
      <c r="B43" s="334"/>
      <c r="C43" s="334"/>
      <c r="D43" s="334"/>
      <c r="E43" s="334"/>
      <c r="F43" s="339"/>
    </row>
    <row r="44" spans="1:9">
      <c r="A44" s="338"/>
      <c r="B44" s="334"/>
      <c r="C44" s="334"/>
      <c r="D44" s="334"/>
      <c r="E44" s="334"/>
      <c r="F44" s="339"/>
    </row>
    <row r="45" spans="1:9" ht="14.25" thickBot="1">
      <c r="A45" s="340"/>
      <c r="B45" s="341"/>
      <c r="C45" s="341"/>
      <c r="D45" s="341"/>
      <c r="E45" s="341"/>
      <c r="F45" s="342"/>
    </row>
    <row r="46" spans="1:9" ht="14.25" thickBot="1">
      <c r="A46" s="237"/>
    </row>
    <row r="47" spans="1:9">
      <c r="A47" s="331" t="s">
        <v>31</v>
      </c>
      <c r="B47" s="553" t="s">
        <v>33</v>
      </c>
      <c r="C47" s="553" t="s">
        <v>364</v>
      </c>
      <c r="D47" s="458" t="s">
        <v>365</v>
      </c>
      <c r="E47" s="459"/>
      <c r="F47" s="595" t="s">
        <v>366</v>
      </c>
      <c r="G47" s="596"/>
      <c r="H47" s="458" t="s">
        <v>30</v>
      </c>
      <c r="I47" s="459"/>
    </row>
    <row r="48" spans="1:9" ht="14.25" thickBot="1">
      <c r="A48" s="174" t="s">
        <v>32</v>
      </c>
      <c r="B48" s="555"/>
      <c r="C48" s="555"/>
      <c r="D48" s="441" t="s">
        <v>367</v>
      </c>
      <c r="E48" s="442"/>
      <c r="F48" s="503"/>
      <c r="G48" s="505"/>
      <c r="H48" s="441"/>
      <c r="I48" s="442"/>
    </row>
    <row r="49" spans="1:9" ht="14.25" thickBot="1">
      <c r="A49" s="174" t="s">
        <v>25</v>
      </c>
      <c r="B49" s="591"/>
      <c r="C49" s="170"/>
      <c r="D49" s="593"/>
      <c r="E49" s="594"/>
      <c r="F49" s="593"/>
      <c r="G49" s="594"/>
      <c r="H49" s="593"/>
      <c r="I49" s="594"/>
    </row>
    <row r="50" spans="1:9" ht="14.25" thickBot="1">
      <c r="A50" s="15"/>
      <c r="B50" s="592"/>
      <c r="C50" s="170"/>
      <c r="D50" s="433"/>
      <c r="E50" s="435"/>
      <c r="F50" s="433"/>
      <c r="G50" s="435"/>
      <c r="H50" s="433"/>
      <c r="I50" s="435"/>
    </row>
    <row r="51" spans="1:9">
      <c r="A51" s="12"/>
      <c r="B51" s="12"/>
      <c r="C51" s="12"/>
      <c r="D51" s="12"/>
      <c r="E51" s="12"/>
      <c r="F51" s="12"/>
      <c r="G51" s="12"/>
      <c r="H51" s="12"/>
      <c r="I51" s="12"/>
    </row>
    <row r="52" spans="1:9" ht="19.5">
      <c r="A52" s="177" t="s">
        <v>167</v>
      </c>
    </row>
    <row r="53" spans="1:9" ht="18.75">
      <c r="A53" s="82"/>
    </row>
    <row r="54" spans="1:9">
      <c r="A54" s="111"/>
    </row>
    <row r="55" spans="1:9">
      <c r="A55" s="111"/>
    </row>
    <row r="56" spans="1:9">
      <c r="A56" s="111"/>
    </row>
    <row r="57" spans="1:9">
      <c r="A57" s="111"/>
    </row>
    <row r="58" spans="1:9">
      <c r="A58" s="111"/>
    </row>
    <row r="59" spans="1:9">
      <c r="A59" s="111"/>
    </row>
    <row r="60" spans="1:9">
      <c r="A60" s="111"/>
    </row>
    <row r="61" spans="1:9">
      <c r="A61" s="111"/>
    </row>
    <row r="62" spans="1:9">
      <c r="A62" s="111"/>
    </row>
    <row r="63" spans="1:9">
      <c r="A63" s="111"/>
    </row>
    <row r="64" spans="1:9">
      <c r="A64" s="111"/>
    </row>
    <row r="65" spans="1:1">
      <c r="A65" s="111"/>
    </row>
    <row r="66" spans="1:1">
      <c r="A66" s="111"/>
    </row>
    <row r="67" spans="1:1">
      <c r="A67" s="111"/>
    </row>
    <row r="68" spans="1:1">
      <c r="A68" s="111"/>
    </row>
    <row r="69" spans="1:1">
      <c r="A69" s="111"/>
    </row>
    <row r="70" spans="1:1">
      <c r="A70" s="111"/>
    </row>
    <row r="71" spans="1:1">
      <c r="A71" s="111"/>
    </row>
    <row r="72" spans="1:1">
      <c r="A72" s="111"/>
    </row>
    <row r="73" spans="1:1">
      <c r="A73" s="111"/>
    </row>
    <row r="75" spans="1:1" ht="15.75">
      <c r="A75" s="178" t="s">
        <v>368</v>
      </c>
    </row>
  </sheetData>
  <mergeCells count="32">
    <mergeCell ref="A38:B38"/>
    <mergeCell ref="B35:C35"/>
    <mergeCell ref="D35:E35"/>
    <mergeCell ref="B33:C33"/>
    <mergeCell ref="B34:C34"/>
    <mergeCell ref="D34:E34"/>
    <mergeCell ref="F34:G34"/>
    <mergeCell ref="H34:I34"/>
    <mergeCell ref="A1:H1"/>
    <mergeCell ref="A2:H2"/>
    <mergeCell ref="A3:H3"/>
    <mergeCell ref="A7:B7"/>
    <mergeCell ref="B32:C32"/>
    <mergeCell ref="D32:E32"/>
    <mergeCell ref="F32:G32"/>
    <mergeCell ref="H32:I32"/>
    <mergeCell ref="F35:G35"/>
    <mergeCell ref="B49:B50"/>
    <mergeCell ref="D49:E50"/>
    <mergeCell ref="F49:G50"/>
    <mergeCell ref="H49:I50"/>
    <mergeCell ref="B36:C36"/>
    <mergeCell ref="D36:E36"/>
    <mergeCell ref="F36:G36"/>
    <mergeCell ref="H36:I36"/>
    <mergeCell ref="B47:B48"/>
    <mergeCell ref="C47:C48"/>
    <mergeCell ref="D47:E47"/>
    <mergeCell ref="F47:G48"/>
    <mergeCell ref="H47:I48"/>
    <mergeCell ref="D48:E48"/>
    <mergeCell ref="H35:I35"/>
  </mergeCells>
  <phoneticPr fontId="1" type="noConversion"/>
  <pageMargins left="0.70866141732283472" right="0.70866141732283472" top="0.74803149606299213" bottom="0.74803149606299213" header="0.31496062992125984" footer="0.31496062992125984"/>
  <pageSetup paperSize="256" orientation="landscape" horizontalDpi="203" verticalDpi="20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Y67"/>
  <sheetViews>
    <sheetView topLeftCell="A40" workbookViewId="0">
      <selection activeCell="E78" sqref="E78"/>
    </sheetView>
  </sheetViews>
  <sheetFormatPr defaultRowHeight="13.5"/>
  <cols>
    <col min="1" max="1" width="11" style="73" customWidth="1"/>
    <col min="2" max="16384" width="9" style="73"/>
  </cols>
  <sheetData>
    <row r="1" spans="1:25" ht="20.25" thickTop="1" thickBot="1">
      <c r="A1" s="491" t="s">
        <v>0</v>
      </c>
      <c r="B1" s="491"/>
      <c r="C1" s="491"/>
      <c r="D1" s="491"/>
      <c r="E1" s="491"/>
      <c r="F1" s="491"/>
      <c r="G1" s="491"/>
      <c r="H1" s="491"/>
      <c r="I1" s="491"/>
      <c r="J1" s="491"/>
      <c r="K1" s="491"/>
      <c r="L1" s="491"/>
      <c r="M1" s="491"/>
      <c r="N1" s="491"/>
      <c r="V1" s="598" t="s">
        <v>370</v>
      </c>
      <c r="W1" s="599"/>
      <c r="X1" s="600"/>
      <c r="Y1" s="601" t="s">
        <v>371</v>
      </c>
    </row>
    <row r="2" spans="1:25" ht="21" thickBot="1">
      <c r="A2" s="492" t="s">
        <v>1</v>
      </c>
      <c r="B2" s="492"/>
      <c r="C2" s="492"/>
      <c r="D2" s="492"/>
      <c r="E2" s="492"/>
      <c r="F2" s="492"/>
      <c r="G2" s="492"/>
      <c r="H2" s="492"/>
      <c r="I2" s="492"/>
      <c r="J2" s="492"/>
      <c r="K2" s="492"/>
      <c r="L2" s="492"/>
      <c r="M2" s="492"/>
      <c r="N2" s="492"/>
      <c r="V2" s="186" t="s">
        <v>372</v>
      </c>
      <c r="W2" s="187" t="s">
        <v>373</v>
      </c>
      <c r="X2" s="187" t="s">
        <v>374</v>
      </c>
      <c r="Y2" s="602"/>
    </row>
    <row r="3" spans="1:25" ht="15" thickBot="1">
      <c r="A3" s="493" t="s">
        <v>375</v>
      </c>
      <c r="B3" s="493"/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3"/>
      <c r="N3" s="493"/>
      <c r="V3" s="186" t="s">
        <v>373</v>
      </c>
      <c r="W3" s="187" t="s">
        <v>374</v>
      </c>
      <c r="X3" s="187" t="s">
        <v>376</v>
      </c>
      <c r="Y3" s="602"/>
    </row>
    <row r="4" spans="1:25" ht="15" thickBot="1">
      <c r="A4" s="1" t="s">
        <v>377</v>
      </c>
      <c r="B4" s="85"/>
      <c r="D4" s="73" t="s">
        <v>378</v>
      </c>
      <c r="E4" s="85"/>
      <c r="H4" s="73" t="s">
        <v>379</v>
      </c>
      <c r="I4" s="85"/>
      <c r="V4" s="188" t="s">
        <v>374</v>
      </c>
      <c r="W4" s="189" t="s">
        <v>376</v>
      </c>
      <c r="X4" s="189" t="s">
        <v>380</v>
      </c>
      <c r="Y4" s="603"/>
    </row>
    <row r="5" spans="1:25" ht="15.75" thickTop="1" thickBot="1">
      <c r="A5" s="1" t="s">
        <v>381</v>
      </c>
      <c r="B5" s="85"/>
      <c r="D5" s="73" t="s">
        <v>382</v>
      </c>
      <c r="E5" s="85"/>
      <c r="H5" s="73" t="s">
        <v>383</v>
      </c>
      <c r="I5" s="85"/>
      <c r="V5" s="190">
        <v>0</v>
      </c>
      <c r="W5" s="187">
        <v>0</v>
      </c>
      <c r="X5" s="187">
        <v>0</v>
      </c>
      <c r="Y5" s="191" t="s">
        <v>384</v>
      </c>
    </row>
    <row r="6" spans="1:25" ht="15" thickBot="1">
      <c r="A6" s="73" t="s">
        <v>385</v>
      </c>
      <c r="B6" s="85"/>
      <c r="V6" s="190">
        <v>0</v>
      </c>
      <c r="W6" s="187">
        <v>0</v>
      </c>
      <c r="X6" s="187">
        <v>1</v>
      </c>
      <c r="Y6" s="192">
        <v>2</v>
      </c>
    </row>
    <row r="7" spans="1:25" ht="15" thickBot="1">
      <c r="A7" s="193"/>
      <c r="V7" s="190">
        <v>0</v>
      </c>
      <c r="W7" s="187">
        <v>1</v>
      </c>
      <c r="X7" s="187">
        <v>0</v>
      </c>
      <c r="Y7" s="192">
        <v>2</v>
      </c>
    </row>
    <row r="8" spans="1:25" ht="26.25" thickBot="1">
      <c r="A8" s="53" t="s">
        <v>186</v>
      </c>
      <c r="B8" s="86" t="s">
        <v>3</v>
      </c>
      <c r="C8" s="392" t="s">
        <v>386</v>
      </c>
      <c r="D8" s="393"/>
      <c r="E8" s="393"/>
      <c r="F8" s="393"/>
      <c r="G8" s="394"/>
      <c r="H8" s="392" t="s">
        <v>387</v>
      </c>
      <c r="I8" s="393"/>
      <c r="J8" s="393"/>
      <c r="K8" s="393"/>
      <c r="L8" s="394"/>
      <c r="M8" s="202" t="s">
        <v>388</v>
      </c>
      <c r="N8" s="86" t="s">
        <v>358</v>
      </c>
      <c r="V8" s="190">
        <v>0</v>
      </c>
      <c r="W8" s="187">
        <v>2</v>
      </c>
      <c r="X8" s="187">
        <v>0</v>
      </c>
      <c r="Y8" s="192">
        <v>4</v>
      </c>
    </row>
    <row r="9" spans="1:25" ht="15" thickBot="1">
      <c r="A9" s="56"/>
      <c r="B9" s="87"/>
      <c r="C9" s="199">
        <v>10</v>
      </c>
      <c r="D9" s="199">
        <v>1</v>
      </c>
      <c r="E9" s="199">
        <v>0.1</v>
      </c>
      <c r="F9" s="199">
        <v>0.01</v>
      </c>
      <c r="G9" s="199">
        <v>1E-3</v>
      </c>
      <c r="H9" s="199">
        <v>10</v>
      </c>
      <c r="I9" s="199">
        <v>1</v>
      </c>
      <c r="J9" s="199">
        <v>0.1</v>
      </c>
      <c r="K9" s="199">
        <v>0.01</v>
      </c>
      <c r="L9" s="199">
        <v>1E-3</v>
      </c>
      <c r="M9" s="203" t="s">
        <v>389</v>
      </c>
      <c r="N9" s="87"/>
      <c r="V9" s="190">
        <v>1</v>
      </c>
      <c r="W9" s="187">
        <v>0</v>
      </c>
      <c r="X9" s="187">
        <v>0</v>
      </c>
      <c r="Y9" s="192">
        <v>2</v>
      </c>
    </row>
    <row r="10" spans="1:25" ht="15" thickBot="1">
      <c r="A10" s="62"/>
      <c r="B10" s="206"/>
      <c r="C10" s="200" t="s">
        <v>390</v>
      </c>
      <c r="D10" s="200" t="s">
        <v>390</v>
      </c>
      <c r="E10" s="200" t="s">
        <v>390</v>
      </c>
      <c r="F10" s="200" t="s">
        <v>390</v>
      </c>
      <c r="G10" s="200" t="s">
        <v>390</v>
      </c>
      <c r="H10" s="200" t="s">
        <v>390</v>
      </c>
      <c r="I10" s="200" t="s">
        <v>390</v>
      </c>
      <c r="J10" s="200" t="s">
        <v>390</v>
      </c>
      <c r="K10" s="200" t="s">
        <v>390</v>
      </c>
      <c r="L10" s="200" t="s">
        <v>390</v>
      </c>
      <c r="M10" s="204"/>
      <c r="N10" s="206"/>
      <c r="V10" s="190">
        <v>1</v>
      </c>
      <c r="W10" s="187">
        <v>0</v>
      </c>
      <c r="X10" s="187">
        <v>1</v>
      </c>
      <c r="Y10" s="192">
        <v>4</v>
      </c>
    </row>
    <row r="11" spans="1:25" ht="20.25" thickBot="1">
      <c r="A11" s="198"/>
      <c r="B11" s="183"/>
      <c r="C11" s="201"/>
      <c r="D11" s="201"/>
      <c r="E11" s="201"/>
      <c r="F11" s="201"/>
      <c r="G11" s="201"/>
      <c r="H11" s="201"/>
      <c r="I11" s="201"/>
      <c r="J11" s="201"/>
      <c r="K11" s="201"/>
      <c r="L11" s="201"/>
      <c r="M11" s="205"/>
      <c r="N11" s="183"/>
      <c r="O11" s="194" t="s">
        <v>391</v>
      </c>
      <c r="V11" s="190">
        <v>1</v>
      </c>
      <c r="W11" s="187">
        <v>1</v>
      </c>
      <c r="X11" s="187">
        <v>0</v>
      </c>
      <c r="Y11" s="192">
        <v>4</v>
      </c>
    </row>
    <row r="12" spans="1:25" ht="20.25" thickBot="1">
      <c r="A12" s="198"/>
      <c r="B12" s="183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5"/>
      <c r="N12" s="183"/>
      <c r="V12" s="190">
        <v>1</v>
      </c>
      <c r="W12" s="187">
        <v>1</v>
      </c>
      <c r="X12" s="187">
        <v>1</v>
      </c>
      <c r="Y12" s="192">
        <v>6</v>
      </c>
    </row>
    <row r="13" spans="1:25" ht="20.25" thickBot="1">
      <c r="A13" s="198"/>
      <c r="B13" s="183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5"/>
      <c r="N13" s="183"/>
      <c r="V13" s="190">
        <v>1</v>
      </c>
      <c r="W13" s="187">
        <v>2</v>
      </c>
      <c r="X13" s="187">
        <v>0</v>
      </c>
      <c r="Y13" s="192">
        <v>6</v>
      </c>
    </row>
    <row r="14" spans="1:25" ht="20.25" thickBot="1">
      <c r="A14" s="198"/>
      <c r="B14" s="183"/>
      <c r="C14" s="201"/>
      <c r="D14" s="201"/>
      <c r="E14" s="201"/>
      <c r="F14" s="201"/>
      <c r="G14" s="201"/>
      <c r="H14" s="201"/>
      <c r="I14" s="201"/>
      <c r="J14" s="201"/>
      <c r="K14" s="201"/>
      <c r="L14" s="201"/>
      <c r="M14" s="205"/>
      <c r="N14" s="183"/>
      <c r="V14" s="190">
        <v>2</v>
      </c>
      <c r="W14" s="187">
        <v>0</v>
      </c>
      <c r="X14" s="187">
        <v>0</v>
      </c>
      <c r="Y14" s="192">
        <v>5</v>
      </c>
    </row>
    <row r="15" spans="1:25" ht="20.25" thickBot="1">
      <c r="A15" s="198"/>
      <c r="B15" s="183"/>
      <c r="C15" s="201"/>
      <c r="D15" s="201"/>
      <c r="E15" s="201"/>
      <c r="F15" s="201"/>
      <c r="G15" s="201"/>
      <c r="H15" s="201"/>
      <c r="I15" s="201"/>
      <c r="J15" s="201"/>
      <c r="K15" s="201"/>
      <c r="L15" s="201"/>
      <c r="M15" s="205"/>
      <c r="N15" s="183"/>
      <c r="V15" s="190">
        <v>2</v>
      </c>
      <c r="W15" s="187">
        <v>0</v>
      </c>
      <c r="X15" s="187">
        <v>1</v>
      </c>
      <c r="Y15" s="192">
        <v>7</v>
      </c>
    </row>
    <row r="16" spans="1:25" ht="20.25" thickBot="1">
      <c r="A16" s="198"/>
      <c r="B16" s="183"/>
      <c r="C16" s="201"/>
      <c r="D16" s="201"/>
      <c r="E16" s="201"/>
      <c r="F16" s="201"/>
      <c r="G16" s="201"/>
      <c r="H16" s="201"/>
      <c r="I16" s="201"/>
      <c r="J16" s="201"/>
      <c r="K16" s="201"/>
      <c r="L16" s="201"/>
      <c r="M16" s="205"/>
      <c r="N16" s="183"/>
      <c r="V16" s="190">
        <v>2</v>
      </c>
      <c r="W16" s="187">
        <v>1</v>
      </c>
      <c r="X16" s="187">
        <v>0</v>
      </c>
      <c r="Y16" s="192">
        <v>7</v>
      </c>
    </row>
    <row r="17" spans="1:25" ht="20.25" thickBot="1">
      <c r="A17" s="198"/>
      <c r="B17" s="183"/>
      <c r="C17" s="201"/>
      <c r="D17" s="201"/>
      <c r="E17" s="201"/>
      <c r="F17" s="201"/>
      <c r="G17" s="201"/>
      <c r="H17" s="201"/>
      <c r="I17" s="201"/>
      <c r="J17" s="201"/>
      <c r="K17" s="201"/>
      <c r="L17" s="201"/>
      <c r="M17" s="205"/>
      <c r="N17" s="183"/>
      <c r="P17" s="21"/>
      <c r="Q17" t="s">
        <v>92</v>
      </c>
      <c r="V17" s="190">
        <v>2</v>
      </c>
      <c r="W17" s="187">
        <v>1</v>
      </c>
      <c r="X17" s="187">
        <v>1</v>
      </c>
      <c r="Y17" s="192">
        <v>9</v>
      </c>
    </row>
    <row r="18" spans="1:25" ht="20.25" thickBot="1">
      <c r="A18" s="198"/>
      <c r="B18" s="183"/>
      <c r="C18" s="201"/>
      <c r="D18" s="201"/>
      <c r="E18" s="201"/>
      <c r="F18" s="201"/>
      <c r="G18" s="201"/>
      <c r="H18" s="201"/>
      <c r="I18" s="201"/>
      <c r="J18" s="201"/>
      <c r="K18" s="201"/>
      <c r="L18" s="201"/>
      <c r="M18" s="205"/>
      <c r="N18" s="183"/>
      <c r="P18" s="25"/>
      <c r="Q18" t="s">
        <v>76</v>
      </c>
      <c r="V18" s="190">
        <v>2</v>
      </c>
      <c r="W18" s="187">
        <v>2</v>
      </c>
      <c r="X18" s="187">
        <v>0</v>
      </c>
      <c r="Y18" s="192">
        <v>9</v>
      </c>
    </row>
    <row r="19" spans="1:25" ht="20.25" thickBot="1">
      <c r="A19" s="198"/>
      <c r="B19" s="183"/>
      <c r="C19" s="201"/>
      <c r="D19" s="201"/>
      <c r="E19" s="201"/>
      <c r="F19" s="201"/>
      <c r="G19" s="201"/>
      <c r="H19" s="201"/>
      <c r="I19" s="201"/>
      <c r="J19" s="201"/>
      <c r="K19" s="201"/>
      <c r="L19" s="201"/>
      <c r="M19" s="205"/>
      <c r="N19" s="183"/>
      <c r="P19" s="29"/>
      <c r="Q19" t="s">
        <v>77</v>
      </c>
      <c r="V19" s="190">
        <v>2</v>
      </c>
      <c r="W19" s="187">
        <v>3</v>
      </c>
      <c r="X19" s="187">
        <v>0</v>
      </c>
      <c r="Y19" s="192">
        <v>12</v>
      </c>
    </row>
    <row r="20" spans="1:25" ht="20.25" thickBot="1">
      <c r="A20" s="198"/>
      <c r="B20" s="183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5"/>
      <c r="N20" s="183"/>
      <c r="V20" s="190">
        <v>3</v>
      </c>
      <c r="W20" s="187">
        <v>0</v>
      </c>
      <c r="X20" s="187">
        <v>0</v>
      </c>
      <c r="Y20" s="192">
        <v>8</v>
      </c>
    </row>
    <row r="21" spans="1:25" ht="20.25" thickBot="1">
      <c r="A21" s="198"/>
      <c r="B21" s="183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5"/>
      <c r="N21" s="183"/>
      <c r="V21" s="190">
        <v>3</v>
      </c>
      <c r="W21" s="187">
        <v>0</v>
      </c>
      <c r="X21" s="187">
        <v>1</v>
      </c>
      <c r="Y21" s="192">
        <v>11</v>
      </c>
    </row>
    <row r="22" spans="1:25" ht="20.25" thickBot="1">
      <c r="A22" s="198"/>
      <c r="B22" s="183"/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5"/>
      <c r="N22" s="183"/>
      <c r="V22" s="190">
        <v>3</v>
      </c>
      <c r="W22" s="187">
        <v>1</v>
      </c>
      <c r="X22" s="187">
        <v>0</v>
      </c>
      <c r="Y22" s="192">
        <v>11</v>
      </c>
    </row>
    <row r="23" spans="1:25" ht="20.25" thickBot="1">
      <c r="A23" s="198"/>
      <c r="B23" s="183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5"/>
      <c r="N23" s="183"/>
      <c r="V23" s="190">
        <v>3</v>
      </c>
      <c r="W23" s="187">
        <v>1</v>
      </c>
      <c r="X23" s="187">
        <v>1</v>
      </c>
      <c r="Y23" s="192">
        <v>14</v>
      </c>
    </row>
    <row r="24" spans="1:25" ht="20.25" thickBot="1">
      <c r="A24" s="198"/>
      <c r="B24" s="183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5"/>
      <c r="N24" s="183"/>
      <c r="V24" s="190">
        <v>3</v>
      </c>
      <c r="W24" s="187">
        <v>2</v>
      </c>
      <c r="X24" s="187">
        <v>0</v>
      </c>
      <c r="Y24" s="192">
        <v>14</v>
      </c>
    </row>
    <row r="25" spans="1:25" ht="20.25" thickBot="1">
      <c r="A25" s="198"/>
      <c r="B25" s="183"/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5"/>
      <c r="N25" s="183"/>
      <c r="V25" s="190">
        <v>3</v>
      </c>
      <c r="W25" s="187">
        <v>2</v>
      </c>
      <c r="X25" s="187">
        <v>1</v>
      </c>
      <c r="Y25" s="192">
        <v>17</v>
      </c>
    </row>
    <row r="26" spans="1:25" ht="20.25" thickBot="1">
      <c r="A26" s="198"/>
      <c r="B26" s="183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5"/>
      <c r="N26" s="183"/>
      <c r="V26" s="190">
        <v>3</v>
      </c>
      <c r="W26" s="187">
        <v>3</v>
      </c>
      <c r="X26" s="187">
        <v>0</v>
      </c>
      <c r="Y26" s="192">
        <v>17</v>
      </c>
    </row>
    <row r="27" spans="1:25" ht="20.25" thickBot="1">
      <c r="A27" s="198"/>
      <c r="B27" s="183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5"/>
      <c r="N27" s="183"/>
      <c r="V27" s="190">
        <v>4</v>
      </c>
      <c r="W27" s="187">
        <v>0</v>
      </c>
      <c r="X27" s="187">
        <v>0</v>
      </c>
      <c r="Y27" s="192">
        <v>13</v>
      </c>
    </row>
    <row r="28" spans="1:25" ht="20.25" thickBot="1">
      <c r="A28" s="198"/>
      <c r="B28" s="183"/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5"/>
      <c r="N28" s="183"/>
      <c r="V28" s="190">
        <v>4</v>
      </c>
      <c r="W28" s="187">
        <v>0</v>
      </c>
      <c r="X28" s="187">
        <v>1</v>
      </c>
      <c r="Y28" s="192">
        <v>17</v>
      </c>
    </row>
    <row r="29" spans="1:25" ht="20.25" thickBot="1">
      <c r="A29" s="198"/>
      <c r="B29" s="183"/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5"/>
      <c r="N29" s="183"/>
      <c r="V29" s="190">
        <v>4</v>
      </c>
      <c r="W29" s="187">
        <v>1</v>
      </c>
      <c r="X29" s="187">
        <v>0</v>
      </c>
      <c r="Y29" s="192">
        <v>17</v>
      </c>
    </row>
    <row r="30" spans="1:25" ht="20.25" thickBot="1">
      <c r="A30" s="198"/>
      <c r="B30" s="183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5"/>
      <c r="N30" s="183"/>
      <c r="V30" s="190">
        <v>4</v>
      </c>
      <c r="W30" s="187">
        <v>1</v>
      </c>
      <c r="X30" s="187">
        <v>1</v>
      </c>
      <c r="Y30" s="192">
        <v>21</v>
      </c>
    </row>
    <row r="31" spans="1:25" ht="20.25" thickBot="1">
      <c r="A31" s="198"/>
      <c r="B31" s="183"/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5"/>
      <c r="N31" s="183"/>
      <c r="V31" s="190">
        <v>4</v>
      </c>
      <c r="W31" s="187">
        <v>1</v>
      </c>
      <c r="X31" s="187">
        <v>2</v>
      </c>
      <c r="Y31" s="192">
        <v>26</v>
      </c>
    </row>
    <row r="32" spans="1:25" ht="15" thickBot="1">
      <c r="A32" s="1" t="s">
        <v>392</v>
      </c>
      <c r="D32" s="73" t="s">
        <v>393</v>
      </c>
      <c r="G32" s="73" t="s">
        <v>394</v>
      </c>
      <c r="J32" s="73" t="s">
        <v>395</v>
      </c>
      <c r="V32" s="190">
        <v>4</v>
      </c>
      <c r="W32" s="187">
        <v>2</v>
      </c>
      <c r="X32" s="187">
        <v>0</v>
      </c>
      <c r="Y32" s="192">
        <v>22</v>
      </c>
    </row>
    <row r="33" spans="1:25" ht="20.25" thickBot="1">
      <c r="A33" s="81" t="s">
        <v>167</v>
      </c>
      <c r="V33" s="190">
        <v>4</v>
      </c>
      <c r="W33" s="187">
        <v>2</v>
      </c>
      <c r="X33" s="187">
        <v>1</v>
      </c>
      <c r="Y33" s="192">
        <v>26</v>
      </c>
    </row>
    <row r="34" spans="1:25" ht="19.5" thickBot="1">
      <c r="A34" s="82"/>
      <c r="V34" s="190">
        <v>4</v>
      </c>
      <c r="W34" s="187">
        <v>3</v>
      </c>
      <c r="X34" s="187">
        <v>0</v>
      </c>
      <c r="Y34" s="192">
        <v>27</v>
      </c>
    </row>
    <row r="35" spans="1:25" ht="19.5" thickBot="1">
      <c r="A35" s="82"/>
      <c r="V35" s="190">
        <v>4</v>
      </c>
      <c r="W35" s="187">
        <v>3</v>
      </c>
      <c r="X35" s="187">
        <v>1</v>
      </c>
      <c r="Y35" s="192">
        <v>33</v>
      </c>
    </row>
    <row r="36" spans="1:25" ht="19.5" thickBot="1">
      <c r="A36" s="82"/>
      <c r="V36" s="190">
        <v>4</v>
      </c>
      <c r="W36" s="187">
        <v>4</v>
      </c>
      <c r="X36" s="187">
        <v>0</v>
      </c>
      <c r="Y36" s="192">
        <v>34</v>
      </c>
    </row>
    <row r="37" spans="1:25" ht="19.5" thickBot="1">
      <c r="A37" s="82"/>
      <c r="V37" s="190">
        <v>5</v>
      </c>
      <c r="W37" s="187">
        <v>0</v>
      </c>
      <c r="X37" s="187">
        <v>0</v>
      </c>
      <c r="Y37" s="192">
        <v>23</v>
      </c>
    </row>
    <row r="38" spans="1:25" ht="19.5" thickBot="1">
      <c r="A38" s="82"/>
      <c r="V38" s="190">
        <v>5</v>
      </c>
      <c r="W38" s="187">
        <v>0</v>
      </c>
      <c r="X38" s="187">
        <v>1</v>
      </c>
      <c r="Y38" s="192">
        <v>34</v>
      </c>
    </row>
    <row r="39" spans="1:25" ht="19.5" thickBot="1">
      <c r="A39" s="82"/>
      <c r="V39" s="190">
        <v>5</v>
      </c>
      <c r="W39" s="187">
        <v>0</v>
      </c>
      <c r="X39" s="187">
        <v>2</v>
      </c>
      <c r="Y39" s="192">
        <v>43</v>
      </c>
    </row>
    <row r="40" spans="1:25" ht="19.5" thickBot="1">
      <c r="A40" s="82"/>
      <c r="V40" s="190">
        <v>5</v>
      </c>
      <c r="W40" s="187">
        <v>1</v>
      </c>
      <c r="X40" s="187">
        <v>0</v>
      </c>
      <c r="Y40" s="192">
        <v>33</v>
      </c>
    </row>
    <row r="41" spans="1:25" ht="19.5" thickBot="1">
      <c r="A41" s="82"/>
      <c r="V41" s="190">
        <v>5</v>
      </c>
      <c r="W41" s="187">
        <v>1</v>
      </c>
      <c r="X41" s="187">
        <v>1</v>
      </c>
      <c r="Y41" s="192">
        <v>46</v>
      </c>
    </row>
    <row r="42" spans="1:25" ht="19.5" thickBot="1">
      <c r="A42" s="82"/>
      <c r="V42" s="190">
        <v>5</v>
      </c>
      <c r="W42" s="187">
        <v>1</v>
      </c>
      <c r="X42" s="187">
        <v>2</v>
      </c>
      <c r="Y42" s="192">
        <v>63</v>
      </c>
    </row>
    <row r="43" spans="1:25" ht="19.5" thickBot="1">
      <c r="A43" s="82"/>
      <c r="V43" s="190">
        <v>5</v>
      </c>
      <c r="W43" s="187">
        <v>2</v>
      </c>
      <c r="X43" s="187">
        <v>0</v>
      </c>
      <c r="Y43" s="192">
        <v>49</v>
      </c>
    </row>
    <row r="44" spans="1:25" ht="19.5" thickBot="1">
      <c r="A44" s="82"/>
      <c r="V44" s="190">
        <v>5</v>
      </c>
      <c r="W44" s="187">
        <v>2</v>
      </c>
      <c r="X44" s="187">
        <v>1</v>
      </c>
      <c r="Y44" s="192">
        <v>70</v>
      </c>
    </row>
    <row r="45" spans="1:25" ht="19.5" thickBot="1">
      <c r="A45" s="82"/>
      <c r="V45" s="190">
        <v>5</v>
      </c>
      <c r="W45" s="187">
        <v>2</v>
      </c>
      <c r="X45" s="187">
        <v>2</v>
      </c>
      <c r="Y45" s="192">
        <v>94</v>
      </c>
    </row>
    <row r="46" spans="1:25" ht="19.5" thickBot="1">
      <c r="A46" s="82"/>
      <c r="V46" s="190">
        <v>5</v>
      </c>
      <c r="W46" s="187">
        <v>3</v>
      </c>
      <c r="X46" s="187">
        <v>0</v>
      </c>
      <c r="Y46" s="192">
        <v>79</v>
      </c>
    </row>
    <row r="47" spans="1:25" ht="19.5" thickBot="1">
      <c r="A47" s="82"/>
      <c r="V47" s="190">
        <v>5</v>
      </c>
      <c r="W47" s="187">
        <v>3</v>
      </c>
      <c r="X47" s="187">
        <v>1</v>
      </c>
      <c r="Y47" s="192">
        <v>110</v>
      </c>
    </row>
    <row r="48" spans="1:25" ht="19.5" thickBot="1">
      <c r="A48" s="82"/>
      <c r="V48" s="190">
        <v>5</v>
      </c>
      <c r="W48" s="187">
        <v>3</v>
      </c>
      <c r="X48" s="187">
        <v>2</v>
      </c>
      <c r="Y48" s="192">
        <v>140</v>
      </c>
    </row>
    <row r="49" spans="1:25" ht="19.5" thickBot="1">
      <c r="A49" s="82"/>
      <c r="V49" s="190">
        <v>5</v>
      </c>
      <c r="W49" s="187">
        <v>3</v>
      </c>
      <c r="X49" s="187">
        <v>3</v>
      </c>
      <c r="Y49" s="192">
        <v>180</v>
      </c>
    </row>
    <row r="50" spans="1:25" ht="19.5" thickBot="1">
      <c r="A50" s="82"/>
      <c r="V50" s="190">
        <v>5</v>
      </c>
      <c r="W50" s="187">
        <v>4</v>
      </c>
      <c r="X50" s="187">
        <v>0</v>
      </c>
      <c r="Y50" s="192">
        <v>130</v>
      </c>
    </row>
    <row r="51" spans="1:25" ht="19.5" thickBot="1">
      <c r="A51" s="82"/>
      <c r="V51" s="190">
        <v>5</v>
      </c>
      <c r="W51" s="187">
        <v>4</v>
      </c>
      <c r="X51" s="187">
        <v>1</v>
      </c>
      <c r="Y51" s="192">
        <v>170</v>
      </c>
    </row>
    <row r="52" spans="1:25" ht="19.5" thickBot="1">
      <c r="A52" s="82"/>
      <c r="V52" s="190">
        <v>5</v>
      </c>
      <c r="W52" s="187">
        <v>4</v>
      </c>
      <c r="X52" s="187">
        <v>2</v>
      </c>
      <c r="Y52" s="192">
        <v>220</v>
      </c>
    </row>
    <row r="53" spans="1:25" ht="19.5" thickBot="1">
      <c r="A53" s="82"/>
      <c r="V53" s="190">
        <v>5</v>
      </c>
      <c r="W53" s="187">
        <v>4</v>
      </c>
      <c r="X53" s="187">
        <v>3</v>
      </c>
      <c r="Y53" s="192">
        <v>280</v>
      </c>
    </row>
    <row r="54" spans="1:25" ht="19.5" thickBot="1">
      <c r="A54" s="82"/>
      <c r="V54" s="190">
        <v>5</v>
      </c>
      <c r="W54" s="187">
        <v>4</v>
      </c>
      <c r="X54" s="187">
        <v>4</v>
      </c>
      <c r="Y54" s="192">
        <v>350</v>
      </c>
    </row>
    <row r="55" spans="1:25" ht="19.5" thickBot="1">
      <c r="A55" s="82"/>
      <c r="V55" s="190">
        <v>5</v>
      </c>
      <c r="W55" s="187">
        <v>5</v>
      </c>
      <c r="X55" s="187">
        <v>0</v>
      </c>
      <c r="Y55" s="192">
        <v>240</v>
      </c>
    </row>
    <row r="56" spans="1:25" ht="19.5" thickBot="1">
      <c r="A56" s="82"/>
      <c r="V56" s="190">
        <v>5</v>
      </c>
      <c r="W56" s="187">
        <v>5</v>
      </c>
      <c r="X56" s="187">
        <v>1</v>
      </c>
      <c r="Y56" s="192">
        <v>350</v>
      </c>
    </row>
    <row r="57" spans="1:25" ht="19.5" thickBot="1">
      <c r="A57" s="82"/>
      <c r="V57" s="190">
        <v>5</v>
      </c>
      <c r="W57" s="187">
        <v>5</v>
      </c>
      <c r="X57" s="187">
        <v>2</v>
      </c>
      <c r="Y57" s="192">
        <v>540</v>
      </c>
    </row>
    <row r="58" spans="1:25" ht="19.5" thickBot="1">
      <c r="A58" s="82"/>
      <c r="V58" s="190">
        <v>5</v>
      </c>
      <c r="W58" s="187">
        <v>5</v>
      </c>
      <c r="X58" s="187">
        <v>3</v>
      </c>
      <c r="Y58" s="192">
        <v>920</v>
      </c>
    </row>
    <row r="59" spans="1:25" ht="19.5" thickBot="1">
      <c r="A59" s="82"/>
      <c r="V59" s="190">
        <v>5</v>
      </c>
      <c r="W59" s="187">
        <v>5</v>
      </c>
      <c r="X59" s="187">
        <v>4</v>
      </c>
      <c r="Y59" s="192">
        <v>1600</v>
      </c>
    </row>
    <row r="60" spans="1:25" ht="19.5" thickBot="1">
      <c r="A60" s="82"/>
      <c r="V60" s="195">
        <v>5</v>
      </c>
      <c r="W60" s="189">
        <v>5</v>
      </c>
      <c r="X60" s="189">
        <v>5</v>
      </c>
      <c r="Y60" s="196" t="s">
        <v>396</v>
      </c>
    </row>
    <row r="61" spans="1:25" ht="19.5" thickTop="1">
      <c r="A61" s="82"/>
    </row>
    <row r="62" spans="1:25" ht="18.75">
      <c r="A62" s="82"/>
    </row>
    <row r="63" spans="1:25" ht="18.75">
      <c r="A63" s="83"/>
    </row>
    <row r="64" spans="1:25" ht="18.75">
      <c r="A64" s="82"/>
    </row>
    <row r="66" spans="1:1" ht="18.75">
      <c r="A66" s="197" t="s">
        <v>397</v>
      </c>
    </row>
    <row r="67" spans="1:1" ht="14.25">
      <c r="A67" s="84" t="s">
        <v>219</v>
      </c>
    </row>
  </sheetData>
  <mergeCells count="7">
    <mergeCell ref="C8:G8"/>
    <mergeCell ref="H8:L8"/>
    <mergeCell ref="A1:N1"/>
    <mergeCell ref="V1:X1"/>
    <mergeCell ref="Y1:Y4"/>
    <mergeCell ref="A2:N2"/>
    <mergeCell ref="A3:N3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02"/>
  <sheetViews>
    <sheetView workbookViewId="0">
      <selection activeCell="B7" sqref="B7"/>
    </sheetView>
  </sheetViews>
  <sheetFormatPr defaultRowHeight="13.5"/>
  <cols>
    <col min="1" max="10" width="10.875" style="73" customWidth="1"/>
    <col min="11" max="16384" width="9" style="73"/>
  </cols>
  <sheetData>
    <row r="1" spans="1:9" ht="18.75">
      <c r="A1" s="491" t="s">
        <v>0</v>
      </c>
      <c r="B1" s="491"/>
      <c r="C1" s="491"/>
      <c r="D1" s="491"/>
      <c r="E1" s="491"/>
      <c r="F1" s="491"/>
      <c r="G1" s="491"/>
    </row>
    <row r="2" spans="1:9" ht="20.25">
      <c r="A2" s="492" t="s">
        <v>398</v>
      </c>
      <c r="B2" s="492"/>
      <c r="C2" s="492"/>
      <c r="D2" s="492"/>
      <c r="E2" s="492"/>
      <c r="F2" s="492"/>
      <c r="G2" s="492"/>
    </row>
    <row r="3" spans="1:9" ht="15">
      <c r="A3" s="610" t="s">
        <v>399</v>
      </c>
      <c r="B3" s="610"/>
      <c r="C3" s="610"/>
      <c r="D3" s="610"/>
      <c r="E3" s="610"/>
      <c r="F3" s="610"/>
      <c r="G3" s="610"/>
    </row>
    <row r="4" spans="1:9" ht="15.75">
      <c r="A4" s="185" t="s">
        <v>262</v>
      </c>
      <c r="B4" s="140"/>
      <c r="C4" s="217" t="s">
        <v>263</v>
      </c>
      <c r="D4" s="219"/>
      <c r="E4" s="218"/>
      <c r="F4" s="185" t="s">
        <v>264</v>
      </c>
      <c r="G4" s="85"/>
      <c r="H4" s="208"/>
    </row>
    <row r="5" spans="1:9">
      <c r="A5" s="185" t="s">
        <v>265</v>
      </c>
      <c r="B5" s="140"/>
      <c r="C5" s="217" t="s">
        <v>266</v>
      </c>
      <c r="D5" s="219"/>
      <c r="E5" s="218" t="s">
        <v>400</v>
      </c>
      <c r="F5" s="185" t="s">
        <v>267</v>
      </c>
      <c r="G5" s="85"/>
      <c r="H5" s="207"/>
    </row>
    <row r="6" spans="1:9">
      <c r="A6" s="73" t="s">
        <v>177</v>
      </c>
      <c r="B6" s="85"/>
    </row>
    <row r="7" spans="1:9" ht="14.25">
      <c r="A7" s="73" t="s">
        <v>422</v>
      </c>
      <c r="B7" s="85"/>
      <c r="F7" s="73" t="s">
        <v>419</v>
      </c>
      <c r="G7" s="25"/>
    </row>
    <row r="8" spans="1:9" ht="14.25">
      <c r="A8" s="185" t="s">
        <v>423</v>
      </c>
      <c r="B8" s="25"/>
      <c r="C8" s="217" t="s">
        <v>424</v>
      </c>
      <c r="D8" s="25"/>
      <c r="E8" s="217"/>
      <c r="F8" s="73" t="s">
        <v>418</v>
      </c>
      <c r="G8" s="25"/>
      <c r="H8" s="207"/>
    </row>
    <row r="9" spans="1:9">
      <c r="A9" s="12"/>
      <c r="B9" s="12"/>
      <c r="C9" s="12"/>
      <c r="D9" s="12"/>
      <c r="E9" s="12"/>
      <c r="F9" s="12"/>
      <c r="G9" s="12"/>
      <c r="H9" s="12"/>
    </row>
    <row r="10" spans="1:9" ht="14.25" thickBot="1">
      <c r="A10" s="209"/>
    </row>
    <row r="11" spans="1:9" ht="17.25" thickTop="1" thickBot="1">
      <c r="A11" s="604"/>
      <c r="B11" s="184"/>
      <c r="C11" s="606"/>
      <c r="D11" s="607"/>
      <c r="E11" s="210"/>
      <c r="F11" s="210"/>
      <c r="G11" s="608" t="s">
        <v>271</v>
      </c>
      <c r="I11" s="73" t="s">
        <v>425</v>
      </c>
    </row>
    <row r="12" spans="1:9" ht="14.25" thickBot="1">
      <c r="A12" s="605"/>
      <c r="B12" s="126"/>
      <c r="C12" s="573"/>
      <c r="D12" s="574"/>
      <c r="E12" s="126"/>
      <c r="F12" s="126"/>
      <c r="G12" s="609"/>
    </row>
    <row r="13" spans="1:9" ht="14.25" thickBot="1">
      <c r="A13" s="220" t="s">
        <v>83</v>
      </c>
      <c r="B13" s="226" t="s">
        <v>420</v>
      </c>
      <c r="C13" s="392" t="s">
        <v>421</v>
      </c>
      <c r="D13" s="612"/>
      <c r="E13" s="223" t="s">
        <v>91</v>
      </c>
      <c r="F13" s="126"/>
      <c r="G13" s="127"/>
    </row>
    <row r="14" spans="1:9" ht="14.25" thickBot="1">
      <c r="A14" s="221"/>
      <c r="B14" s="227"/>
      <c r="C14" s="611"/>
      <c r="D14" s="612"/>
      <c r="E14" s="224"/>
      <c r="F14" s="126"/>
      <c r="G14" s="127"/>
    </row>
    <row r="15" spans="1:9" ht="14.25" thickBot="1">
      <c r="A15" s="221"/>
      <c r="B15" s="227"/>
      <c r="C15" s="611"/>
      <c r="D15" s="612"/>
      <c r="E15" s="224"/>
      <c r="F15" s="126"/>
      <c r="G15" s="127"/>
    </row>
    <row r="16" spans="1:9" ht="14.25" thickBot="1">
      <c r="A16" s="221"/>
      <c r="B16" s="227"/>
      <c r="C16" s="611"/>
      <c r="D16" s="612"/>
      <c r="E16" s="224"/>
      <c r="F16" s="126"/>
      <c r="G16" s="127"/>
    </row>
    <row r="17" spans="1:11" ht="14.25" thickBot="1">
      <c r="A17" s="221"/>
      <c r="B17" s="227"/>
      <c r="C17" s="611"/>
      <c r="D17" s="612"/>
      <c r="E17" s="224"/>
      <c r="F17" s="126"/>
      <c r="G17" s="127"/>
      <c r="J17" s="21"/>
      <c r="K17" t="s">
        <v>92</v>
      </c>
    </row>
    <row r="18" spans="1:11" ht="14.25" thickBot="1">
      <c r="A18" s="221"/>
      <c r="B18" s="227"/>
      <c r="C18" s="611"/>
      <c r="D18" s="612"/>
      <c r="E18" s="224"/>
      <c r="F18" s="126"/>
      <c r="G18" s="127"/>
      <c r="J18" s="25"/>
      <c r="K18" t="s">
        <v>76</v>
      </c>
    </row>
    <row r="19" spans="1:11" ht="14.25" thickBot="1">
      <c r="A19" s="221"/>
      <c r="B19" s="227"/>
      <c r="C19" s="611"/>
      <c r="D19" s="612"/>
      <c r="E19" s="224"/>
      <c r="F19" s="126"/>
      <c r="G19" s="127"/>
      <c r="J19" s="29"/>
      <c r="K19" t="s">
        <v>77</v>
      </c>
    </row>
    <row r="20" spans="1:11" ht="14.25" thickBot="1">
      <c r="A20" s="221"/>
      <c r="B20" s="227"/>
      <c r="C20" s="611"/>
      <c r="D20" s="612"/>
      <c r="E20" s="224"/>
      <c r="F20" s="126"/>
      <c r="G20" s="127"/>
    </row>
    <row r="21" spans="1:11" ht="14.25" thickBot="1">
      <c r="A21" s="221"/>
      <c r="B21" s="227"/>
      <c r="C21" s="611"/>
      <c r="D21" s="612"/>
      <c r="E21" s="224"/>
      <c r="F21" s="126"/>
      <c r="G21" s="127"/>
    </row>
    <row r="22" spans="1:11" ht="14.25" thickBot="1">
      <c r="A22" s="221"/>
      <c r="B22" s="227"/>
      <c r="C22" s="611"/>
      <c r="D22" s="612"/>
      <c r="E22" s="224"/>
      <c r="F22" s="126"/>
      <c r="G22" s="127"/>
    </row>
    <row r="23" spans="1:11" ht="14.25" thickBot="1">
      <c r="A23" s="221"/>
      <c r="B23" s="227"/>
      <c r="C23" s="611"/>
      <c r="D23" s="612"/>
      <c r="E23" s="224"/>
      <c r="F23" s="126"/>
      <c r="G23" s="127"/>
    </row>
    <row r="24" spans="1:11" ht="14.25" thickBot="1">
      <c r="A24" s="221"/>
      <c r="B24" s="227"/>
      <c r="C24" s="611"/>
      <c r="D24" s="612"/>
      <c r="E24" s="224"/>
      <c r="F24" s="126"/>
      <c r="G24" s="127"/>
    </row>
    <row r="25" spans="1:11" ht="14.25" thickBot="1">
      <c r="A25" s="221"/>
      <c r="B25" s="227"/>
      <c r="C25" s="611"/>
      <c r="D25" s="612"/>
      <c r="E25" s="224"/>
      <c r="F25" s="126"/>
      <c r="G25" s="127"/>
    </row>
    <row r="26" spans="1:11" ht="14.25" thickBot="1">
      <c r="A26" s="221"/>
      <c r="B26" s="227"/>
      <c r="C26" s="611"/>
      <c r="D26" s="612"/>
      <c r="E26" s="224"/>
      <c r="F26" s="126"/>
      <c r="G26" s="127"/>
    </row>
    <row r="27" spans="1:11" ht="14.25" thickBot="1">
      <c r="A27" s="221"/>
      <c r="B27" s="227"/>
      <c r="C27" s="611"/>
      <c r="D27" s="612"/>
      <c r="E27" s="224"/>
      <c r="F27" s="126"/>
      <c r="G27" s="127"/>
    </row>
    <row r="28" spans="1:11" ht="14.25" thickBot="1">
      <c r="A28" s="221"/>
      <c r="B28" s="227"/>
      <c r="C28" s="611"/>
      <c r="D28" s="612"/>
      <c r="E28" s="224"/>
      <c r="F28" s="126"/>
      <c r="G28" s="127"/>
    </row>
    <row r="29" spans="1:11" ht="14.25" thickBot="1">
      <c r="A29" s="221"/>
      <c r="B29" s="227"/>
      <c r="C29" s="611"/>
      <c r="D29" s="612"/>
      <c r="E29" s="224"/>
      <c r="F29" s="126"/>
      <c r="G29" s="127"/>
    </row>
    <row r="30" spans="1:11" ht="14.25" thickBot="1">
      <c r="A30" s="222"/>
      <c r="B30" s="228"/>
      <c r="C30" s="614"/>
      <c r="D30" s="615"/>
      <c r="E30" s="225"/>
      <c r="F30" s="211"/>
      <c r="G30" s="212"/>
    </row>
    <row r="31" spans="1:11" ht="15" thickTop="1" thickBot="1">
      <c r="A31" s="613" t="s">
        <v>401</v>
      </c>
      <c r="B31" s="613"/>
      <c r="C31" s="613"/>
      <c r="D31" s="613"/>
      <c r="E31" s="613"/>
      <c r="F31" s="613"/>
      <c r="G31" s="613"/>
    </row>
    <row r="32" spans="1:11" ht="14.25" thickTop="1">
      <c r="A32" s="578" t="s">
        <v>402</v>
      </c>
      <c r="B32" s="578"/>
      <c r="C32" s="578"/>
      <c r="D32" s="579" t="s">
        <v>403</v>
      </c>
      <c r="E32" s="579"/>
      <c r="F32" s="579"/>
      <c r="G32" s="579"/>
    </row>
    <row r="33" spans="1:7">
      <c r="A33" s="129"/>
      <c r="B33" s="129"/>
      <c r="C33" s="129"/>
      <c r="D33" s="130"/>
      <c r="E33" s="130"/>
      <c r="F33" s="130"/>
      <c r="G33" s="130"/>
    </row>
    <row r="34" spans="1:7" ht="14.25" thickBot="1">
      <c r="A34" s="597" t="s">
        <v>526</v>
      </c>
      <c r="B34" s="597"/>
    </row>
    <row r="35" spans="1:7">
      <c r="A35" s="344" t="s">
        <v>524</v>
      </c>
      <c r="B35" s="353" t="s">
        <v>542</v>
      </c>
      <c r="C35" s="345" t="s">
        <v>527</v>
      </c>
      <c r="D35" s="345" t="s">
        <v>528</v>
      </c>
      <c r="E35" s="345" t="s">
        <v>530</v>
      </c>
      <c r="F35" s="345" t="s">
        <v>532</v>
      </c>
      <c r="G35" s="346" t="s">
        <v>533</v>
      </c>
    </row>
    <row r="36" spans="1:7">
      <c r="A36" s="347"/>
      <c r="B36" s="354"/>
      <c r="C36" s="348"/>
      <c r="D36" s="348"/>
      <c r="E36" s="348"/>
      <c r="F36" s="348"/>
      <c r="G36" s="349"/>
    </row>
    <row r="37" spans="1:7">
      <c r="A37" s="347"/>
      <c r="B37" s="354"/>
      <c r="C37" s="348"/>
      <c r="D37" s="348"/>
      <c r="E37" s="348"/>
      <c r="F37" s="348"/>
      <c r="G37" s="349"/>
    </row>
    <row r="38" spans="1:7">
      <c r="A38" s="347"/>
      <c r="B38" s="354"/>
      <c r="C38" s="348"/>
      <c r="D38" s="348"/>
      <c r="E38" s="348"/>
      <c r="F38" s="348"/>
      <c r="G38" s="349"/>
    </row>
    <row r="39" spans="1:7">
      <c r="A39" s="347"/>
      <c r="B39" s="354"/>
      <c r="C39" s="348"/>
      <c r="D39" s="348"/>
      <c r="E39" s="348"/>
      <c r="F39" s="348"/>
      <c r="G39" s="349"/>
    </row>
    <row r="40" spans="1:7">
      <c r="A40" s="347"/>
      <c r="B40" s="354"/>
      <c r="C40" s="348"/>
      <c r="D40" s="348"/>
      <c r="E40" s="348"/>
      <c r="F40" s="348"/>
      <c r="G40" s="349"/>
    </row>
    <row r="41" spans="1:7" ht="14.25" thickBot="1">
      <c r="A41" s="350"/>
      <c r="B41" s="355"/>
      <c r="C41" s="351"/>
      <c r="D41" s="351"/>
      <c r="E41" s="351"/>
      <c r="F41" s="351"/>
      <c r="G41" s="352"/>
    </row>
    <row r="42" spans="1:7">
      <c r="A42" s="343"/>
      <c r="B42" s="333"/>
      <c r="C42" s="333"/>
      <c r="D42" s="333"/>
      <c r="E42" s="333"/>
      <c r="F42" s="333"/>
    </row>
    <row r="43" spans="1:7" ht="14.25" thickBot="1">
      <c r="A43" s="597" t="s">
        <v>534</v>
      </c>
      <c r="B43" s="597"/>
      <c r="C43" s="597"/>
      <c r="D43" s="333"/>
      <c r="E43" s="333"/>
      <c r="F43" s="333"/>
    </row>
    <row r="44" spans="1:7">
      <c r="A44" s="344" t="s">
        <v>535</v>
      </c>
      <c r="B44" s="345" t="s">
        <v>536</v>
      </c>
      <c r="C44" s="345" t="s">
        <v>537</v>
      </c>
      <c r="D44" s="345" t="s">
        <v>538</v>
      </c>
      <c r="E44" s="345" t="s">
        <v>539</v>
      </c>
      <c r="F44" s="346" t="s">
        <v>540</v>
      </c>
      <c r="G44" s="346" t="s">
        <v>541</v>
      </c>
    </row>
    <row r="45" spans="1:7">
      <c r="A45" s="347"/>
      <c r="B45" s="348"/>
      <c r="C45" s="348"/>
      <c r="D45" s="348"/>
      <c r="E45" s="348"/>
      <c r="F45" s="349"/>
      <c r="G45" s="349"/>
    </row>
    <row r="46" spans="1:7">
      <c r="A46" s="347"/>
      <c r="B46" s="348"/>
      <c r="C46" s="348"/>
      <c r="D46" s="348"/>
      <c r="E46" s="348"/>
      <c r="F46" s="349"/>
      <c r="G46" s="349"/>
    </row>
    <row r="47" spans="1:7">
      <c r="A47" s="347"/>
      <c r="B47" s="348"/>
      <c r="C47" s="348"/>
      <c r="D47" s="348"/>
      <c r="E47" s="348"/>
      <c r="F47" s="349"/>
      <c r="G47" s="349"/>
    </row>
    <row r="48" spans="1:7">
      <c r="A48" s="347"/>
      <c r="B48" s="348"/>
      <c r="C48" s="348"/>
      <c r="D48" s="348"/>
      <c r="E48" s="348"/>
      <c r="F48" s="349"/>
      <c r="G48" s="349"/>
    </row>
    <row r="49" spans="1:8">
      <c r="A49" s="347"/>
      <c r="B49" s="348"/>
      <c r="C49" s="348"/>
      <c r="D49" s="348"/>
      <c r="E49" s="348"/>
      <c r="F49" s="349"/>
      <c r="G49" s="349"/>
    </row>
    <row r="50" spans="1:8" ht="14.25" thickBot="1">
      <c r="A50" s="350"/>
      <c r="B50" s="351"/>
      <c r="C50" s="351"/>
      <c r="D50" s="351"/>
      <c r="E50" s="351"/>
      <c r="F50" s="352"/>
      <c r="G50" s="352"/>
    </row>
    <row r="51" spans="1:8">
      <c r="A51" s="129"/>
      <c r="B51" s="129"/>
      <c r="C51" s="129"/>
      <c r="D51" s="130"/>
      <c r="E51" s="130"/>
      <c r="F51" s="130"/>
      <c r="G51" s="130"/>
    </row>
    <row r="52" spans="1:8">
      <c r="A52" s="361" t="s">
        <v>543</v>
      </c>
      <c r="B52" s="129"/>
      <c r="C52" s="129"/>
      <c r="D52" s="130"/>
      <c r="E52" s="130"/>
      <c r="F52" s="130"/>
      <c r="G52" s="130"/>
    </row>
    <row r="53" spans="1:8" ht="24">
      <c r="A53" s="362" t="s">
        <v>544</v>
      </c>
      <c r="B53" s="362" t="s">
        <v>545</v>
      </c>
      <c r="C53" s="362" t="s">
        <v>550</v>
      </c>
      <c r="D53" s="362" t="s">
        <v>551</v>
      </c>
      <c r="E53" s="362" t="s">
        <v>546</v>
      </c>
      <c r="F53" s="362" t="s">
        <v>548</v>
      </c>
      <c r="G53" s="362" t="s">
        <v>549</v>
      </c>
      <c r="H53" s="12"/>
    </row>
    <row r="54" spans="1:8">
      <c r="A54" s="363"/>
      <c r="B54" s="363"/>
      <c r="C54" s="363"/>
      <c r="D54" s="363"/>
      <c r="E54" s="364"/>
      <c r="F54" s="364"/>
      <c r="G54" s="364"/>
      <c r="H54" s="130"/>
    </row>
    <row r="55" spans="1:8">
      <c r="A55" s="365"/>
      <c r="B55" s="365"/>
      <c r="C55" s="365"/>
      <c r="D55" s="365"/>
      <c r="E55" s="365"/>
      <c r="F55" s="365"/>
      <c r="G55" s="365"/>
      <c r="H55" s="12"/>
    </row>
    <row r="56" spans="1:8">
      <c r="A56" s="363"/>
      <c r="B56" s="363"/>
      <c r="C56" s="363"/>
      <c r="D56" s="363"/>
      <c r="E56" s="364"/>
      <c r="F56" s="364"/>
      <c r="G56" s="364"/>
      <c r="H56" s="130"/>
    </row>
    <row r="57" spans="1:8">
      <c r="A57" s="365"/>
      <c r="B57" s="365"/>
      <c r="C57" s="365"/>
      <c r="D57" s="365"/>
      <c r="E57" s="365"/>
      <c r="F57" s="365"/>
      <c r="G57" s="365"/>
      <c r="H57" s="12"/>
    </row>
    <row r="58" spans="1:8">
      <c r="A58" s="363"/>
      <c r="B58" s="363"/>
      <c r="C58" s="363"/>
      <c r="D58" s="363"/>
      <c r="E58" s="364"/>
      <c r="F58" s="364"/>
      <c r="G58" s="364"/>
      <c r="H58" s="130"/>
    </row>
    <row r="59" spans="1:8">
      <c r="A59" s="365"/>
      <c r="B59" s="365"/>
      <c r="C59" s="365"/>
      <c r="D59" s="365"/>
      <c r="E59" s="365"/>
      <c r="F59" s="365"/>
      <c r="G59" s="365"/>
      <c r="H59" s="12"/>
    </row>
    <row r="60" spans="1:8">
      <c r="A60" s="363"/>
      <c r="B60" s="363"/>
      <c r="C60" s="363"/>
      <c r="D60" s="363"/>
      <c r="E60" s="364"/>
      <c r="F60" s="364"/>
      <c r="G60" s="364"/>
      <c r="H60" s="130"/>
    </row>
    <row r="61" spans="1:8">
      <c r="A61" s="365"/>
      <c r="B61" s="365"/>
      <c r="C61" s="365"/>
      <c r="D61" s="365"/>
      <c r="E61" s="365"/>
      <c r="F61" s="365"/>
      <c r="G61" s="365"/>
      <c r="H61" s="12"/>
    </row>
    <row r="62" spans="1:8">
      <c r="A62" s="363"/>
      <c r="B62" s="363"/>
      <c r="C62" s="363"/>
      <c r="D62" s="363"/>
      <c r="E62" s="364"/>
      <c r="F62" s="364"/>
      <c r="G62" s="364"/>
      <c r="H62" s="130"/>
    </row>
    <row r="63" spans="1:8">
      <c r="A63" s="365"/>
      <c r="B63" s="365"/>
      <c r="C63" s="365"/>
      <c r="D63" s="365"/>
      <c r="E63" s="365"/>
      <c r="F63" s="365"/>
      <c r="G63" s="365"/>
      <c r="H63" s="12"/>
    </row>
    <row r="64" spans="1:8">
      <c r="A64" s="363"/>
      <c r="B64" s="363"/>
      <c r="C64" s="363"/>
      <c r="D64" s="363"/>
      <c r="E64" s="364"/>
      <c r="F64" s="364"/>
      <c r="G64" s="364"/>
      <c r="H64" s="130"/>
    </row>
    <row r="65" spans="1:10">
      <c r="A65" s="12"/>
      <c r="B65" s="12"/>
      <c r="C65" s="12"/>
      <c r="D65" s="12"/>
      <c r="E65" s="12"/>
      <c r="F65" s="12"/>
      <c r="G65" s="12"/>
    </row>
    <row r="66" spans="1:10">
      <c r="A66" s="129"/>
      <c r="B66" s="129"/>
      <c r="C66" s="129"/>
      <c r="D66" s="130"/>
      <c r="E66" s="130"/>
      <c r="F66" s="130"/>
      <c r="G66" s="130"/>
    </row>
    <row r="67" spans="1:10" ht="14.25" thickBot="1">
      <c r="A67" s="12"/>
      <c r="B67" s="12"/>
      <c r="C67" s="12"/>
      <c r="D67" s="12"/>
      <c r="E67" s="12"/>
      <c r="F67" s="12"/>
      <c r="G67" s="12"/>
    </row>
    <row r="68" spans="1:10" ht="15" thickTop="1" thickBot="1">
      <c r="A68" s="131" t="s">
        <v>21</v>
      </c>
      <c r="B68" s="132" t="s">
        <v>138</v>
      </c>
      <c r="C68" s="567"/>
      <c r="D68" s="568"/>
      <c r="E68" s="567"/>
      <c r="F68" s="568"/>
      <c r="G68" s="567"/>
      <c r="H68" s="568"/>
      <c r="I68" s="567"/>
      <c r="J68" s="569"/>
    </row>
    <row r="69" spans="1:10" ht="16.5" thickBot="1">
      <c r="A69" s="133" t="s">
        <v>22</v>
      </c>
      <c r="B69" s="134" t="s">
        <v>278</v>
      </c>
      <c r="C69" s="616"/>
      <c r="D69" s="617"/>
      <c r="E69" s="573"/>
      <c r="F69" s="574"/>
      <c r="G69" s="573"/>
      <c r="H69" s="574"/>
      <c r="I69" s="573"/>
      <c r="J69" s="575"/>
    </row>
    <row r="70" spans="1:10" ht="27.75" thickBot="1">
      <c r="A70" s="133" t="s">
        <v>23</v>
      </c>
      <c r="B70" s="134" t="s">
        <v>404</v>
      </c>
      <c r="C70" s="126"/>
      <c r="D70" s="126"/>
      <c r="E70" s="126"/>
      <c r="F70" s="126"/>
      <c r="G70" s="126"/>
      <c r="H70" s="126"/>
      <c r="I70" s="126"/>
      <c r="J70" s="127"/>
    </row>
    <row r="71" spans="1:10" ht="27.75" thickBot="1">
      <c r="A71" s="133" t="s">
        <v>24</v>
      </c>
      <c r="B71" s="134" t="s">
        <v>405</v>
      </c>
      <c r="C71" s="573"/>
      <c r="D71" s="574"/>
      <c r="E71" s="573"/>
      <c r="F71" s="574"/>
      <c r="G71" s="573"/>
      <c r="H71" s="574"/>
      <c r="I71" s="573"/>
      <c r="J71" s="575"/>
    </row>
    <row r="72" spans="1:10" ht="14.25" thickBot="1">
      <c r="A72" s="133" t="s">
        <v>25</v>
      </c>
      <c r="B72" s="134" t="s">
        <v>406</v>
      </c>
      <c r="C72" s="573"/>
      <c r="D72" s="574"/>
      <c r="E72" s="573"/>
      <c r="F72" s="574"/>
      <c r="G72" s="573"/>
      <c r="H72" s="574"/>
      <c r="I72" s="573"/>
      <c r="J72" s="575"/>
    </row>
    <row r="73" spans="1:10" ht="14.25" thickBot="1">
      <c r="A73" s="136"/>
      <c r="B73" s="137" t="s">
        <v>30</v>
      </c>
      <c r="C73" s="564"/>
      <c r="D73" s="565"/>
      <c r="E73" s="564"/>
      <c r="F73" s="565"/>
      <c r="G73" s="564"/>
      <c r="H73" s="565"/>
      <c r="I73" s="564"/>
      <c r="J73" s="566"/>
    </row>
    <row r="74" spans="1:10" ht="15" thickTop="1" thickBot="1">
      <c r="A74" s="133" t="s">
        <v>281</v>
      </c>
      <c r="B74" s="134" t="s">
        <v>186</v>
      </c>
      <c r="C74" s="567"/>
      <c r="D74" s="568"/>
      <c r="E74" s="567"/>
      <c r="F74" s="568"/>
      <c r="G74" s="567"/>
      <c r="H74" s="568"/>
      <c r="I74" s="567"/>
      <c r="J74" s="569"/>
    </row>
    <row r="75" spans="1:10" ht="16.5" thickBot="1">
      <c r="A75" s="133" t="s">
        <v>282</v>
      </c>
      <c r="B75" s="134" t="s">
        <v>278</v>
      </c>
      <c r="C75" s="616"/>
      <c r="D75" s="617"/>
      <c r="E75" s="573"/>
      <c r="F75" s="574"/>
      <c r="G75" s="573"/>
      <c r="H75" s="574"/>
      <c r="I75" s="573"/>
      <c r="J75" s="575"/>
    </row>
    <row r="76" spans="1:10" ht="27.75" thickBot="1">
      <c r="A76" s="133" t="s">
        <v>283</v>
      </c>
      <c r="B76" s="134" t="s">
        <v>407</v>
      </c>
      <c r="C76" s="573"/>
      <c r="D76" s="574"/>
      <c r="E76" s="573"/>
      <c r="F76" s="574"/>
      <c r="G76" s="573"/>
      <c r="H76" s="574"/>
      <c r="I76" s="573"/>
      <c r="J76" s="575"/>
    </row>
    <row r="77" spans="1:10" ht="14.25" thickBot="1">
      <c r="A77" s="133" t="s">
        <v>285</v>
      </c>
      <c r="B77" s="134" t="s">
        <v>408</v>
      </c>
      <c r="C77" s="573"/>
      <c r="D77" s="574"/>
      <c r="E77" s="573"/>
      <c r="F77" s="574"/>
      <c r="G77" s="573"/>
      <c r="H77" s="574"/>
      <c r="I77" s="573"/>
      <c r="J77" s="575"/>
    </row>
    <row r="78" spans="1:10" ht="25.5">
      <c r="A78" s="133" t="s">
        <v>24</v>
      </c>
      <c r="B78" s="213" t="s">
        <v>409</v>
      </c>
      <c r="C78" s="618"/>
      <c r="D78" s="619"/>
      <c r="E78" s="618"/>
      <c r="F78" s="619"/>
      <c r="G78" s="618"/>
      <c r="H78" s="619"/>
      <c r="I78" s="618"/>
      <c r="J78" s="622"/>
    </row>
    <row r="79" spans="1:10" ht="14.25" thickBot="1">
      <c r="A79" s="133" t="s">
        <v>25</v>
      </c>
      <c r="B79" s="214" t="s">
        <v>410</v>
      </c>
      <c r="C79" s="620"/>
      <c r="D79" s="621"/>
      <c r="E79" s="620"/>
      <c r="F79" s="621"/>
      <c r="G79" s="620"/>
      <c r="H79" s="621"/>
      <c r="I79" s="620"/>
      <c r="J79" s="623"/>
    </row>
    <row r="80" spans="1:10" ht="25.5">
      <c r="A80" s="215"/>
      <c r="B80" s="213" t="s">
        <v>411</v>
      </c>
      <c r="C80" s="618"/>
      <c r="D80" s="619"/>
      <c r="E80" s="618"/>
      <c r="F80" s="619"/>
      <c r="G80" s="618"/>
      <c r="H80" s="619"/>
      <c r="I80" s="618"/>
      <c r="J80" s="622"/>
    </row>
    <row r="81" spans="1:10" ht="14.25" thickBot="1">
      <c r="A81" s="215"/>
      <c r="B81" s="214" t="s">
        <v>410</v>
      </c>
      <c r="C81" s="620"/>
      <c r="D81" s="621"/>
      <c r="E81" s="620"/>
      <c r="F81" s="621"/>
      <c r="G81" s="620"/>
      <c r="H81" s="621"/>
      <c r="I81" s="620"/>
      <c r="J81" s="623"/>
    </row>
    <row r="82" spans="1:10" ht="14.25" thickBot="1">
      <c r="A82" s="215"/>
      <c r="B82" s="134" t="s">
        <v>412</v>
      </c>
      <c r="C82" s="573"/>
      <c r="D82" s="574"/>
      <c r="E82" s="573"/>
      <c r="F82" s="574"/>
      <c r="G82" s="573"/>
      <c r="H82" s="574"/>
      <c r="I82" s="573"/>
      <c r="J82" s="575"/>
    </row>
    <row r="83" spans="1:10" ht="14.25" thickBot="1">
      <c r="A83" s="136"/>
      <c r="B83" s="137" t="s">
        <v>30</v>
      </c>
      <c r="C83" s="564"/>
      <c r="D83" s="565"/>
      <c r="E83" s="564"/>
      <c r="F83" s="565"/>
      <c r="G83" s="564"/>
      <c r="H83" s="565"/>
      <c r="I83" s="564"/>
      <c r="J83" s="566"/>
    </row>
    <row r="84" spans="1:10" ht="15" thickTop="1" thickBot="1">
      <c r="A84" s="627" t="s">
        <v>413</v>
      </c>
      <c r="B84" s="134" t="s">
        <v>414</v>
      </c>
      <c r="C84" s="567"/>
      <c r="D84" s="568"/>
      <c r="E84" s="567"/>
      <c r="F84" s="568"/>
      <c r="G84" s="567"/>
      <c r="H84" s="568"/>
      <c r="I84" s="567"/>
      <c r="J84" s="569"/>
    </row>
    <row r="85" spans="1:10" ht="16.5" thickBot="1">
      <c r="A85" s="628"/>
      <c r="B85" s="134" t="s">
        <v>278</v>
      </c>
      <c r="C85" s="616"/>
      <c r="D85" s="617"/>
      <c r="E85" s="573"/>
      <c r="F85" s="574"/>
      <c r="G85" s="573"/>
      <c r="H85" s="574"/>
      <c r="I85" s="573"/>
      <c r="J85" s="575"/>
    </row>
    <row r="86" spans="1:10" ht="27.75" thickBot="1">
      <c r="A86" s="628"/>
      <c r="B86" s="134" t="s">
        <v>415</v>
      </c>
      <c r="C86" s="126"/>
      <c r="D86" s="126"/>
      <c r="E86" s="126"/>
      <c r="F86" s="126"/>
      <c r="G86" s="126"/>
      <c r="H86" s="126"/>
      <c r="I86" s="126"/>
      <c r="J86" s="127"/>
    </row>
    <row r="87" spans="1:10" ht="27.75" thickBot="1">
      <c r="A87" s="628"/>
      <c r="B87" s="134" t="s">
        <v>416</v>
      </c>
      <c r="C87" s="573"/>
      <c r="D87" s="574"/>
      <c r="E87" s="573"/>
      <c r="F87" s="574"/>
      <c r="G87" s="573"/>
      <c r="H87" s="574"/>
      <c r="I87" s="573"/>
      <c r="J87" s="575"/>
    </row>
    <row r="88" spans="1:10" ht="27" thickBot="1">
      <c r="A88" s="628"/>
      <c r="B88" s="257" t="s">
        <v>547</v>
      </c>
      <c r="C88" s="573"/>
      <c r="D88" s="574"/>
      <c r="E88" s="573"/>
      <c r="F88" s="574"/>
      <c r="G88" s="573"/>
      <c r="H88" s="574"/>
      <c r="I88" s="573"/>
      <c r="J88" s="575"/>
    </row>
    <row r="89" spans="1:10" ht="14.25" thickBot="1">
      <c r="A89" s="629"/>
      <c r="B89" s="137" t="s">
        <v>30</v>
      </c>
      <c r="C89" s="564"/>
      <c r="D89" s="565"/>
      <c r="E89" s="564"/>
      <c r="F89" s="565"/>
      <c r="G89" s="564"/>
      <c r="H89" s="565"/>
      <c r="I89" s="564"/>
      <c r="J89" s="566"/>
    </row>
    <row r="90" spans="1:10" ht="21.75" thickTop="1" thickBot="1">
      <c r="A90" s="570" t="s">
        <v>167</v>
      </c>
      <c r="B90" s="570"/>
      <c r="C90" s="570"/>
      <c r="D90" s="570"/>
      <c r="E90" s="570"/>
      <c r="F90" s="570"/>
      <c r="G90" s="570"/>
      <c r="H90" s="570"/>
      <c r="I90" s="570"/>
      <c r="J90" s="570"/>
    </row>
    <row r="91" spans="1:10" ht="14.25" thickTop="1">
      <c r="A91" s="624"/>
      <c r="B91" s="624"/>
      <c r="C91" s="624"/>
      <c r="D91" s="624"/>
      <c r="E91" s="624"/>
      <c r="F91" s="624"/>
      <c r="G91" s="624"/>
      <c r="H91" s="624"/>
      <c r="I91" s="624"/>
      <c r="J91" s="624"/>
    </row>
    <row r="92" spans="1:10">
      <c r="A92" s="625"/>
      <c r="B92" s="625"/>
      <c r="C92" s="625"/>
      <c r="D92" s="625"/>
      <c r="E92" s="625"/>
      <c r="F92" s="625"/>
      <c r="G92" s="625"/>
      <c r="H92" s="625"/>
      <c r="I92" s="625"/>
      <c r="J92" s="625"/>
    </row>
    <row r="93" spans="1:10">
      <c r="A93" s="625"/>
      <c r="B93" s="625"/>
      <c r="C93" s="625"/>
      <c r="D93" s="625"/>
      <c r="E93" s="625"/>
      <c r="F93" s="625"/>
      <c r="G93" s="625"/>
      <c r="H93" s="625"/>
      <c r="I93" s="625"/>
      <c r="J93" s="625"/>
    </row>
    <row r="94" spans="1:10">
      <c r="A94" s="625"/>
      <c r="B94" s="625"/>
      <c r="C94" s="625"/>
      <c r="D94" s="625"/>
      <c r="E94" s="625"/>
      <c r="F94" s="625"/>
      <c r="G94" s="625"/>
      <c r="H94" s="625"/>
      <c r="I94" s="625"/>
      <c r="J94" s="625"/>
    </row>
    <row r="95" spans="1:10">
      <c r="A95" s="625"/>
      <c r="B95" s="625"/>
      <c r="C95" s="625"/>
      <c r="D95" s="625"/>
      <c r="E95" s="625"/>
      <c r="F95" s="625"/>
      <c r="G95" s="625"/>
      <c r="H95" s="625"/>
      <c r="I95" s="625"/>
      <c r="J95" s="625"/>
    </row>
    <row r="96" spans="1:10">
      <c r="A96" s="625"/>
      <c r="B96" s="625"/>
      <c r="C96" s="625"/>
      <c r="D96" s="625"/>
      <c r="E96" s="625"/>
      <c r="F96" s="625"/>
      <c r="G96" s="625"/>
      <c r="H96" s="625"/>
      <c r="I96" s="625"/>
      <c r="J96" s="625"/>
    </row>
    <row r="97" spans="1:10">
      <c r="A97" s="625"/>
      <c r="B97" s="625"/>
      <c r="C97" s="625"/>
      <c r="D97" s="625"/>
      <c r="E97" s="625"/>
      <c r="F97" s="625"/>
      <c r="G97" s="625"/>
      <c r="H97" s="625"/>
      <c r="I97" s="625"/>
      <c r="J97" s="625"/>
    </row>
    <row r="98" spans="1:10">
      <c r="A98" s="625"/>
      <c r="B98" s="625"/>
      <c r="C98" s="625"/>
      <c r="D98" s="625"/>
      <c r="E98" s="625"/>
      <c r="F98" s="625"/>
      <c r="G98" s="625"/>
      <c r="H98" s="625"/>
      <c r="I98" s="625"/>
      <c r="J98" s="625"/>
    </row>
    <row r="99" spans="1:10" ht="14.25" thickBot="1">
      <c r="A99" s="626"/>
      <c r="B99" s="626"/>
      <c r="C99" s="626"/>
      <c r="D99" s="626"/>
      <c r="E99" s="626"/>
      <c r="F99" s="626"/>
      <c r="G99" s="626"/>
      <c r="H99" s="626"/>
      <c r="I99" s="626"/>
      <c r="J99" s="626"/>
    </row>
    <row r="100" spans="1:10" ht="14.25" customHeight="1">
      <c r="A100" s="572" t="s">
        <v>219</v>
      </c>
      <c r="B100" s="572"/>
      <c r="C100" s="572"/>
      <c r="D100" s="572"/>
      <c r="E100" s="572"/>
      <c r="F100" s="572"/>
      <c r="G100" s="572"/>
      <c r="H100" s="572"/>
      <c r="I100" s="572"/>
      <c r="J100" s="572"/>
    </row>
    <row r="101" spans="1:10" ht="13.5" customHeight="1">
      <c r="A101" s="576" t="s">
        <v>417</v>
      </c>
      <c r="B101" s="576"/>
      <c r="C101" s="576"/>
      <c r="D101" s="576"/>
      <c r="E101" s="576"/>
      <c r="F101" s="576"/>
      <c r="G101" s="576"/>
      <c r="H101" s="576"/>
      <c r="I101" s="576"/>
      <c r="J101" s="576"/>
    </row>
    <row r="102" spans="1:10">
      <c r="A102" s="216"/>
    </row>
  </sheetData>
  <mergeCells count="107">
    <mergeCell ref="A100:J100"/>
    <mergeCell ref="A101:J101"/>
    <mergeCell ref="C89:D89"/>
    <mergeCell ref="E89:F89"/>
    <mergeCell ref="G89:H89"/>
    <mergeCell ref="I89:J89"/>
    <mergeCell ref="A90:J90"/>
    <mergeCell ref="A91:J99"/>
    <mergeCell ref="E87:F87"/>
    <mergeCell ref="G87:H87"/>
    <mergeCell ref="I87:J87"/>
    <mergeCell ref="C88:D88"/>
    <mergeCell ref="E88:F88"/>
    <mergeCell ref="G88:H88"/>
    <mergeCell ref="I88:J88"/>
    <mergeCell ref="A84:A89"/>
    <mergeCell ref="C84:D84"/>
    <mergeCell ref="E84:F84"/>
    <mergeCell ref="G84:H84"/>
    <mergeCell ref="I84:J84"/>
    <mergeCell ref="C85:D85"/>
    <mergeCell ref="E85:F85"/>
    <mergeCell ref="G85:H85"/>
    <mergeCell ref="I85:J85"/>
    <mergeCell ref="C87:D87"/>
    <mergeCell ref="C82:D82"/>
    <mergeCell ref="E82:F82"/>
    <mergeCell ref="G82:H82"/>
    <mergeCell ref="I82:J82"/>
    <mergeCell ref="C83:D83"/>
    <mergeCell ref="E83:F83"/>
    <mergeCell ref="G83:H83"/>
    <mergeCell ref="I83:J83"/>
    <mergeCell ref="C78:D79"/>
    <mergeCell ref="E78:F79"/>
    <mergeCell ref="G78:H79"/>
    <mergeCell ref="I78:J79"/>
    <mergeCell ref="C80:D81"/>
    <mergeCell ref="E80:F81"/>
    <mergeCell ref="G80:H81"/>
    <mergeCell ref="I80:J81"/>
    <mergeCell ref="C76:D76"/>
    <mergeCell ref="E76:F76"/>
    <mergeCell ref="G76:H76"/>
    <mergeCell ref="I76:J76"/>
    <mergeCell ref="C77:D77"/>
    <mergeCell ref="E77:F77"/>
    <mergeCell ref="G77:H77"/>
    <mergeCell ref="I77:J77"/>
    <mergeCell ref="C74:D74"/>
    <mergeCell ref="E74:F74"/>
    <mergeCell ref="G74:H74"/>
    <mergeCell ref="I74:J74"/>
    <mergeCell ref="C75:D75"/>
    <mergeCell ref="E75:F75"/>
    <mergeCell ref="G75:H75"/>
    <mergeCell ref="I75:J75"/>
    <mergeCell ref="C72:D72"/>
    <mergeCell ref="E72:F72"/>
    <mergeCell ref="G72:H72"/>
    <mergeCell ref="I72:J72"/>
    <mergeCell ref="C73:D73"/>
    <mergeCell ref="E73:F73"/>
    <mergeCell ref="G73:H73"/>
    <mergeCell ref="I73:J73"/>
    <mergeCell ref="I68:J68"/>
    <mergeCell ref="C69:D69"/>
    <mergeCell ref="E69:F69"/>
    <mergeCell ref="G69:H69"/>
    <mergeCell ref="I69:J69"/>
    <mergeCell ref="C71:D71"/>
    <mergeCell ref="E71:F71"/>
    <mergeCell ref="G71:H71"/>
    <mergeCell ref="I71:J71"/>
    <mergeCell ref="A31:G31"/>
    <mergeCell ref="A32:C32"/>
    <mergeCell ref="D32:G32"/>
    <mergeCell ref="C68:D68"/>
    <mergeCell ref="E68:F68"/>
    <mergeCell ref="G68:H68"/>
    <mergeCell ref="C25:D25"/>
    <mergeCell ref="C26:D26"/>
    <mergeCell ref="C27:D27"/>
    <mergeCell ref="C28:D28"/>
    <mergeCell ref="C29:D29"/>
    <mergeCell ref="C30:D30"/>
    <mergeCell ref="A34:B34"/>
    <mergeCell ref="A43:C43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A11:A12"/>
    <mergeCell ref="C11:D11"/>
    <mergeCell ref="G11:G12"/>
    <mergeCell ref="C12:D12"/>
    <mergeCell ref="A1:G1"/>
    <mergeCell ref="A2:G2"/>
    <mergeCell ref="A3:G3"/>
    <mergeCell ref="C19:D19"/>
    <mergeCell ref="C20:D20"/>
  </mergeCells>
  <phoneticPr fontId="1" type="noConversion"/>
  <pageMargins left="0.7" right="0.7" top="0.75" bottom="0.75" header="0.3" footer="0.3"/>
  <pageSetup paperSize="256" orientation="portrait" horizontalDpi="203" verticalDpi="20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126"/>
  <sheetViews>
    <sheetView tabSelected="1" topLeftCell="A55" workbookViewId="0">
      <selection activeCell="J85" sqref="J85"/>
    </sheetView>
  </sheetViews>
  <sheetFormatPr defaultRowHeight="13.5"/>
  <cols>
    <col min="1" max="6" width="11.625" customWidth="1"/>
  </cols>
  <sheetData>
    <row r="1" spans="1:12" ht="18.75">
      <c r="A1" s="580" t="s">
        <v>0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</row>
    <row r="2" spans="1:12" ht="20.25">
      <c r="A2" s="581" t="s">
        <v>261</v>
      </c>
      <c r="B2" s="581"/>
      <c r="C2" s="581"/>
      <c r="D2" s="581"/>
      <c r="E2" s="581"/>
      <c r="F2" s="581"/>
      <c r="G2" s="581"/>
      <c r="H2" s="581"/>
      <c r="I2" s="581"/>
      <c r="J2" s="581"/>
      <c r="K2" s="581"/>
      <c r="L2" s="581"/>
    </row>
    <row r="3" spans="1:12" ht="14.25">
      <c r="A3" s="582" t="s">
        <v>426</v>
      </c>
      <c r="B3" s="582"/>
      <c r="C3" s="582"/>
      <c r="D3" s="582"/>
      <c r="E3" s="582"/>
      <c r="F3" s="582"/>
      <c r="G3" s="582"/>
      <c r="H3" s="582"/>
      <c r="I3" s="582"/>
      <c r="J3" s="582"/>
      <c r="K3" s="582"/>
      <c r="L3" s="582"/>
    </row>
    <row r="4" spans="1:12">
      <c r="A4" s="233" t="s">
        <v>262</v>
      </c>
      <c r="B4" s="140"/>
      <c r="C4" s="233" t="s">
        <v>263</v>
      </c>
      <c r="D4" s="262"/>
      <c r="E4" s="233" t="s">
        <v>264</v>
      </c>
      <c r="F4" s="140"/>
      <c r="G4" s="232"/>
      <c r="H4" s="232"/>
      <c r="I4" s="232"/>
      <c r="J4" s="232"/>
      <c r="K4" s="232"/>
      <c r="L4" s="232"/>
    </row>
    <row r="5" spans="1:12">
      <c r="A5" s="233" t="s">
        <v>265</v>
      </c>
      <c r="B5" s="140"/>
      <c r="C5" s="233" t="s">
        <v>266</v>
      </c>
      <c r="D5" s="140"/>
      <c r="E5" s="233" t="s">
        <v>267</v>
      </c>
      <c r="F5" s="262"/>
      <c r="G5" s="232"/>
      <c r="H5" s="232"/>
      <c r="I5" s="232"/>
      <c r="J5" s="232"/>
      <c r="K5" s="232"/>
      <c r="L5" s="232"/>
    </row>
    <row r="6" spans="1:12">
      <c r="A6" s="233" t="s">
        <v>177</v>
      </c>
      <c r="B6" s="643"/>
      <c r="C6" s="643"/>
      <c r="D6" s="643"/>
      <c r="E6" s="643"/>
      <c r="F6" s="643"/>
      <c r="G6" s="232"/>
      <c r="H6" s="232"/>
      <c r="I6" s="232"/>
      <c r="J6" s="232"/>
      <c r="K6" s="232"/>
      <c r="L6" s="232"/>
    </row>
    <row r="7" spans="1:12" ht="25.5">
      <c r="A7" s="233" t="s">
        <v>453</v>
      </c>
      <c r="B7" s="262"/>
      <c r="C7" s="235"/>
      <c r="D7" s="236"/>
      <c r="E7" s="235" t="s">
        <v>427</v>
      </c>
      <c r="F7" s="263"/>
      <c r="G7" s="232"/>
      <c r="H7" s="232"/>
      <c r="I7" s="232"/>
      <c r="J7" s="232"/>
      <c r="K7" s="232"/>
      <c r="L7" s="232"/>
    </row>
    <row r="8" spans="1:12" ht="25.5">
      <c r="A8" s="233" t="s">
        <v>428</v>
      </c>
      <c r="B8" s="264"/>
      <c r="C8" s="233" t="s">
        <v>429</v>
      </c>
      <c r="D8" s="142"/>
      <c r="E8" s="233" t="s">
        <v>430</v>
      </c>
      <c r="F8" s="142"/>
      <c r="G8" s="232"/>
      <c r="H8" s="232"/>
      <c r="I8" s="232"/>
      <c r="J8" s="232"/>
      <c r="K8" s="232"/>
      <c r="L8" s="232"/>
    </row>
    <row r="9" spans="1:12" ht="25.5">
      <c r="A9" s="233" t="s">
        <v>431</v>
      </c>
      <c r="B9" s="142"/>
      <c r="C9" s="233" t="s">
        <v>432</v>
      </c>
      <c r="D9" s="142"/>
      <c r="E9" s="234" t="s">
        <v>433</v>
      </c>
      <c r="F9" s="142"/>
      <c r="G9" s="232"/>
      <c r="H9" s="232"/>
      <c r="I9" s="232"/>
      <c r="J9" s="232"/>
      <c r="K9" s="232"/>
      <c r="L9" s="232"/>
    </row>
    <row r="10" spans="1:12" ht="14.25" thickBot="1">
      <c r="A10" s="238"/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</row>
    <row r="11" spans="1:12" ht="14.25" thickBot="1">
      <c r="A11" s="265" t="s">
        <v>186</v>
      </c>
      <c r="B11" s="266" t="s">
        <v>278</v>
      </c>
      <c r="C11" s="270" t="s">
        <v>434</v>
      </c>
      <c r="D11" s="270" t="s">
        <v>452</v>
      </c>
      <c r="E11" s="232"/>
      <c r="F11" s="232"/>
      <c r="G11" s="232"/>
      <c r="H11" s="232"/>
      <c r="I11" s="232"/>
      <c r="J11" s="232"/>
      <c r="K11" s="232"/>
      <c r="L11" s="232"/>
    </row>
    <row r="12" spans="1:12" s="232" customFormat="1" ht="14.25" thickBot="1">
      <c r="A12" s="267"/>
      <c r="B12" s="268"/>
      <c r="C12" s="271"/>
      <c r="D12" s="271"/>
    </row>
    <row r="13" spans="1:12" s="232" customFormat="1" ht="14.25" thickBot="1">
      <c r="A13" s="267"/>
      <c r="B13" s="268"/>
      <c r="C13" s="271"/>
      <c r="D13" s="271"/>
    </row>
    <row r="14" spans="1:12" s="232" customFormat="1" ht="14.25" thickBot="1">
      <c r="A14" s="267"/>
      <c r="B14" s="268"/>
      <c r="C14" s="271"/>
      <c r="D14" s="271"/>
    </row>
    <row r="15" spans="1:12" s="232" customFormat="1" ht="14.25" thickBot="1">
      <c r="A15" s="267"/>
      <c r="B15" s="227"/>
      <c r="C15" s="224"/>
      <c r="D15" s="224"/>
      <c r="H15" s="21"/>
      <c r="I15" s="232" t="s">
        <v>92</v>
      </c>
    </row>
    <row r="16" spans="1:12" s="232" customFormat="1" ht="14.25" thickBot="1">
      <c r="A16" s="267"/>
      <c r="B16" s="227"/>
      <c r="C16" s="224"/>
      <c r="D16" s="224"/>
      <c r="H16" s="25"/>
      <c r="I16" s="232" t="s">
        <v>76</v>
      </c>
    </row>
    <row r="17" spans="1:12" s="232" customFormat="1" ht="14.25" thickBot="1">
      <c r="A17" s="267"/>
      <c r="B17" s="227"/>
      <c r="C17" s="224"/>
      <c r="D17" s="224"/>
      <c r="H17" s="29"/>
      <c r="I17" s="232" t="s">
        <v>77</v>
      </c>
    </row>
    <row r="18" spans="1:12" s="232" customFormat="1" ht="14.25" thickBot="1">
      <c r="A18" s="267"/>
      <c r="B18" s="227"/>
      <c r="C18" s="224"/>
      <c r="D18" s="224"/>
    </row>
    <row r="19" spans="1:12" s="232" customFormat="1" ht="14.25" thickBot="1">
      <c r="A19" s="221"/>
      <c r="B19" s="269"/>
      <c r="C19" s="224"/>
      <c r="D19" s="224"/>
    </row>
    <row r="20" spans="1:12" s="232" customFormat="1" ht="14.25" thickBot="1">
      <c r="A20" s="221"/>
      <c r="B20" s="269"/>
      <c r="C20" s="224"/>
      <c r="D20" s="224"/>
    </row>
    <row r="21" spans="1:12" s="232" customFormat="1" ht="14.25" thickBot="1">
      <c r="A21" s="221"/>
      <c r="B21" s="269"/>
      <c r="C21" s="224"/>
      <c r="D21" s="224"/>
    </row>
    <row r="22" spans="1:12" ht="14.25" thickBot="1">
      <c r="A22" s="267"/>
      <c r="B22" s="268"/>
      <c r="C22" s="271"/>
      <c r="D22" s="271"/>
      <c r="E22" s="232"/>
      <c r="F22" s="232"/>
      <c r="G22" s="232"/>
      <c r="H22" s="232"/>
      <c r="I22" s="232"/>
      <c r="J22" s="232"/>
      <c r="K22" s="232"/>
      <c r="L22" s="232"/>
    </row>
    <row r="23" spans="1:12" ht="14.25" thickBot="1">
      <c r="A23" s="267"/>
      <c r="B23" s="268"/>
      <c r="C23" s="271"/>
      <c r="D23" s="271"/>
      <c r="E23" s="232"/>
      <c r="F23" s="232"/>
      <c r="G23" s="232"/>
      <c r="H23" s="232"/>
      <c r="I23" s="232"/>
      <c r="J23" s="232"/>
      <c r="K23" s="232"/>
      <c r="L23" s="232"/>
    </row>
    <row r="24" spans="1:12" ht="14.25" thickBot="1">
      <c r="A24" s="267"/>
      <c r="B24" s="268"/>
      <c r="C24" s="271"/>
      <c r="D24" s="271"/>
      <c r="E24" s="232"/>
      <c r="F24" s="232"/>
      <c r="G24" s="232"/>
      <c r="H24" s="232"/>
      <c r="I24" s="232"/>
      <c r="J24" s="232"/>
      <c r="K24" s="232"/>
      <c r="L24" s="232"/>
    </row>
    <row r="25" spans="1:12" ht="14.25" thickBot="1">
      <c r="A25" s="267"/>
      <c r="B25" s="227"/>
      <c r="C25" s="224"/>
      <c r="D25" s="224"/>
      <c r="E25" s="232"/>
      <c r="F25" s="232"/>
      <c r="G25" s="232"/>
      <c r="H25" s="232"/>
      <c r="I25" s="232"/>
      <c r="J25" s="232"/>
      <c r="K25" s="232"/>
      <c r="L25" s="232"/>
    </row>
    <row r="26" spans="1:12" ht="14.25" thickBot="1">
      <c r="A26" s="267"/>
      <c r="B26" s="227"/>
      <c r="C26" s="224"/>
      <c r="D26" s="224"/>
      <c r="E26" s="232"/>
      <c r="F26" s="232"/>
      <c r="G26" s="232"/>
      <c r="H26" s="232"/>
      <c r="I26" s="232"/>
      <c r="J26" s="232"/>
      <c r="K26" s="232"/>
      <c r="L26" s="232"/>
    </row>
    <row r="27" spans="1:12" ht="14.25" thickBot="1">
      <c r="A27" s="267"/>
      <c r="B27" s="227"/>
      <c r="C27" s="224"/>
      <c r="D27" s="224"/>
      <c r="E27" s="232"/>
      <c r="F27" s="232"/>
      <c r="G27" s="232"/>
      <c r="H27" s="232"/>
      <c r="I27" s="232"/>
      <c r="J27" s="232"/>
      <c r="K27" s="232"/>
      <c r="L27" s="232"/>
    </row>
    <row r="28" spans="1:12" ht="14.25" thickBot="1">
      <c r="A28" s="267"/>
      <c r="B28" s="227"/>
      <c r="C28" s="224"/>
      <c r="D28" s="224"/>
      <c r="E28" s="232"/>
      <c r="F28" s="232"/>
      <c r="G28" s="232"/>
      <c r="H28" s="232"/>
      <c r="I28" s="232"/>
      <c r="J28" s="232"/>
      <c r="K28" s="232"/>
      <c r="L28" s="232"/>
    </row>
    <row r="29" spans="1:12" ht="14.25" thickBot="1">
      <c r="A29" s="221"/>
      <c r="B29" s="269"/>
      <c r="C29" s="224"/>
      <c r="D29" s="224"/>
      <c r="E29" s="232"/>
      <c r="F29" s="232"/>
      <c r="G29" s="232"/>
      <c r="H29" s="232"/>
      <c r="I29" s="232"/>
      <c r="J29" s="232"/>
      <c r="K29" s="232"/>
      <c r="L29" s="232"/>
    </row>
    <row r="30" spans="1:12" ht="14.25" thickBot="1">
      <c r="A30" s="221"/>
      <c r="B30" s="269"/>
      <c r="C30" s="224"/>
      <c r="D30" s="224"/>
      <c r="E30" s="232"/>
      <c r="F30" s="232"/>
      <c r="G30" s="232"/>
      <c r="H30" s="232"/>
      <c r="I30" s="232"/>
      <c r="J30" s="232"/>
      <c r="K30" s="232"/>
      <c r="L30" s="232"/>
    </row>
    <row r="31" spans="1:12" ht="14.25" thickBot="1">
      <c r="A31" s="221"/>
      <c r="B31" s="269"/>
      <c r="C31" s="224"/>
      <c r="D31" s="224"/>
      <c r="E31" s="232"/>
      <c r="F31" s="232"/>
      <c r="G31" s="232"/>
      <c r="H31" s="232"/>
      <c r="I31" s="232"/>
      <c r="J31" s="232"/>
      <c r="K31" s="232"/>
      <c r="L31" s="232"/>
    </row>
    <row r="32" spans="1:12" ht="14.25" thickBot="1">
      <c r="A32" s="267"/>
      <c r="B32" s="269"/>
      <c r="C32" s="224"/>
      <c r="D32" s="224"/>
      <c r="E32" s="232"/>
      <c r="F32" s="232"/>
      <c r="G32" s="232"/>
      <c r="H32" s="232"/>
      <c r="I32" s="232"/>
      <c r="J32" s="232"/>
      <c r="K32" s="232"/>
      <c r="L32" s="232"/>
    </row>
    <row r="33" spans="1:12" ht="14.25" thickBot="1">
      <c r="A33" s="630" t="s">
        <v>435</v>
      </c>
      <c r="B33" s="630"/>
      <c r="C33" s="630"/>
      <c r="D33" s="630"/>
      <c r="E33" s="630"/>
      <c r="F33" s="630"/>
      <c r="G33" s="630"/>
      <c r="H33" s="630"/>
      <c r="I33" s="630"/>
      <c r="J33" s="630"/>
      <c r="K33" s="630"/>
      <c r="L33" s="630"/>
    </row>
    <row r="34" spans="1:12" ht="14.25" thickTop="1">
      <c r="A34" s="644" t="s">
        <v>436</v>
      </c>
      <c r="B34" s="644"/>
      <c r="C34" s="644"/>
      <c r="D34" s="644"/>
      <c r="E34" s="644"/>
      <c r="F34" s="645" t="s">
        <v>437</v>
      </c>
      <c r="G34" s="645"/>
      <c r="H34" s="645"/>
      <c r="I34" s="645"/>
      <c r="J34" s="645"/>
      <c r="K34" s="645"/>
      <c r="L34" s="645"/>
    </row>
    <row r="35" spans="1:12" ht="14.25">
      <c r="A35" s="247"/>
      <c r="B35" s="247"/>
      <c r="C35" s="247"/>
      <c r="D35" s="247"/>
      <c r="E35" s="247"/>
      <c r="F35" s="247"/>
      <c r="G35" s="247"/>
      <c r="H35" s="247"/>
      <c r="I35" s="247"/>
      <c r="J35" s="247"/>
      <c r="K35" s="247"/>
      <c r="L35" s="247"/>
    </row>
    <row r="36" spans="1:12">
      <c r="A36" s="248"/>
      <c r="B36" s="232"/>
      <c r="C36" s="232"/>
      <c r="D36" s="232"/>
      <c r="E36" s="232"/>
      <c r="F36" s="232"/>
      <c r="G36" s="232"/>
      <c r="H36" s="232"/>
      <c r="I36" s="232"/>
      <c r="J36" s="232"/>
      <c r="K36" s="232"/>
      <c r="L36" s="232"/>
    </row>
    <row r="37" spans="1:12">
      <c r="A37" s="248"/>
      <c r="B37" s="232"/>
      <c r="C37" s="232"/>
      <c r="D37" s="232"/>
      <c r="E37" s="232"/>
      <c r="F37" s="232"/>
      <c r="G37" s="232"/>
      <c r="H37" s="232"/>
      <c r="I37" s="232"/>
      <c r="J37" s="232"/>
      <c r="K37" s="232"/>
      <c r="L37" s="232"/>
    </row>
    <row r="38" spans="1:12" ht="14.25" thickBot="1">
      <c r="A38" s="248"/>
      <c r="B38" s="232"/>
      <c r="C38" s="232"/>
      <c r="D38" s="232"/>
      <c r="E38" s="232"/>
      <c r="F38" s="232"/>
      <c r="G38" s="232"/>
      <c r="H38" s="232"/>
      <c r="I38" s="232"/>
      <c r="J38" s="232"/>
      <c r="K38" s="232"/>
      <c r="L38" s="232"/>
    </row>
    <row r="39" spans="1:12" ht="15" thickTop="1" thickBot="1">
      <c r="A39" s="646" t="s">
        <v>438</v>
      </c>
      <c r="B39" s="647"/>
      <c r="C39" s="647"/>
      <c r="D39" s="647"/>
      <c r="E39" s="647"/>
      <c r="F39" s="647"/>
      <c r="G39" s="647"/>
      <c r="H39" s="647"/>
      <c r="I39" s="647"/>
      <c r="J39" s="647"/>
      <c r="K39" s="648"/>
      <c r="L39" s="232"/>
    </row>
    <row r="40" spans="1:12" ht="14.25" thickBot="1">
      <c r="A40" s="241" t="s">
        <v>186</v>
      </c>
      <c r="B40" s="635"/>
      <c r="C40" s="636"/>
      <c r="D40" s="636"/>
      <c r="E40" s="636"/>
      <c r="F40" s="637"/>
      <c r="G40" s="558"/>
      <c r="H40" s="559"/>
      <c r="I40" s="559"/>
      <c r="J40" s="559"/>
      <c r="K40" s="638"/>
    </row>
    <row r="41" spans="1:12">
      <c r="A41" s="639" t="s">
        <v>278</v>
      </c>
      <c r="B41" s="595" t="s">
        <v>439</v>
      </c>
      <c r="C41" s="596"/>
      <c r="D41" s="641" t="s">
        <v>440</v>
      </c>
      <c r="E41" s="250" t="s">
        <v>441</v>
      </c>
      <c r="F41" s="250" t="s">
        <v>42</v>
      </c>
      <c r="G41" s="595" t="s">
        <v>439</v>
      </c>
      <c r="H41" s="596"/>
      <c r="I41" s="641" t="s">
        <v>440</v>
      </c>
      <c r="J41" s="250" t="s">
        <v>441</v>
      </c>
      <c r="K41" s="251" t="s">
        <v>42</v>
      </c>
    </row>
    <row r="42" spans="1:12" ht="14.25" thickBot="1">
      <c r="A42" s="640"/>
      <c r="B42" s="503"/>
      <c r="C42" s="505"/>
      <c r="D42" s="642"/>
      <c r="E42" s="244" t="s">
        <v>442</v>
      </c>
      <c r="F42" s="244" t="s">
        <v>43</v>
      </c>
      <c r="G42" s="503"/>
      <c r="H42" s="505"/>
      <c r="I42" s="642"/>
      <c r="J42" s="244" t="s">
        <v>442</v>
      </c>
      <c r="K42" s="245" t="s">
        <v>43</v>
      </c>
    </row>
    <row r="43" spans="1:12" ht="14.25" thickBot="1">
      <c r="A43" s="241"/>
      <c r="B43" s="243"/>
      <c r="C43" s="243"/>
      <c r="D43" s="243"/>
      <c r="E43" s="243"/>
      <c r="F43" s="243"/>
      <c r="G43" s="243"/>
      <c r="H43" s="243"/>
      <c r="I43" s="243"/>
      <c r="J43" s="243"/>
      <c r="K43" s="242"/>
    </row>
    <row r="44" spans="1:12" ht="14.25" thickBot="1">
      <c r="A44" s="241"/>
      <c r="B44" s="243"/>
      <c r="C44" s="243"/>
      <c r="D44" s="243"/>
      <c r="E44" s="243"/>
      <c r="F44" s="243"/>
      <c r="G44" s="243"/>
      <c r="H44" s="243"/>
      <c r="I44" s="243"/>
      <c r="J44" s="243"/>
      <c r="K44" s="242"/>
    </row>
    <row r="45" spans="1:12" ht="14.25" thickBot="1">
      <c r="A45" s="241"/>
      <c r="B45" s="243"/>
      <c r="C45" s="243"/>
      <c r="D45" s="243"/>
      <c r="E45" s="243"/>
      <c r="F45" s="243"/>
      <c r="G45" s="243"/>
      <c r="H45" s="243"/>
      <c r="I45" s="243"/>
      <c r="J45" s="243"/>
      <c r="K45" s="242"/>
    </row>
    <row r="46" spans="1:12" ht="14.25" thickBot="1">
      <c r="A46" s="246"/>
      <c r="B46" s="243"/>
      <c r="C46" s="243"/>
      <c r="D46" s="243"/>
      <c r="E46" s="243"/>
      <c r="F46" s="243"/>
      <c r="G46" s="243"/>
      <c r="H46" s="243"/>
      <c r="I46" s="243"/>
      <c r="J46" s="243"/>
      <c r="K46" s="242"/>
    </row>
    <row r="47" spans="1:12" ht="14.25" thickBot="1">
      <c r="A47" s="246"/>
      <c r="B47" s="243"/>
      <c r="C47" s="243"/>
      <c r="D47" s="243"/>
      <c r="E47" s="243"/>
      <c r="F47" s="243"/>
      <c r="G47" s="243"/>
      <c r="H47" s="243"/>
      <c r="I47" s="243"/>
      <c r="J47" s="243"/>
      <c r="K47" s="242"/>
    </row>
    <row r="48" spans="1:12" ht="14.25" thickBot="1">
      <c r="A48" s="246"/>
      <c r="B48" s="243"/>
      <c r="C48" s="243"/>
      <c r="D48" s="243"/>
      <c r="E48" s="252"/>
      <c r="F48" s="252"/>
      <c r="G48" s="243"/>
      <c r="H48" s="243"/>
      <c r="I48" s="243"/>
      <c r="J48" s="243"/>
      <c r="K48" s="242"/>
    </row>
    <row r="49" spans="1:11" ht="14.25" thickBot="1">
      <c r="A49" s="246"/>
      <c r="B49" s="243"/>
      <c r="C49" s="243"/>
      <c r="D49" s="243"/>
      <c r="E49" s="252"/>
      <c r="F49" s="252"/>
      <c r="G49" s="243"/>
      <c r="H49" s="243"/>
      <c r="I49" s="243"/>
      <c r="J49" s="243"/>
      <c r="K49" s="242"/>
    </row>
    <row r="50" spans="1:11" ht="14.25" thickBot="1">
      <c r="A50" s="246"/>
      <c r="B50" s="243"/>
      <c r="C50" s="243"/>
      <c r="D50" s="243"/>
      <c r="E50" s="252"/>
      <c r="F50" s="252"/>
      <c r="G50" s="243"/>
      <c r="H50" s="243"/>
      <c r="I50" s="243"/>
      <c r="J50" s="243"/>
      <c r="K50" s="242"/>
    </row>
    <row r="51" spans="1:11" ht="14.25" thickBot="1">
      <c r="A51" s="246"/>
      <c r="B51" s="243"/>
      <c r="C51" s="243"/>
      <c r="D51" s="243"/>
      <c r="E51" s="252"/>
      <c r="F51" s="252"/>
      <c r="G51" s="243"/>
      <c r="H51" s="243"/>
      <c r="I51" s="243"/>
      <c r="J51" s="243"/>
      <c r="K51" s="242"/>
    </row>
    <row r="52" spans="1:11" ht="14.25" thickBot="1">
      <c r="A52" s="246"/>
      <c r="B52" s="243"/>
      <c r="C52" s="243"/>
      <c r="D52" s="243"/>
      <c r="E52" s="252"/>
      <c r="F52" s="252"/>
      <c r="G52" s="243"/>
      <c r="H52" s="243"/>
      <c r="I52" s="243"/>
      <c r="J52" s="243"/>
      <c r="K52" s="242"/>
    </row>
    <row r="53" spans="1:11" ht="14.25" thickBot="1">
      <c r="A53" s="246"/>
      <c r="B53" s="243"/>
      <c r="C53" s="243"/>
      <c r="D53" s="243"/>
      <c r="E53" s="252"/>
      <c r="F53" s="252"/>
      <c r="G53" s="243"/>
      <c r="H53" s="243"/>
      <c r="I53" s="243"/>
      <c r="J53" s="243"/>
      <c r="K53" s="242"/>
    </row>
    <row r="54" spans="1:11" ht="14.25" thickBot="1">
      <c r="A54" s="246"/>
      <c r="B54" s="243"/>
      <c r="C54" s="243"/>
      <c r="D54" s="243"/>
      <c r="E54" s="252"/>
      <c r="F54" s="252"/>
      <c r="G54" s="243"/>
      <c r="H54" s="243"/>
      <c r="I54" s="243"/>
      <c r="J54" s="243"/>
      <c r="K54" s="242"/>
    </row>
    <row r="55" spans="1:11" ht="14.25" thickBot="1">
      <c r="A55" s="246"/>
      <c r="B55" s="243"/>
      <c r="C55" s="243"/>
      <c r="D55" s="243"/>
      <c r="E55" s="243"/>
      <c r="F55" s="243"/>
      <c r="G55" s="243"/>
      <c r="H55" s="243"/>
      <c r="I55" s="243"/>
      <c r="J55" s="243"/>
      <c r="K55" s="242"/>
    </row>
    <row r="56" spans="1:11" ht="14.25" thickBot="1">
      <c r="A56" s="253"/>
      <c r="B56" s="254"/>
      <c r="C56" s="254"/>
      <c r="D56" s="254"/>
      <c r="E56" s="254"/>
      <c r="F56" s="254"/>
      <c r="G56" s="254"/>
      <c r="H56" s="254"/>
      <c r="I56" s="254"/>
      <c r="J56" s="254"/>
      <c r="K56" s="255"/>
    </row>
    <row r="57" spans="1:11" ht="21.75" thickTop="1" thickBot="1">
      <c r="A57" s="570" t="s">
        <v>167</v>
      </c>
      <c r="B57" s="570"/>
      <c r="C57" s="570"/>
      <c r="D57" s="570"/>
      <c r="E57" s="570"/>
      <c r="F57" s="570"/>
      <c r="G57" s="570"/>
      <c r="H57" s="570"/>
      <c r="I57" s="570"/>
      <c r="J57" s="570"/>
      <c r="K57" s="570"/>
    </row>
    <row r="58" spans="1:11" ht="15" thickTop="1" thickBot="1">
      <c r="A58" s="634"/>
      <c r="B58" s="634"/>
      <c r="C58" s="634"/>
      <c r="D58" s="634"/>
      <c r="E58" s="634"/>
      <c r="F58" s="634"/>
      <c r="G58" s="634"/>
      <c r="H58" s="634"/>
      <c r="I58" s="634"/>
      <c r="J58" s="634"/>
      <c r="K58" s="634"/>
    </row>
    <row r="59" spans="1:11" ht="14.25" thickBot="1">
      <c r="A59" s="630" t="s">
        <v>219</v>
      </c>
      <c r="B59" s="630"/>
      <c r="C59" s="630"/>
      <c r="D59" s="630"/>
      <c r="E59" s="630"/>
      <c r="F59" s="630"/>
      <c r="G59" s="630"/>
      <c r="H59" s="630"/>
      <c r="I59" s="630"/>
      <c r="J59" s="630"/>
      <c r="K59" s="630"/>
    </row>
    <row r="60" spans="1:11" ht="14.25" thickTop="1">
      <c r="A60" s="578" t="s">
        <v>443</v>
      </c>
      <c r="B60" s="578"/>
      <c r="C60" s="578"/>
      <c r="D60" s="578"/>
      <c r="E60" s="578"/>
      <c r="F60" s="578"/>
      <c r="G60" s="578"/>
      <c r="H60" s="578"/>
      <c r="I60" s="578"/>
      <c r="J60" s="578"/>
      <c r="K60" s="578"/>
    </row>
    <row r="61" spans="1:11">
      <c r="A61" s="248"/>
      <c r="B61" s="232"/>
      <c r="C61" s="232"/>
      <c r="D61" s="232"/>
      <c r="E61" s="232"/>
      <c r="F61" s="232"/>
      <c r="G61" s="232"/>
      <c r="H61" s="232"/>
      <c r="I61" s="232"/>
      <c r="J61" s="232"/>
      <c r="K61" s="232"/>
    </row>
    <row r="62" spans="1:11">
      <c r="A62" s="237" t="s">
        <v>400</v>
      </c>
      <c r="B62" s="232"/>
      <c r="C62" s="232"/>
      <c r="D62" s="232"/>
      <c r="E62" s="232"/>
      <c r="F62" s="232"/>
      <c r="G62" s="232"/>
      <c r="H62" s="232"/>
      <c r="I62" s="232"/>
      <c r="J62" s="232"/>
      <c r="K62" s="232"/>
    </row>
    <row r="63" spans="1:11" s="232" customFormat="1">
      <c r="A63" s="248"/>
    </row>
    <row r="64" spans="1:11" s="73" customFormat="1" ht="14.25" thickBot="1">
      <c r="A64" s="597" t="s">
        <v>526</v>
      </c>
      <c r="B64" s="597"/>
    </row>
    <row r="65" spans="1:7" s="73" customFormat="1">
      <c r="A65" s="344" t="s">
        <v>524</v>
      </c>
      <c r="B65" s="353" t="s">
        <v>420</v>
      </c>
      <c r="C65" s="345" t="s">
        <v>527</v>
      </c>
      <c r="D65" s="345" t="s">
        <v>528</v>
      </c>
      <c r="E65" s="345" t="s">
        <v>530</v>
      </c>
      <c r="F65" s="345" t="s">
        <v>532</v>
      </c>
      <c r="G65" s="346" t="s">
        <v>533</v>
      </c>
    </row>
    <row r="66" spans="1:7" s="73" customFormat="1">
      <c r="A66" s="347"/>
      <c r="B66" s="354"/>
      <c r="C66" s="348"/>
      <c r="D66" s="348"/>
      <c r="E66" s="348"/>
      <c r="F66" s="348"/>
      <c r="G66" s="349"/>
    </row>
    <row r="67" spans="1:7" s="73" customFormat="1">
      <c r="A67" s="347"/>
      <c r="B67" s="354"/>
      <c r="C67" s="348"/>
      <c r="D67" s="348"/>
      <c r="E67" s="348"/>
      <c r="F67" s="348"/>
      <c r="G67" s="349"/>
    </row>
    <row r="68" spans="1:7" s="73" customFormat="1">
      <c r="A68" s="347"/>
      <c r="B68" s="354"/>
      <c r="C68" s="348"/>
      <c r="D68" s="348"/>
      <c r="E68" s="348"/>
      <c r="F68" s="348"/>
      <c r="G68" s="349"/>
    </row>
    <row r="69" spans="1:7" s="73" customFormat="1">
      <c r="A69" s="347"/>
      <c r="B69" s="354"/>
      <c r="C69" s="348"/>
      <c r="D69" s="348"/>
      <c r="E69" s="348"/>
      <c r="F69" s="348"/>
      <c r="G69" s="349"/>
    </row>
    <row r="70" spans="1:7" s="73" customFormat="1">
      <c r="A70" s="347"/>
      <c r="B70" s="354"/>
      <c r="C70" s="348"/>
      <c r="D70" s="348"/>
      <c r="E70" s="348"/>
      <c r="F70" s="348"/>
      <c r="G70" s="349"/>
    </row>
    <row r="71" spans="1:7" s="73" customFormat="1" ht="14.25" thickBot="1">
      <c r="A71" s="350"/>
      <c r="B71" s="355"/>
      <c r="C71" s="351"/>
      <c r="D71" s="351"/>
      <c r="E71" s="351"/>
      <c r="F71" s="351"/>
      <c r="G71" s="352"/>
    </row>
    <row r="72" spans="1:7" s="73" customFormat="1">
      <c r="A72" s="343"/>
      <c r="B72" s="333"/>
      <c r="C72" s="333"/>
      <c r="D72" s="333"/>
      <c r="E72" s="333"/>
      <c r="F72" s="333"/>
    </row>
    <row r="73" spans="1:7" s="73" customFormat="1" ht="14.25" thickBot="1">
      <c r="A73" s="597" t="s">
        <v>534</v>
      </c>
      <c r="B73" s="597"/>
      <c r="C73" s="597"/>
      <c r="D73" s="333"/>
      <c r="E73" s="333"/>
      <c r="F73" s="333"/>
    </row>
    <row r="74" spans="1:7" s="73" customFormat="1">
      <c r="A74" s="344" t="s">
        <v>68</v>
      </c>
      <c r="B74" s="345" t="s">
        <v>420</v>
      </c>
      <c r="C74" s="345" t="s">
        <v>537</v>
      </c>
      <c r="D74" s="345" t="s">
        <v>538</v>
      </c>
      <c r="E74" s="345" t="s">
        <v>539</v>
      </c>
      <c r="F74" s="346" t="s">
        <v>540</v>
      </c>
      <c r="G74" s="346" t="s">
        <v>533</v>
      </c>
    </row>
    <row r="75" spans="1:7" s="73" customFormat="1">
      <c r="A75" s="347"/>
      <c r="B75" s="348"/>
      <c r="C75" s="348"/>
      <c r="D75" s="348"/>
      <c r="E75" s="348"/>
      <c r="F75" s="349"/>
      <c r="G75" s="349"/>
    </row>
    <row r="76" spans="1:7" s="73" customFormat="1">
      <c r="A76" s="347"/>
      <c r="B76" s="348"/>
      <c r="C76" s="348"/>
      <c r="D76" s="348"/>
      <c r="E76" s="348"/>
      <c r="F76" s="349"/>
      <c r="G76" s="349"/>
    </row>
    <row r="77" spans="1:7" s="73" customFormat="1">
      <c r="A77" s="347"/>
      <c r="B77" s="348"/>
      <c r="C77" s="348"/>
      <c r="D77" s="348"/>
      <c r="E77" s="348"/>
      <c r="F77" s="349"/>
      <c r="G77" s="349"/>
    </row>
    <row r="78" spans="1:7" s="73" customFormat="1">
      <c r="A78" s="347"/>
      <c r="B78" s="348"/>
      <c r="C78" s="348"/>
      <c r="D78" s="348"/>
      <c r="E78" s="348"/>
      <c r="F78" s="349"/>
      <c r="G78" s="349"/>
    </row>
    <row r="79" spans="1:7" s="73" customFormat="1">
      <c r="A79" s="347"/>
      <c r="B79" s="348"/>
      <c r="C79" s="348"/>
      <c r="D79" s="348"/>
      <c r="E79" s="348"/>
      <c r="F79" s="349"/>
      <c r="G79" s="349"/>
    </row>
    <row r="80" spans="1:7" s="73" customFormat="1" ht="14.25" thickBot="1">
      <c r="A80" s="350"/>
      <c r="B80" s="351"/>
      <c r="C80" s="351"/>
      <c r="D80" s="351"/>
      <c r="E80" s="351"/>
      <c r="F80" s="352"/>
      <c r="G80" s="352"/>
    </row>
    <row r="81" spans="1:8" s="73" customFormat="1">
      <c r="A81" s="129"/>
      <c r="B81" s="129"/>
      <c r="C81" s="129"/>
      <c r="D81" s="130"/>
      <c r="E81" s="130"/>
      <c r="F81" s="130"/>
      <c r="G81" s="130"/>
    </row>
    <row r="82" spans="1:8" s="73" customFormat="1">
      <c r="A82" s="361" t="s">
        <v>543</v>
      </c>
      <c r="B82" s="129"/>
      <c r="C82" s="129"/>
      <c r="D82" s="130"/>
      <c r="E82" s="130"/>
      <c r="F82" s="130"/>
      <c r="G82" s="130"/>
    </row>
    <row r="83" spans="1:8" s="73" customFormat="1" ht="24">
      <c r="A83" s="362" t="s">
        <v>544</v>
      </c>
      <c r="B83" s="362" t="s">
        <v>545</v>
      </c>
      <c r="C83" s="362" t="s">
        <v>550</v>
      </c>
      <c r="D83" s="362" t="s">
        <v>551</v>
      </c>
      <c r="E83" s="362" t="s">
        <v>546</v>
      </c>
      <c r="F83" s="362" t="s">
        <v>548</v>
      </c>
      <c r="G83" s="362" t="s">
        <v>549</v>
      </c>
      <c r="H83" s="12"/>
    </row>
    <row r="84" spans="1:8" s="73" customFormat="1">
      <c r="A84" s="363"/>
      <c r="B84" s="363"/>
      <c r="C84" s="363"/>
      <c r="D84" s="363"/>
      <c r="E84" s="364"/>
      <c r="F84" s="364"/>
      <c r="G84" s="364"/>
      <c r="H84" s="130"/>
    </row>
    <row r="85" spans="1:8" s="73" customFormat="1">
      <c r="A85" s="365"/>
      <c r="B85" s="365"/>
      <c r="C85" s="365"/>
      <c r="D85" s="365"/>
      <c r="E85" s="365"/>
      <c r="F85" s="365"/>
      <c r="G85" s="365"/>
      <c r="H85" s="12"/>
    </row>
    <row r="86" spans="1:8" s="73" customFormat="1">
      <c r="A86" s="363"/>
      <c r="B86" s="363"/>
      <c r="C86" s="363"/>
      <c r="D86" s="363"/>
      <c r="E86" s="364"/>
      <c r="F86" s="364"/>
      <c r="G86" s="364"/>
      <c r="H86" s="130"/>
    </row>
    <row r="87" spans="1:8" s="73" customFormat="1">
      <c r="A87" s="365"/>
      <c r="B87" s="365"/>
      <c r="C87" s="365"/>
      <c r="D87" s="365"/>
      <c r="E87" s="365"/>
      <c r="F87" s="365"/>
      <c r="G87" s="365"/>
      <c r="H87" s="12"/>
    </row>
    <row r="88" spans="1:8" s="73" customFormat="1">
      <c r="A88" s="363"/>
      <c r="B88" s="363"/>
      <c r="C88" s="363"/>
      <c r="D88" s="363"/>
      <c r="E88" s="364"/>
      <c r="F88" s="364"/>
      <c r="G88" s="364"/>
      <c r="H88" s="130"/>
    </row>
    <row r="89" spans="1:8" s="73" customFormat="1">
      <c r="A89" s="365"/>
      <c r="B89" s="365"/>
      <c r="C89" s="365"/>
      <c r="D89" s="365"/>
      <c r="E89" s="365"/>
      <c r="F89" s="365"/>
      <c r="G89" s="365"/>
      <c r="H89" s="12"/>
    </row>
    <row r="90" spans="1:8" s="73" customFormat="1">
      <c r="A90" s="363"/>
      <c r="B90" s="363"/>
      <c r="C90" s="363"/>
      <c r="D90" s="363"/>
      <c r="E90" s="364"/>
      <c r="F90" s="364"/>
      <c r="G90" s="364"/>
      <c r="H90" s="130"/>
    </row>
    <row r="91" spans="1:8" s="73" customFormat="1">
      <c r="A91" s="365"/>
      <c r="B91" s="365"/>
      <c r="C91" s="365"/>
      <c r="D91" s="365"/>
      <c r="E91" s="365"/>
      <c r="F91" s="365"/>
      <c r="G91" s="365"/>
      <c r="H91" s="12"/>
    </row>
    <row r="92" spans="1:8" s="73" customFormat="1">
      <c r="A92" s="363"/>
      <c r="B92" s="363"/>
      <c r="C92" s="363"/>
      <c r="D92" s="363"/>
      <c r="E92" s="364"/>
      <c r="F92" s="364"/>
      <c r="G92" s="364"/>
      <c r="H92" s="130"/>
    </row>
    <row r="93" spans="1:8" s="73" customFormat="1">
      <c r="A93" s="365"/>
      <c r="B93" s="365"/>
      <c r="C93" s="365"/>
      <c r="D93" s="365"/>
      <c r="E93" s="365"/>
      <c r="F93" s="365"/>
      <c r="G93" s="365"/>
      <c r="H93" s="12"/>
    </row>
    <row r="94" spans="1:8" s="73" customFormat="1">
      <c r="A94" s="363"/>
      <c r="B94" s="363"/>
      <c r="C94" s="363"/>
      <c r="D94" s="363"/>
      <c r="E94" s="364"/>
      <c r="F94" s="364"/>
      <c r="G94" s="364"/>
      <c r="H94" s="130"/>
    </row>
    <row r="95" spans="1:8" s="232" customFormat="1">
      <c r="A95" s="248"/>
    </row>
    <row r="96" spans="1:8" s="232" customFormat="1">
      <c r="A96" s="248"/>
    </row>
    <row r="97" spans="1:11">
      <c r="A97" s="237"/>
      <c r="B97" s="232"/>
      <c r="C97" s="232"/>
      <c r="D97" s="232"/>
      <c r="E97" s="232"/>
      <c r="F97" s="232"/>
      <c r="G97" s="232"/>
      <c r="H97" s="232"/>
      <c r="I97" s="232"/>
      <c r="J97" s="232"/>
      <c r="K97" s="232"/>
    </row>
    <row r="98" spans="1:11">
      <c r="A98" s="237"/>
      <c r="B98" s="232"/>
      <c r="C98" s="232"/>
      <c r="D98" s="232"/>
      <c r="E98" s="232"/>
      <c r="F98" s="232"/>
      <c r="G98" s="232"/>
      <c r="H98" s="232"/>
      <c r="I98" s="232"/>
      <c r="J98" s="232"/>
      <c r="K98" s="232"/>
    </row>
    <row r="99" spans="1:11" ht="14.25" thickBot="1">
      <c r="A99" s="237"/>
      <c r="B99" s="232"/>
      <c r="C99" s="232"/>
      <c r="D99" s="232"/>
      <c r="E99" s="232"/>
      <c r="F99" s="232"/>
      <c r="G99" s="232"/>
      <c r="H99" s="232"/>
      <c r="I99" s="232"/>
      <c r="J99" s="232"/>
      <c r="K99" s="232"/>
    </row>
    <row r="100" spans="1:11" ht="15" thickTop="1" thickBot="1">
      <c r="A100" s="627" t="s">
        <v>444</v>
      </c>
      <c r="B100" s="256" t="s">
        <v>289</v>
      </c>
      <c r="C100" s="567"/>
      <c r="D100" s="568"/>
      <c r="E100" s="567"/>
      <c r="F100" s="568"/>
      <c r="G100" s="567"/>
      <c r="H100" s="568"/>
      <c r="I100" s="567"/>
      <c r="J100" s="569"/>
      <c r="K100" s="232"/>
    </row>
    <row r="101" spans="1:11" ht="14.25" thickBot="1">
      <c r="A101" s="628"/>
      <c r="B101" s="257" t="s">
        <v>278</v>
      </c>
      <c r="C101" s="573"/>
      <c r="D101" s="574"/>
      <c r="E101" s="573"/>
      <c r="F101" s="574"/>
      <c r="G101" s="573"/>
      <c r="H101" s="574"/>
      <c r="I101" s="573"/>
      <c r="J101" s="575"/>
      <c r="K101" s="232"/>
    </row>
    <row r="102" spans="1:11" ht="27" thickBot="1">
      <c r="A102" s="628"/>
      <c r="B102" s="257" t="s">
        <v>445</v>
      </c>
      <c r="C102" s="243"/>
      <c r="D102" s="243"/>
      <c r="E102" s="243"/>
      <c r="F102" s="243"/>
      <c r="G102" s="239"/>
      <c r="H102" s="239"/>
      <c r="I102" s="239"/>
      <c r="J102" s="240"/>
      <c r="K102" s="232"/>
    </row>
    <row r="103" spans="1:11" ht="27" thickBot="1">
      <c r="A103" s="628"/>
      <c r="B103" s="257" t="s">
        <v>446</v>
      </c>
      <c r="C103" s="573"/>
      <c r="D103" s="574"/>
      <c r="E103" s="573"/>
      <c r="F103" s="574"/>
      <c r="G103" s="573"/>
      <c r="H103" s="574"/>
      <c r="I103" s="573"/>
      <c r="J103" s="575"/>
      <c r="K103" s="232"/>
    </row>
    <row r="104" spans="1:11" ht="39.75" thickBot="1">
      <c r="A104" s="628"/>
      <c r="B104" s="257" t="s">
        <v>447</v>
      </c>
      <c r="C104" s="573"/>
      <c r="D104" s="574"/>
      <c r="E104" s="573"/>
      <c r="F104" s="574"/>
      <c r="G104" s="573"/>
      <c r="H104" s="574"/>
      <c r="I104" s="573"/>
      <c r="J104" s="575"/>
      <c r="K104" s="232"/>
    </row>
    <row r="105" spans="1:11" ht="14.25" thickBot="1">
      <c r="A105" s="629"/>
      <c r="B105" s="258" t="s">
        <v>30</v>
      </c>
      <c r="C105" s="564"/>
      <c r="D105" s="565"/>
      <c r="E105" s="564"/>
      <c r="F105" s="565"/>
      <c r="G105" s="564"/>
      <c r="H105" s="565"/>
      <c r="I105" s="564"/>
      <c r="J105" s="566"/>
      <c r="K105" s="232"/>
    </row>
    <row r="106" spans="1:11" ht="15" thickTop="1" thickBot="1">
      <c r="A106" s="249" t="s">
        <v>281</v>
      </c>
      <c r="B106" s="257" t="s">
        <v>186</v>
      </c>
      <c r="C106" s="632" t="s">
        <v>400</v>
      </c>
      <c r="D106" s="633"/>
      <c r="E106" s="567"/>
      <c r="F106" s="568"/>
      <c r="G106" s="567"/>
      <c r="H106" s="568"/>
      <c r="I106" s="567"/>
      <c r="J106" s="569"/>
    </row>
    <row r="107" spans="1:11" ht="14.25" thickBot="1">
      <c r="A107" s="249" t="s">
        <v>282</v>
      </c>
      <c r="B107" s="257" t="s">
        <v>278</v>
      </c>
      <c r="C107" s="573"/>
      <c r="D107" s="574"/>
      <c r="E107" s="573"/>
      <c r="F107" s="574"/>
      <c r="G107" s="573"/>
      <c r="H107" s="574"/>
      <c r="I107" s="573"/>
      <c r="J107" s="575"/>
    </row>
    <row r="108" spans="1:11" ht="27" thickBot="1">
      <c r="A108" s="249" t="s">
        <v>283</v>
      </c>
      <c r="B108" s="257" t="s">
        <v>448</v>
      </c>
      <c r="C108" s="573"/>
      <c r="D108" s="574"/>
      <c r="E108" s="573"/>
      <c r="F108" s="574"/>
      <c r="G108" s="573"/>
      <c r="H108" s="574"/>
      <c r="I108" s="573"/>
      <c r="J108" s="575"/>
    </row>
    <row r="109" spans="1:11" ht="27" thickBot="1">
      <c r="A109" s="249" t="s">
        <v>285</v>
      </c>
      <c r="B109" s="257" t="s">
        <v>449</v>
      </c>
      <c r="C109" s="573"/>
      <c r="D109" s="574"/>
      <c r="E109" s="573"/>
      <c r="F109" s="574"/>
      <c r="G109" s="573"/>
      <c r="H109" s="574"/>
      <c r="I109" s="573"/>
      <c r="J109" s="575"/>
    </row>
    <row r="110" spans="1:11" ht="25.5">
      <c r="A110" s="249" t="s">
        <v>24</v>
      </c>
      <c r="B110" s="261" t="s">
        <v>409</v>
      </c>
      <c r="C110" s="618"/>
      <c r="D110" s="619"/>
      <c r="E110" s="618"/>
      <c r="F110" s="619"/>
      <c r="G110" s="618"/>
      <c r="H110" s="619"/>
      <c r="I110" s="618"/>
      <c r="J110" s="622"/>
    </row>
    <row r="111" spans="1:11" ht="14.25" thickBot="1">
      <c r="A111" s="249" t="s">
        <v>25</v>
      </c>
      <c r="B111" s="257" t="s">
        <v>450</v>
      </c>
      <c r="C111" s="620"/>
      <c r="D111" s="621"/>
      <c r="E111" s="620"/>
      <c r="F111" s="621"/>
      <c r="G111" s="620"/>
      <c r="H111" s="621"/>
      <c r="I111" s="620"/>
      <c r="J111" s="623"/>
    </row>
    <row r="112" spans="1:11">
      <c r="A112" s="259"/>
      <c r="B112" s="261" t="s">
        <v>411</v>
      </c>
      <c r="C112" s="618"/>
      <c r="D112" s="619"/>
      <c r="E112" s="618"/>
      <c r="F112" s="619"/>
      <c r="G112" s="618"/>
      <c r="H112" s="619"/>
      <c r="I112" s="618"/>
      <c r="J112" s="622"/>
    </row>
    <row r="113" spans="1:10" ht="14.25" thickBot="1">
      <c r="A113" s="259"/>
      <c r="B113" s="257" t="s">
        <v>450</v>
      </c>
      <c r="C113" s="620"/>
      <c r="D113" s="621"/>
      <c r="E113" s="620"/>
      <c r="F113" s="621"/>
      <c r="G113" s="620"/>
      <c r="H113" s="621"/>
      <c r="I113" s="620"/>
      <c r="J113" s="623"/>
    </row>
    <row r="114" spans="1:10" ht="14.25" thickBot="1">
      <c r="A114" s="259"/>
      <c r="B114" s="257" t="s">
        <v>287</v>
      </c>
      <c r="C114" s="573"/>
      <c r="D114" s="574"/>
      <c r="E114" s="573"/>
      <c r="F114" s="574"/>
      <c r="G114" s="573"/>
      <c r="H114" s="574"/>
      <c r="I114" s="573"/>
      <c r="J114" s="575"/>
    </row>
    <row r="115" spans="1:10" ht="14.25" thickBot="1">
      <c r="A115" s="260"/>
      <c r="B115" s="258" t="s">
        <v>30</v>
      </c>
      <c r="C115" s="564"/>
      <c r="D115" s="565"/>
      <c r="E115" s="564"/>
      <c r="F115" s="565"/>
      <c r="G115" s="564"/>
      <c r="H115" s="565"/>
      <c r="I115" s="564"/>
      <c r="J115" s="566"/>
    </row>
    <row r="116" spans="1:10" ht="15" thickTop="1" thickBot="1">
      <c r="A116" s="627" t="s">
        <v>444</v>
      </c>
      <c r="B116" s="257" t="s">
        <v>289</v>
      </c>
      <c r="C116" s="567"/>
      <c r="D116" s="568"/>
      <c r="E116" s="567"/>
      <c r="F116" s="568"/>
      <c r="G116" s="567"/>
      <c r="H116" s="568"/>
      <c r="I116" s="567"/>
      <c r="J116" s="569"/>
    </row>
    <row r="117" spans="1:10" ht="14.25" thickBot="1">
      <c r="A117" s="628"/>
      <c r="B117" s="257" t="s">
        <v>278</v>
      </c>
      <c r="C117" s="573"/>
      <c r="D117" s="574"/>
      <c r="E117" s="573"/>
      <c r="F117" s="574"/>
      <c r="G117" s="573"/>
      <c r="H117" s="574"/>
      <c r="I117" s="573"/>
      <c r="J117" s="575"/>
    </row>
    <row r="118" spans="1:10" ht="27" thickBot="1">
      <c r="A118" s="628"/>
      <c r="B118" s="257" t="s">
        <v>445</v>
      </c>
      <c r="C118" s="243"/>
      <c r="D118" s="243"/>
      <c r="E118" s="243"/>
      <c r="F118" s="243"/>
      <c r="G118" s="243"/>
      <c r="H118" s="243"/>
      <c r="I118" s="243"/>
      <c r="J118" s="242"/>
    </row>
    <row r="119" spans="1:10" ht="27" thickBot="1">
      <c r="A119" s="628"/>
      <c r="B119" s="257" t="s">
        <v>446</v>
      </c>
      <c r="C119" s="573"/>
      <c r="D119" s="574"/>
      <c r="E119" s="573"/>
      <c r="F119" s="574"/>
      <c r="G119" s="573"/>
      <c r="H119" s="574"/>
      <c r="I119" s="573"/>
      <c r="J119" s="575"/>
    </row>
    <row r="120" spans="1:10" ht="39.75" thickBot="1">
      <c r="A120" s="628"/>
      <c r="B120" s="257" t="s">
        <v>447</v>
      </c>
      <c r="C120" s="573"/>
      <c r="D120" s="574"/>
      <c r="E120" s="573"/>
      <c r="F120" s="574"/>
      <c r="G120" s="573"/>
      <c r="H120" s="574"/>
      <c r="I120" s="573"/>
      <c r="J120" s="575"/>
    </row>
    <row r="121" spans="1:10" ht="14.25" thickBot="1">
      <c r="A121" s="629"/>
      <c r="B121" s="258" t="s">
        <v>30</v>
      </c>
      <c r="C121" s="564"/>
      <c r="D121" s="565"/>
      <c r="E121" s="564"/>
      <c r="F121" s="565"/>
      <c r="G121" s="564"/>
      <c r="H121" s="565"/>
      <c r="I121" s="564"/>
      <c r="J121" s="566"/>
    </row>
    <row r="122" spans="1:10" ht="21.75" thickTop="1" thickBot="1">
      <c r="A122" s="570" t="s">
        <v>167</v>
      </c>
      <c r="B122" s="570"/>
      <c r="C122" s="570"/>
      <c r="D122" s="570"/>
      <c r="E122" s="570"/>
      <c r="F122" s="570"/>
      <c r="G122" s="570"/>
      <c r="H122" s="570"/>
      <c r="I122" s="570"/>
      <c r="J122" s="570"/>
    </row>
    <row r="123" spans="1:10" ht="15" thickTop="1" thickBot="1">
      <c r="A123" s="631"/>
      <c r="B123" s="631"/>
      <c r="C123" s="631"/>
      <c r="D123" s="631"/>
      <c r="E123" s="631"/>
      <c r="F123" s="631"/>
      <c r="G123" s="631"/>
      <c r="H123" s="631"/>
      <c r="I123" s="631"/>
      <c r="J123" s="631"/>
    </row>
    <row r="124" spans="1:10" ht="14.25" thickBot="1">
      <c r="A124" s="630" t="s">
        <v>219</v>
      </c>
      <c r="B124" s="630"/>
      <c r="C124" s="630"/>
      <c r="D124" s="630"/>
      <c r="E124" s="630"/>
      <c r="F124" s="630"/>
      <c r="G124" s="630"/>
      <c r="H124" s="630"/>
      <c r="I124" s="630"/>
      <c r="J124" s="630"/>
    </row>
    <row r="125" spans="1:10" ht="14.25" thickTop="1">
      <c r="A125" s="578" t="s">
        <v>451</v>
      </c>
      <c r="B125" s="578"/>
      <c r="C125" s="578"/>
      <c r="D125" s="578"/>
      <c r="E125" s="578"/>
      <c r="F125" s="578"/>
      <c r="G125" s="578"/>
      <c r="H125" s="578"/>
      <c r="I125" s="578"/>
      <c r="J125" s="578"/>
    </row>
    <row r="126" spans="1:10">
      <c r="A126" s="237"/>
      <c r="B126" s="232"/>
      <c r="C126" s="232"/>
      <c r="D126" s="232"/>
      <c r="E126" s="232"/>
      <c r="F126" s="232"/>
      <c r="G126" s="232"/>
      <c r="H126" s="232"/>
      <c r="I126" s="232"/>
      <c r="J126" s="232"/>
    </row>
  </sheetData>
  <mergeCells count="99">
    <mergeCell ref="A64:B64"/>
    <mergeCell ref="A73:C73"/>
    <mergeCell ref="B6:F6"/>
    <mergeCell ref="A33:L33"/>
    <mergeCell ref="A34:E34"/>
    <mergeCell ref="F34:L34"/>
    <mergeCell ref="A39:K39"/>
    <mergeCell ref="B40:F40"/>
    <mergeCell ref="G40:K40"/>
    <mergeCell ref="A41:A42"/>
    <mergeCell ref="B41:C42"/>
    <mergeCell ref="D41:D42"/>
    <mergeCell ref="G41:H42"/>
    <mergeCell ref="I41:I42"/>
    <mergeCell ref="E101:F101"/>
    <mergeCell ref="G101:H101"/>
    <mergeCell ref="I101:J101"/>
    <mergeCell ref="C103:D103"/>
    <mergeCell ref="E103:F103"/>
    <mergeCell ref="G103:H103"/>
    <mergeCell ref="I103:J103"/>
    <mergeCell ref="A57:K57"/>
    <mergeCell ref="A58:K58"/>
    <mergeCell ref="A59:K59"/>
    <mergeCell ref="A60:K60"/>
    <mergeCell ref="A100:A105"/>
    <mergeCell ref="C100:D100"/>
    <mergeCell ref="E100:F100"/>
    <mergeCell ref="G100:H100"/>
    <mergeCell ref="I100:J100"/>
    <mergeCell ref="C101:D101"/>
    <mergeCell ref="C104:D104"/>
    <mergeCell ref="E104:F104"/>
    <mergeCell ref="G104:H104"/>
    <mergeCell ref="I104:J104"/>
    <mergeCell ref="C105:D105"/>
    <mergeCell ref="E105:F105"/>
    <mergeCell ref="G105:H105"/>
    <mergeCell ref="I105:J105"/>
    <mergeCell ref="C110:D111"/>
    <mergeCell ref="E110:F111"/>
    <mergeCell ref="G110:H111"/>
    <mergeCell ref="I110:J111"/>
    <mergeCell ref="C106:D106"/>
    <mergeCell ref="E106:F106"/>
    <mergeCell ref="G106:H106"/>
    <mergeCell ref="I106:J106"/>
    <mergeCell ref="C107:D107"/>
    <mergeCell ref="E107:F107"/>
    <mergeCell ref="G107:H107"/>
    <mergeCell ref="I107:J107"/>
    <mergeCell ref="C112:D113"/>
    <mergeCell ref="E112:F113"/>
    <mergeCell ref="G112:H113"/>
    <mergeCell ref="I112:J113"/>
    <mergeCell ref="C108:D108"/>
    <mergeCell ref="E108:F108"/>
    <mergeCell ref="G108:H108"/>
    <mergeCell ref="I108:J108"/>
    <mergeCell ref="C109:D109"/>
    <mergeCell ref="E109:F109"/>
    <mergeCell ref="G109:H109"/>
    <mergeCell ref="I109:J109"/>
    <mergeCell ref="C114:D114"/>
    <mergeCell ref="E114:F114"/>
    <mergeCell ref="G114:H114"/>
    <mergeCell ref="I114:J114"/>
    <mergeCell ref="C115:D115"/>
    <mergeCell ref="E115:F115"/>
    <mergeCell ref="G115:H115"/>
    <mergeCell ref="I115:J115"/>
    <mergeCell ref="A124:J124"/>
    <mergeCell ref="A125:J125"/>
    <mergeCell ref="A1:L1"/>
    <mergeCell ref="A2:L2"/>
    <mergeCell ref="A3:L3"/>
    <mergeCell ref="C121:D121"/>
    <mergeCell ref="E121:F121"/>
    <mergeCell ref="G121:H121"/>
    <mergeCell ref="I121:J121"/>
    <mergeCell ref="A122:J122"/>
    <mergeCell ref="A123:J123"/>
    <mergeCell ref="E119:F119"/>
    <mergeCell ref="G119:H119"/>
    <mergeCell ref="I119:J119"/>
    <mergeCell ref="C120:D120"/>
    <mergeCell ref="E120:F120"/>
    <mergeCell ref="G120:H120"/>
    <mergeCell ref="I120:J120"/>
    <mergeCell ref="A116:A121"/>
    <mergeCell ref="C116:D116"/>
    <mergeCell ref="E116:F116"/>
    <mergeCell ref="G116:H116"/>
    <mergeCell ref="I116:J116"/>
    <mergeCell ref="C117:D117"/>
    <mergeCell ref="E117:F117"/>
    <mergeCell ref="G117:H117"/>
    <mergeCell ref="I117:J117"/>
    <mergeCell ref="C119:D1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3"/>
  <sheetViews>
    <sheetView topLeftCell="A28" workbookViewId="0">
      <selection activeCell="H10" sqref="H10"/>
    </sheetView>
  </sheetViews>
  <sheetFormatPr defaultRowHeight="13.5"/>
  <cols>
    <col min="1" max="1" width="10.875" customWidth="1"/>
    <col min="13" max="13" width="9" customWidth="1"/>
  </cols>
  <sheetData>
    <row r="1" spans="1:13" ht="18.75">
      <c r="A1" s="491" t="s">
        <v>0</v>
      </c>
      <c r="B1" s="491"/>
      <c r="C1" s="491"/>
      <c r="D1" s="491"/>
      <c r="E1" s="491"/>
      <c r="F1" s="491"/>
      <c r="G1" s="491"/>
      <c r="H1" s="491"/>
      <c r="I1" s="491"/>
    </row>
    <row r="2" spans="1:13" ht="20.25">
      <c r="A2" s="492" t="s">
        <v>1</v>
      </c>
      <c r="B2" s="492"/>
      <c r="C2" s="492"/>
      <c r="D2" s="492"/>
      <c r="E2" s="492"/>
      <c r="F2" s="492"/>
      <c r="G2" s="492"/>
      <c r="H2" s="492"/>
      <c r="I2" s="492"/>
    </row>
    <row r="3" spans="1:13">
      <c r="A3" s="493" t="s">
        <v>2</v>
      </c>
      <c r="B3" s="493"/>
      <c r="C3" s="493"/>
      <c r="D3" s="493"/>
      <c r="E3" s="493"/>
      <c r="F3" s="493"/>
      <c r="G3" s="493"/>
      <c r="H3" s="493"/>
      <c r="I3" s="493"/>
    </row>
    <row r="4" spans="1:13">
      <c r="A4" s="1" t="s">
        <v>51</v>
      </c>
      <c r="B4" s="21"/>
      <c r="D4" t="s">
        <v>52</v>
      </c>
      <c r="E4" s="21"/>
      <c r="G4" t="s">
        <v>50</v>
      </c>
      <c r="H4" s="21"/>
    </row>
    <row r="5" spans="1:13">
      <c r="A5" s="1" t="s">
        <v>54</v>
      </c>
      <c r="B5" s="21"/>
      <c r="D5" t="s">
        <v>53</v>
      </c>
      <c r="E5" s="21"/>
      <c r="G5" t="s">
        <v>55</v>
      </c>
      <c r="H5" s="21"/>
    </row>
    <row r="6" spans="1:13">
      <c r="A6" s="1" t="s">
        <v>56</v>
      </c>
      <c r="B6" s="21"/>
      <c r="D6" t="s">
        <v>57</v>
      </c>
      <c r="E6" t="s">
        <v>81</v>
      </c>
    </row>
    <row r="7" spans="1:13" ht="14.25" thickBot="1">
      <c r="A7" s="536" t="s">
        <v>67</v>
      </c>
      <c r="B7" s="536"/>
      <c r="C7" s="52">
        <v>2.5000000000000001E-2</v>
      </c>
      <c r="D7" t="s">
        <v>82</v>
      </c>
    </row>
    <row r="8" spans="1:13" ht="14.25" thickBot="1">
      <c r="A8" s="53"/>
      <c r="B8" s="54"/>
      <c r="C8" s="55"/>
      <c r="D8" s="398" t="s">
        <v>5</v>
      </c>
      <c r="E8" s="399"/>
      <c r="F8" s="399"/>
      <c r="G8" s="400"/>
      <c r="H8" s="41"/>
      <c r="I8" s="5"/>
    </row>
    <row r="9" spans="1:13">
      <c r="A9" s="56"/>
      <c r="B9" s="57"/>
      <c r="C9" s="58"/>
      <c r="D9" s="59"/>
      <c r="E9" s="54"/>
      <c r="F9" s="54"/>
      <c r="G9" s="60"/>
      <c r="H9" s="61"/>
      <c r="I9" s="59"/>
    </row>
    <row r="10" spans="1:13" ht="27.75" thickBot="1">
      <c r="A10" s="62" t="s">
        <v>83</v>
      </c>
      <c r="B10" s="63" t="s">
        <v>84</v>
      </c>
      <c r="C10" s="64" t="s">
        <v>85</v>
      </c>
      <c r="D10" s="65" t="s">
        <v>86</v>
      </c>
      <c r="E10" s="63" t="s">
        <v>87</v>
      </c>
      <c r="F10" s="63" t="s">
        <v>88</v>
      </c>
      <c r="G10" s="66" t="s">
        <v>89</v>
      </c>
      <c r="H10" s="67" t="s">
        <v>90</v>
      </c>
      <c r="I10" s="68" t="s">
        <v>91</v>
      </c>
    </row>
    <row r="11" spans="1:13" ht="14.25" thickBot="1">
      <c r="A11" s="69"/>
      <c r="B11" s="70"/>
      <c r="C11" s="70"/>
      <c r="D11" s="70"/>
      <c r="E11" s="70"/>
      <c r="F11" s="70"/>
      <c r="G11" s="71" t="str">
        <f t="shared" ref="G11:G32" si="0">IF(0=(F11-E11),"",(F11-E11))</f>
        <v/>
      </c>
      <c r="H11" s="72" t="str">
        <f>IFERROR((D11-G11)*C7*8*1000/C11,"")</f>
        <v/>
      </c>
      <c r="I11" s="70"/>
    </row>
    <row r="12" spans="1:13" ht="14.25" thickBot="1">
      <c r="A12" s="69"/>
      <c r="B12" s="70"/>
      <c r="C12" s="70"/>
      <c r="D12" s="70"/>
      <c r="E12" s="70"/>
      <c r="F12" s="70"/>
      <c r="G12" s="71"/>
      <c r="H12" s="72" t="str">
        <f t="shared" ref="H12:H32" si="1">IFERROR((D12-G12)*C8*8*1000/C12,"")</f>
        <v/>
      </c>
      <c r="I12" s="70"/>
    </row>
    <row r="13" spans="1:13" ht="14.25" thickBot="1">
      <c r="A13" s="69"/>
      <c r="B13" s="70"/>
      <c r="C13" s="70"/>
      <c r="D13" s="70"/>
      <c r="E13" s="70"/>
      <c r="F13" s="70"/>
      <c r="G13" s="71" t="str">
        <f t="shared" si="0"/>
        <v/>
      </c>
      <c r="H13" s="72" t="str">
        <f t="shared" si="1"/>
        <v/>
      </c>
      <c r="I13" s="70"/>
      <c r="M13" s="20"/>
    </row>
    <row r="14" spans="1:13" ht="14.25" thickBot="1">
      <c r="A14" s="69"/>
      <c r="B14" s="70"/>
      <c r="C14" s="70"/>
      <c r="D14" s="70"/>
      <c r="E14" s="70"/>
      <c r="F14" s="70"/>
      <c r="G14" s="71" t="str">
        <f t="shared" si="0"/>
        <v/>
      </c>
      <c r="H14" s="72" t="str">
        <f t="shared" si="1"/>
        <v/>
      </c>
      <c r="I14" s="70"/>
    </row>
    <row r="15" spans="1:13" ht="14.25" thickBot="1">
      <c r="A15" s="69"/>
      <c r="B15" s="70"/>
      <c r="C15" s="70"/>
      <c r="D15" s="70"/>
      <c r="E15" s="70"/>
      <c r="F15" s="70"/>
      <c r="G15" s="71" t="str">
        <f t="shared" si="0"/>
        <v/>
      </c>
      <c r="H15" s="72" t="str">
        <f t="shared" si="1"/>
        <v/>
      </c>
      <c r="I15" s="70"/>
    </row>
    <row r="16" spans="1:13" ht="14.25" thickBot="1">
      <c r="A16" s="69"/>
      <c r="B16" s="70"/>
      <c r="C16" s="70"/>
      <c r="D16" s="70"/>
      <c r="E16" s="70"/>
      <c r="F16" s="70"/>
      <c r="G16" s="71" t="str">
        <f t="shared" si="0"/>
        <v/>
      </c>
      <c r="H16" s="72" t="str">
        <f t="shared" si="1"/>
        <v/>
      </c>
      <c r="I16" s="70"/>
    </row>
    <row r="17" spans="1:14" ht="14.25" thickBot="1">
      <c r="A17" s="69"/>
      <c r="B17" s="70"/>
      <c r="C17" s="70"/>
      <c r="D17" s="70"/>
      <c r="E17" s="70"/>
      <c r="F17" s="70"/>
      <c r="G17" s="71" t="str">
        <f t="shared" si="0"/>
        <v/>
      </c>
      <c r="H17" s="72" t="str">
        <f t="shared" si="1"/>
        <v/>
      </c>
      <c r="I17" s="70"/>
    </row>
    <row r="18" spans="1:14" ht="14.25" thickBot="1">
      <c r="A18" s="69"/>
      <c r="B18" s="70"/>
      <c r="C18" s="70"/>
      <c r="D18" s="70"/>
      <c r="E18" s="70"/>
      <c r="F18" s="70"/>
      <c r="G18" s="71" t="str">
        <f t="shared" si="0"/>
        <v/>
      </c>
      <c r="H18" s="72" t="str">
        <f t="shared" si="1"/>
        <v/>
      </c>
      <c r="I18" s="70"/>
    </row>
    <row r="19" spans="1:14" ht="14.25" thickBot="1">
      <c r="A19" s="69"/>
      <c r="B19" s="70"/>
      <c r="C19" s="70"/>
      <c r="D19" s="70"/>
      <c r="E19" s="70"/>
      <c r="F19" s="70"/>
      <c r="G19" s="71" t="str">
        <f t="shared" si="0"/>
        <v/>
      </c>
      <c r="H19" s="72" t="str">
        <f t="shared" si="1"/>
        <v/>
      </c>
      <c r="I19" s="70"/>
    </row>
    <row r="20" spans="1:14" ht="14.25" thickBot="1">
      <c r="A20" s="69"/>
      <c r="B20" s="70"/>
      <c r="C20" s="70"/>
      <c r="D20" s="70"/>
      <c r="E20" s="70"/>
      <c r="F20" s="70"/>
      <c r="G20" s="71" t="str">
        <f t="shared" si="0"/>
        <v/>
      </c>
      <c r="H20" s="72" t="str">
        <f t="shared" si="1"/>
        <v/>
      </c>
      <c r="I20" s="70"/>
      <c r="M20" s="21"/>
      <c r="N20" t="s">
        <v>92</v>
      </c>
    </row>
    <row r="21" spans="1:14" ht="14.25" thickBot="1">
      <c r="A21" s="69"/>
      <c r="B21" s="70"/>
      <c r="C21" s="70"/>
      <c r="D21" s="70"/>
      <c r="E21" s="70"/>
      <c r="F21" s="70"/>
      <c r="G21" s="71" t="str">
        <f t="shared" si="0"/>
        <v/>
      </c>
      <c r="H21" s="72" t="str">
        <f t="shared" si="1"/>
        <v/>
      </c>
      <c r="I21" s="70"/>
      <c r="M21" s="25"/>
      <c r="N21" t="s">
        <v>93</v>
      </c>
    </row>
    <row r="22" spans="1:14" ht="14.25" thickBot="1">
      <c r="A22" s="69"/>
      <c r="B22" s="70"/>
      <c r="C22" s="70"/>
      <c r="D22" s="70"/>
      <c r="E22" s="70"/>
      <c r="F22" s="70"/>
      <c r="G22" s="71" t="str">
        <f t="shared" si="0"/>
        <v/>
      </c>
      <c r="H22" s="72" t="str">
        <f t="shared" si="1"/>
        <v/>
      </c>
      <c r="I22" s="70"/>
      <c r="M22" s="29"/>
      <c r="N22" t="s">
        <v>94</v>
      </c>
    </row>
    <row r="23" spans="1:14" ht="14.25" thickBot="1">
      <c r="A23" s="69"/>
      <c r="B23" s="70"/>
      <c r="C23" s="70"/>
      <c r="D23" s="70"/>
      <c r="E23" s="70"/>
      <c r="F23" s="70"/>
      <c r="G23" s="71" t="str">
        <f t="shared" si="0"/>
        <v/>
      </c>
      <c r="H23" s="72" t="str">
        <f t="shared" si="1"/>
        <v/>
      </c>
      <c r="I23" s="70"/>
    </row>
    <row r="24" spans="1:14" ht="14.25" thickBot="1">
      <c r="A24" s="69"/>
      <c r="B24" s="70"/>
      <c r="C24" s="70"/>
      <c r="D24" s="70"/>
      <c r="E24" s="70"/>
      <c r="F24" s="70"/>
      <c r="G24" s="71" t="str">
        <f t="shared" si="0"/>
        <v/>
      </c>
      <c r="H24" s="72" t="str">
        <f t="shared" si="1"/>
        <v/>
      </c>
      <c r="I24" s="70"/>
    </row>
    <row r="25" spans="1:14" ht="14.25" thickBot="1">
      <c r="A25" s="69"/>
      <c r="B25" s="70"/>
      <c r="C25" s="70"/>
      <c r="D25" s="70"/>
      <c r="E25" s="70"/>
      <c r="F25" s="70"/>
      <c r="G25" s="71" t="str">
        <f t="shared" si="0"/>
        <v/>
      </c>
      <c r="H25" s="72" t="str">
        <f t="shared" si="1"/>
        <v/>
      </c>
      <c r="I25" s="70"/>
    </row>
    <row r="26" spans="1:14" ht="14.25" thickBot="1">
      <c r="A26" s="69"/>
      <c r="B26" s="70"/>
      <c r="C26" s="70"/>
      <c r="D26" s="70"/>
      <c r="E26" s="70"/>
      <c r="F26" s="70"/>
      <c r="G26" s="71" t="str">
        <f t="shared" si="0"/>
        <v/>
      </c>
      <c r="H26" s="72" t="str">
        <f t="shared" si="1"/>
        <v/>
      </c>
      <c r="I26" s="70"/>
    </row>
    <row r="27" spans="1:14" ht="14.25" thickBot="1">
      <c r="A27" s="69"/>
      <c r="B27" s="70"/>
      <c r="C27" s="70"/>
      <c r="D27" s="70"/>
      <c r="E27" s="70"/>
      <c r="F27" s="70"/>
      <c r="G27" s="71" t="str">
        <f t="shared" si="0"/>
        <v/>
      </c>
      <c r="H27" s="72" t="str">
        <f t="shared" si="1"/>
        <v/>
      </c>
      <c r="I27" s="70"/>
    </row>
    <row r="28" spans="1:14" ht="14.25" thickBot="1">
      <c r="A28" s="69"/>
      <c r="B28" s="70"/>
      <c r="C28" s="70"/>
      <c r="D28" s="70"/>
      <c r="E28" s="70"/>
      <c r="F28" s="70"/>
      <c r="G28" s="71" t="str">
        <f t="shared" si="0"/>
        <v/>
      </c>
      <c r="H28" s="72" t="str">
        <f t="shared" si="1"/>
        <v/>
      </c>
      <c r="I28" s="70"/>
    </row>
    <row r="29" spans="1:14" ht="14.25" thickBot="1">
      <c r="A29" s="69"/>
      <c r="B29" s="70"/>
      <c r="C29" s="70"/>
      <c r="D29" s="70"/>
      <c r="E29" s="70"/>
      <c r="F29" s="70"/>
      <c r="G29" s="71" t="str">
        <f t="shared" si="0"/>
        <v/>
      </c>
      <c r="H29" s="72" t="str">
        <f t="shared" si="1"/>
        <v/>
      </c>
      <c r="I29" s="70"/>
    </row>
    <row r="30" spans="1:14" ht="14.25" thickBot="1">
      <c r="A30" s="69"/>
      <c r="B30" s="70"/>
      <c r="C30" s="70"/>
      <c r="D30" s="70"/>
      <c r="E30" s="70"/>
      <c r="F30" s="70"/>
      <c r="G30" s="71" t="str">
        <f t="shared" si="0"/>
        <v/>
      </c>
      <c r="H30" s="72" t="str">
        <f t="shared" si="1"/>
        <v/>
      </c>
      <c r="I30" s="70"/>
    </row>
    <row r="31" spans="1:14" ht="14.25" thickBot="1">
      <c r="A31" s="69"/>
      <c r="B31" s="70"/>
      <c r="C31" s="70"/>
      <c r="D31" s="70"/>
      <c r="E31" s="70"/>
      <c r="F31" s="70"/>
      <c r="G31" s="71" t="str">
        <f t="shared" si="0"/>
        <v/>
      </c>
      <c r="H31" s="72" t="str">
        <f t="shared" si="1"/>
        <v/>
      </c>
      <c r="I31" s="70"/>
    </row>
    <row r="32" spans="1:14" ht="14.25" thickBot="1">
      <c r="A32" s="69"/>
      <c r="B32" s="70"/>
      <c r="C32" s="70"/>
      <c r="D32" s="70"/>
      <c r="E32" s="70"/>
      <c r="F32" s="70"/>
      <c r="G32" s="71" t="str">
        <f t="shared" si="0"/>
        <v/>
      </c>
      <c r="H32" s="72" t="str">
        <f t="shared" si="1"/>
        <v/>
      </c>
      <c r="I32" s="70"/>
    </row>
    <row r="33" spans="1:26">
      <c r="A33" s="1" t="s">
        <v>95</v>
      </c>
      <c r="C33" t="s">
        <v>96</v>
      </c>
      <c r="E33" t="s">
        <v>97</v>
      </c>
      <c r="G33" t="s">
        <v>98</v>
      </c>
    </row>
    <row r="34" spans="1:26" ht="14.25" thickBot="1">
      <c r="A34" s="1"/>
      <c r="V34" t="s">
        <v>99</v>
      </c>
    </row>
    <row r="35" spans="1:26" ht="14.25" thickBot="1">
      <c r="A35" s="44" t="s">
        <v>8</v>
      </c>
      <c r="B35" s="38" t="s">
        <v>11</v>
      </c>
      <c r="C35" s="527" t="s">
        <v>12</v>
      </c>
      <c r="D35" s="528"/>
      <c r="E35" s="528"/>
      <c r="F35" s="529"/>
      <c r="G35" s="527" t="s">
        <v>13</v>
      </c>
      <c r="H35" s="528"/>
      <c r="I35" s="528"/>
      <c r="J35" s="529"/>
      <c r="K35" s="509" t="s">
        <v>14</v>
      </c>
      <c r="L35" s="510"/>
      <c r="M35" s="510"/>
      <c r="N35" s="510"/>
      <c r="O35" s="511"/>
      <c r="P35" s="509" t="s">
        <v>100</v>
      </c>
      <c r="Q35" s="510"/>
      <c r="R35" s="510"/>
      <c r="S35" s="510"/>
      <c r="T35" s="510"/>
      <c r="U35" s="511"/>
      <c r="V35" s="398" t="s">
        <v>101</v>
      </c>
      <c r="W35" s="399"/>
      <c r="X35" s="400"/>
    </row>
    <row r="36" spans="1:26" ht="24" thickBot="1">
      <c r="A36" s="19" t="s">
        <v>9</v>
      </c>
      <c r="B36" s="9" t="s">
        <v>16</v>
      </c>
      <c r="C36" s="512">
        <v>0</v>
      </c>
      <c r="D36" s="513"/>
      <c r="E36" s="513"/>
      <c r="F36" s="514"/>
      <c r="G36" s="512"/>
      <c r="H36" s="513"/>
      <c r="I36" s="513"/>
      <c r="J36" s="514"/>
      <c r="K36" s="515">
        <f>G36-C36</f>
        <v>0</v>
      </c>
      <c r="L36" s="516"/>
      <c r="M36" s="516"/>
      <c r="N36" s="516"/>
      <c r="O36" s="517"/>
      <c r="P36" s="518">
        <f>AVERAGE(K36:O38)</f>
        <v>0</v>
      </c>
      <c r="Q36" s="519"/>
      <c r="R36" s="519"/>
      <c r="S36" s="519"/>
      <c r="T36" s="519"/>
      <c r="U36" s="520"/>
      <c r="V36" s="518" t="e">
        <f>(10*$C$7)/P36</f>
        <v>#DIV/0!</v>
      </c>
      <c r="W36" s="519"/>
      <c r="X36" s="520"/>
    </row>
    <row r="37" spans="1:26" ht="24" thickBot="1">
      <c r="A37" s="19" t="s">
        <v>10</v>
      </c>
      <c r="B37" s="9" t="s">
        <v>17</v>
      </c>
      <c r="C37" s="512">
        <v>0</v>
      </c>
      <c r="D37" s="513"/>
      <c r="E37" s="513"/>
      <c r="F37" s="514"/>
      <c r="G37" s="512"/>
      <c r="H37" s="513"/>
      <c r="I37" s="513"/>
      <c r="J37" s="514"/>
      <c r="K37" s="515">
        <f t="shared" ref="K37:K38" si="2">G37-C37</f>
        <v>0</v>
      </c>
      <c r="L37" s="516"/>
      <c r="M37" s="516"/>
      <c r="N37" s="516"/>
      <c r="O37" s="517"/>
      <c r="P37" s="521"/>
      <c r="Q37" s="522"/>
      <c r="R37" s="522"/>
      <c r="S37" s="522"/>
      <c r="T37" s="522"/>
      <c r="U37" s="523"/>
      <c r="V37" s="521"/>
      <c r="W37" s="522"/>
      <c r="X37" s="523"/>
      <c r="Z37" s="20" t="s">
        <v>102</v>
      </c>
    </row>
    <row r="38" spans="1:26" ht="24" thickBot="1">
      <c r="A38" s="7"/>
      <c r="B38" s="37" t="s">
        <v>18</v>
      </c>
      <c r="C38" s="530">
        <v>0</v>
      </c>
      <c r="D38" s="531"/>
      <c r="E38" s="531"/>
      <c r="F38" s="532"/>
      <c r="G38" s="533"/>
      <c r="H38" s="534"/>
      <c r="I38" s="534"/>
      <c r="J38" s="535"/>
      <c r="K38" s="515">
        <f t="shared" si="2"/>
        <v>0</v>
      </c>
      <c r="L38" s="516"/>
      <c r="M38" s="516"/>
      <c r="N38" s="516"/>
      <c r="O38" s="517"/>
      <c r="P38" s="524"/>
      <c r="Q38" s="525"/>
      <c r="R38" s="525"/>
      <c r="S38" s="525"/>
      <c r="T38" s="525"/>
      <c r="U38" s="526"/>
      <c r="V38" s="524"/>
      <c r="W38" s="525"/>
      <c r="X38" s="526"/>
    </row>
    <row r="39" spans="1:26" ht="14.25" thickTop="1">
      <c r="A39" s="19" t="s">
        <v>7</v>
      </c>
      <c r="B39" s="32" t="s">
        <v>103</v>
      </c>
      <c r="C39" s="508" t="s">
        <v>104</v>
      </c>
      <c r="D39" s="508"/>
      <c r="E39" s="508"/>
      <c r="F39" s="508"/>
      <c r="G39" s="410" t="s">
        <v>104</v>
      </c>
      <c r="H39" s="410"/>
      <c r="I39" s="410"/>
      <c r="J39" s="411"/>
      <c r="K39" s="414"/>
      <c r="L39" s="415"/>
      <c r="M39" s="415"/>
      <c r="N39" s="415"/>
      <c r="O39" s="416"/>
      <c r="P39" s="414"/>
      <c r="Q39" s="415"/>
      <c r="R39" s="415"/>
      <c r="S39" s="415"/>
      <c r="T39" s="415"/>
      <c r="U39" s="416"/>
      <c r="V39" s="414"/>
      <c r="W39" s="415"/>
      <c r="X39" s="416"/>
    </row>
    <row r="40" spans="1:26" ht="14.25" thickBot="1">
      <c r="A40" s="19" t="s">
        <v>105</v>
      </c>
      <c r="B40" s="39" t="s">
        <v>106</v>
      </c>
      <c r="C40" s="508"/>
      <c r="D40" s="508"/>
      <c r="E40" s="508"/>
      <c r="F40" s="508"/>
      <c r="G40" s="412"/>
      <c r="H40" s="412"/>
      <c r="I40" s="412"/>
      <c r="J40" s="413"/>
      <c r="K40" s="417"/>
      <c r="L40" s="418"/>
      <c r="M40" s="418"/>
      <c r="N40" s="418"/>
      <c r="O40" s="419"/>
      <c r="P40" s="417"/>
      <c r="Q40" s="418"/>
      <c r="R40" s="418"/>
      <c r="S40" s="418"/>
      <c r="T40" s="418"/>
      <c r="U40" s="419"/>
      <c r="V40" s="417"/>
      <c r="W40" s="418"/>
      <c r="X40" s="419"/>
    </row>
    <row r="41" spans="1:26" ht="27" thickBot="1">
      <c r="A41" s="18" t="s">
        <v>19</v>
      </c>
      <c r="B41" s="11" t="s">
        <v>20</v>
      </c>
      <c r="C41" s="421" t="e">
        <f>AVERAGE(C39:F39)</f>
        <v>#DIV/0!</v>
      </c>
      <c r="D41" s="422"/>
      <c r="E41" s="422"/>
      <c r="F41" s="423"/>
      <c r="G41" s="424"/>
      <c r="H41" s="425"/>
      <c r="I41" s="425"/>
      <c r="J41" s="426"/>
      <c r="K41" s="424"/>
      <c r="L41" s="425"/>
      <c r="M41" s="425"/>
      <c r="N41" s="425"/>
      <c r="O41" s="426"/>
      <c r="P41" s="424"/>
      <c r="Q41" s="425"/>
      <c r="R41" s="425"/>
      <c r="S41" s="425"/>
      <c r="T41" s="425"/>
      <c r="U41" s="426"/>
      <c r="V41" s="427"/>
      <c r="W41" s="428"/>
      <c r="X41" s="429"/>
    </row>
    <row r="42" spans="1:26" ht="14.25" thickTop="1">
      <c r="A42" s="19" t="s">
        <v>21</v>
      </c>
      <c r="B42" s="439" t="s">
        <v>26</v>
      </c>
      <c r="C42" s="440"/>
      <c r="D42" s="430"/>
      <c r="E42" s="431"/>
      <c r="F42" s="431"/>
      <c r="G42" s="432"/>
      <c r="H42" s="430"/>
      <c r="I42" s="431"/>
      <c r="J42" s="431"/>
      <c r="K42" s="431"/>
      <c r="L42" s="432"/>
      <c r="M42" s="443"/>
      <c r="N42" s="444"/>
      <c r="O42" s="444"/>
      <c r="P42" s="445"/>
      <c r="Q42" s="449"/>
      <c r="R42" s="450"/>
      <c r="S42" s="450"/>
      <c r="T42" s="451"/>
      <c r="U42" s="430"/>
      <c r="V42" s="431"/>
      <c r="W42" s="431"/>
      <c r="X42" s="432"/>
    </row>
    <row r="43" spans="1:26" ht="14.25" thickBot="1">
      <c r="A43" s="19" t="s">
        <v>22</v>
      </c>
      <c r="B43" s="441" t="s">
        <v>11</v>
      </c>
      <c r="C43" s="442"/>
      <c r="D43" s="433"/>
      <c r="E43" s="434"/>
      <c r="F43" s="434"/>
      <c r="G43" s="435"/>
      <c r="H43" s="433"/>
      <c r="I43" s="434"/>
      <c r="J43" s="434"/>
      <c r="K43" s="434"/>
      <c r="L43" s="435"/>
      <c r="M43" s="446"/>
      <c r="N43" s="447"/>
      <c r="O43" s="447"/>
      <c r="P43" s="448"/>
      <c r="Q43" s="452"/>
      <c r="R43" s="453"/>
      <c r="S43" s="453"/>
      <c r="T43" s="454"/>
      <c r="U43" s="433"/>
      <c r="V43" s="434"/>
      <c r="W43" s="434"/>
      <c r="X43" s="435"/>
    </row>
    <row r="44" spans="1:26" ht="20.25" thickBot="1">
      <c r="A44" s="19" t="s">
        <v>23</v>
      </c>
      <c r="B44" s="398" t="s">
        <v>27</v>
      </c>
      <c r="C44" s="400"/>
      <c r="D44" s="40"/>
      <c r="E44" s="436"/>
      <c r="F44" s="437"/>
      <c r="G44" s="438"/>
      <c r="H44" s="436"/>
      <c r="I44" s="438"/>
      <c r="J44" s="436"/>
      <c r="K44" s="437"/>
      <c r="L44" s="438"/>
      <c r="M44" s="40"/>
      <c r="N44" s="436"/>
      <c r="O44" s="437"/>
      <c r="P44" s="438"/>
      <c r="Q44" s="436"/>
      <c r="R44" s="438"/>
      <c r="S44" s="436"/>
      <c r="T44" s="438"/>
      <c r="U44" s="436"/>
      <c r="V44" s="438"/>
      <c r="W44" s="436"/>
      <c r="X44" s="438"/>
    </row>
    <row r="45" spans="1:26">
      <c r="A45" s="19" t="s">
        <v>24</v>
      </c>
      <c r="B45" s="458" t="s">
        <v>28</v>
      </c>
      <c r="C45" s="459"/>
      <c r="D45" s="455"/>
      <c r="E45" s="456"/>
      <c r="F45" s="456"/>
      <c r="G45" s="457"/>
      <c r="H45" s="455"/>
      <c r="I45" s="456"/>
      <c r="J45" s="456"/>
      <c r="K45" s="456"/>
      <c r="L45" s="457"/>
      <c r="M45" s="455"/>
      <c r="N45" s="456"/>
      <c r="O45" s="456"/>
      <c r="P45" s="457"/>
      <c r="Q45" s="455"/>
      <c r="R45" s="456"/>
      <c r="S45" s="456"/>
      <c r="T45" s="457"/>
      <c r="U45" s="455"/>
      <c r="V45" s="456"/>
      <c r="W45" s="456"/>
      <c r="X45" s="457"/>
    </row>
    <row r="46" spans="1:26" ht="14.25" thickBot="1">
      <c r="A46" s="19" t="s">
        <v>25</v>
      </c>
      <c r="B46" s="441" t="s">
        <v>6</v>
      </c>
      <c r="C46" s="442"/>
      <c r="D46" s="452"/>
      <c r="E46" s="453"/>
      <c r="F46" s="453"/>
      <c r="G46" s="454"/>
      <c r="H46" s="452"/>
      <c r="I46" s="453"/>
      <c r="J46" s="453"/>
      <c r="K46" s="453"/>
      <c r="L46" s="454"/>
      <c r="M46" s="452"/>
      <c r="N46" s="453"/>
      <c r="O46" s="453"/>
      <c r="P46" s="454"/>
      <c r="Q46" s="452"/>
      <c r="R46" s="453"/>
      <c r="S46" s="453"/>
      <c r="T46" s="454"/>
      <c r="U46" s="452"/>
      <c r="V46" s="453"/>
      <c r="W46" s="453"/>
      <c r="X46" s="454"/>
    </row>
    <row r="47" spans="1:26" ht="20.25" thickBot="1">
      <c r="A47" s="13"/>
      <c r="B47" s="398" t="s">
        <v>29</v>
      </c>
      <c r="C47" s="400"/>
      <c r="D47" s="436"/>
      <c r="E47" s="437"/>
      <c r="F47" s="437"/>
      <c r="G47" s="438"/>
      <c r="H47" s="436"/>
      <c r="I47" s="437"/>
      <c r="J47" s="437"/>
      <c r="K47" s="437"/>
      <c r="L47" s="438"/>
      <c r="M47" s="436"/>
      <c r="N47" s="437"/>
      <c r="O47" s="437"/>
      <c r="P47" s="438"/>
      <c r="Q47" s="436"/>
      <c r="R47" s="437"/>
      <c r="S47" s="437"/>
      <c r="T47" s="438"/>
      <c r="U47" s="436"/>
      <c r="V47" s="437"/>
      <c r="W47" s="437"/>
      <c r="X47" s="438"/>
    </row>
    <row r="48" spans="1:26" ht="20.25" thickBot="1">
      <c r="A48" s="7"/>
      <c r="B48" s="469" t="s">
        <v>30</v>
      </c>
      <c r="C48" s="470"/>
      <c r="D48" s="424"/>
      <c r="E48" s="425"/>
      <c r="F48" s="425"/>
      <c r="G48" s="426"/>
      <c r="H48" s="424"/>
      <c r="I48" s="425"/>
      <c r="J48" s="425"/>
      <c r="K48" s="425"/>
      <c r="L48" s="426"/>
      <c r="M48" s="424"/>
      <c r="N48" s="425"/>
      <c r="O48" s="425"/>
      <c r="P48" s="426"/>
      <c r="Q48" s="424"/>
      <c r="R48" s="425"/>
      <c r="S48" s="425"/>
      <c r="T48" s="426"/>
      <c r="U48" s="424"/>
      <c r="V48" s="425"/>
      <c r="W48" s="425"/>
      <c r="X48" s="426"/>
    </row>
    <row r="49" spans="1:24" ht="14.25" thickTop="1">
      <c r="A49" s="19" t="s">
        <v>31</v>
      </c>
      <c r="B49" s="439" t="s">
        <v>33</v>
      </c>
      <c r="C49" s="440"/>
      <c r="D49" s="439" t="s">
        <v>34</v>
      </c>
      <c r="E49" s="440"/>
      <c r="F49" s="460" t="s">
        <v>36</v>
      </c>
      <c r="G49" s="461"/>
      <c r="H49" s="462"/>
      <c r="I49" s="460" t="s">
        <v>37</v>
      </c>
      <c r="J49" s="461"/>
      <c r="K49" s="462"/>
      <c r="L49" s="460" t="s">
        <v>38</v>
      </c>
      <c r="M49" s="461"/>
      <c r="N49" s="462"/>
      <c r="O49" s="439" t="s">
        <v>40</v>
      </c>
      <c r="P49" s="482"/>
      <c r="Q49" s="440"/>
      <c r="R49" s="439" t="s">
        <v>28</v>
      </c>
      <c r="S49" s="440"/>
      <c r="T49" s="497" t="s">
        <v>41</v>
      </c>
      <c r="U49" s="498"/>
      <c r="V49" s="498"/>
      <c r="W49" s="499"/>
      <c r="X49" s="42" t="s">
        <v>42</v>
      </c>
    </row>
    <row r="50" spans="1:24">
      <c r="A50" s="19" t="s">
        <v>32</v>
      </c>
      <c r="B50" s="471"/>
      <c r="C50" s="472"/>
      <c r="D50" s="471" t="s">
        <v>35</v>
      </c>
      <c r="E50" s="472"/>
      <c r="F50" s="463"/>
      <c r="G50" s="464"/>
      <c r="H50" s="465"/>
      <c r="I50" s="463"/>
      <c r="J50" s="464"/>
      <c r="K50" s="465"/>
      <c r="L50" s="463" t="s">
        <v>39</v>
      </c>
      <c r="M50" s="464"/>
      <c r="N50" s="465"/>
      <c r="O50" s="471"/>
      <c r="P50" s="483"/>
      <c r="Q50" s="472"/>
      <c r="R50" s="471" t="s">
        <v>6</v>
      </c>
      <c r="S50" s="472"/>
      <c r="T50" s="500"/>
      <c r="U50" s="501"/>
      <c r="V50" s="501"/>
      <c r="W50" s="502"/>
      <c r="X50" s="42" t="s">
        <v>43</v>
      </c>
    </row>
    <row r="51" spans="1:24" ht="14.25" thickBot="1">
      <c r="A51" s="19" t="s">
        <v>25</v>
      </c>
      <c r="B51" s="441"/>
      <c r="C51" s="442"/>
      <c r="D51" s="433" t="s">
        <v>4</v>
      </c>
      <c r="E51" s="435"/>
      <c r="F51" s="466"/>
      <c r="G51" s="467"/>
      <c r="H51" s="468"/>
      <c r="I51" s="466"/>
      <c r="J51" s="467"/>
      <c r="K51" s="468"/>
      <c r="L51" s="479"/>
      <c r="M51" s="480"/>
      <c r="N51" s="481"/>
      <c r="O51" s="441"/>
      <c r="P51" s="484"/>
      <c r="Q51" s="442"/>
      <c r="R51" s="479"/>
      <c r="S51" s="481"/>
      <c r="T51" s="503"/>
      <c r="U51" s="504"/>
      <c r="V51" s="504"/>
      <c r="W51" s="505"/>
      <c r="X51" s="43"/>
    </row>
    <row r="52" spans="1:24" ht="14.25" thickBot="1">
      <c r="A52" s="13"/>
      <c r="B52" s="473"/>
      <c r="C52" s="475"/>
      <c r="D52" s="506"/>
      <c r="E52" s="507"/>
      <c r="F52" s="485"/>
      <c r="G52" s="486"/>
      <c r="H52" s="487"/>
      <c r="I52" s="485"/>
      <c r="J52" s="486"/>
      <c r="K52" s="487"/>
      <c r="L52" s="485"/>
      <c r="M52" s="486"/>
      <c r="N52" s="487"/>
      <c r="O52" s="473"/>
      <c r="P52" s="474"/>
      <c r="Q52" s="475"/>
      <c r="R52" s="473"/>
      <c r="S52" s="475"/>
      <c r="T52" s="473"/>
      <c r="U52" s="474"/>
      <c r="V52" s="474"/>
      <c r="W52" s="475"/>
      <c r="X52" s="495"/>
    </row>
    <row r="53" spans="1:24" ht="14.25" thickBot="1">
      <c r="A53" s="15"/>
      <c r="B53" s="476"/>
      <c r="C53" s="478"/>
      <c r="D53" s="485"/>
      <c r="E53" s="487"/>
      <c r="F53" s="485"/>
      <c r="G53" s="486"/>
      <c r="H53" s="487"/>
      <c r="I53" s="485"/>
      <c r="J53" s="486"/>
      <c r="K53" s="487"/>
      <c r="L53" s="485"/>
      <c r="M53" s="486"/>
      <c r="N53" s="487"/>
      <c r="O53" s="476"/>
      <c r="P53" s="477"/>
      <c r="Q53" s="478"/>
      <c r="R53" s="476"/>
      <c r="S53" s="478"/>
      <c r="T53" s="476"/>
      <c r="U53" s="477"/>
      <c r="V53" s="477"/>
      <c r="W53" s="478"/>
      <c r="X53" s="496"/>
    </row>
    <row r="54" spans="1:2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spans="1:24" ht="19.5">
      <c r="A55" s="489" t="s">
        <v>107</v>
      </c>
      <c r="B55" s="489"/>
      <c r="C55" s="489"/>
      <c r="D55" s="489"/>
      <c r="E55" s="489"/>
      <c r="F55" s="489"/>
      <c r="G55" s="489"/>
      <c r="H55" s="489"/>
      <c r="I55" s="489"/>
      <c r="J55" s="489"/>
      <c r="K55" s="489"/>
      <c r="L55" s="489"/>
      <c r="M55" s="489"/>
      <c r="N55" s="489"/>
      <c r="O55" s="489"/>
      <c r="P55" s="489"/>
      <c r="Q55" s="489"/>
      <c r="R55" s="489"/>
      <c r="S55" s="489"/>
      <c r="T55" s="489"/>
      <c r="U55" s="489"/>
      <c r="V55" s="489"/>
      <c r="W55" s="489"/>
      <c r="X55" s="489"/>
    </row>
    <row r="56" spans="1:24" ht="19.5">
      <c r="A56" s="16"/>
    </row>
    <row r="57" spans="1:24" ht="19.5">
      <c r="A57" s="16"/>
    </row>
    <row r="58" spans="1:24" ht="19.5">
      <c r="A58" s="16"/>
    </row>
    <row r="59" spans="1:24" ht="19.5">
      <c r="A59" s="16"/>
    </row>
    <row r="60" spans="1:24" ht="19.5">
      <c r="A60" s="17"/>
    </row>
    <row r="61" spans="1:24" ht="19.5">
      <c r="A61" s="17"/>
    </row>
    <row r="63" spans="1:24" ht="14.25">
      <c r="A63" s="490" t="s">
        <v>108</v>
      </c>
      <c r="B63" s="490"/>
      <c r="C63" s="490"/>
      <c r="D63" s="490"/>
      <c r="E63" s="490"/>
      <c r="F63" s="490"/>
      <c r="G63" s="490"/>
      <c r="H63" s="490"/>
      <c r="I63" s="490"/>
      <c r="J63" s="490"/>
      <c r="K63" s="490"/>
      <c r="L63" s="490"/>
      <c r="M63" s="490"/>
      <c r="N63" s="490"/>
      <c r="O63" s="490"/>
      <c r="P63" s="490"/>
      <c r="Q63" s="490"/>
      <c r="R63" s="490"/>
      <c r="S63" s="490"/>
      <c r="T63" s="490"/>
      <c r="U63" s="490"/>
      <c r="V63" s="490"/>
      <c r="W63" s="490"/>
      <c r="X63" s="490"/>
    </row>
  </sheetData>
  <mergeCells count="96">
    <mergeCell ref="A1:I1"/>
    <mergeCell ref="A2:I2"/>
    <mergeCell ref="A3:I3"/>
    <mergeCell ref="A7:B7"/>
    <mergeCell ref="D8:G8"/>
    <mergeCell ref="K35:O35"/>
    <mergeCell ref="P35:U35"/>
    <mergeCell ref="V35:X35"/>
    <mergeCell ref="C36:F36"/>
    <mergeCell ref="G36:J36"/>
    <mergeCell ref="K36:O36"/>
    <mergeCell ref="P36:U38"/>
    <mergeCell ref="V36:X38"/>
    <mergeCell ref="C37:F37"/>
    <mergeCell ref="G37:J37"/>
    <mergeCell ref="C35:F35"/>
    <mergeCell ref="G35:J35"/>
    <mergeCell ref="K37:O37"/>
    <mergeCell ref="C38:F38"/>
    <mergeCell ref="G38:J38"/>
    <mergeCell ref="K38:O38"/>
    <mergeCell ref="C39:D40"/>
    <mergeCell ref="E39:F40"/>
    <mergeCell ref="G39:J40"/>
    <mergeCell ref="K39:O40"/>
    <mergeCell ref="U42:X43"/>
    <mergeCell ref="B43:C43"/>
    <mergeCell ref="P39:U40"/>
    <mergeCell ref="V39:X40"/>
    <mergeCell ref="C41:F41"/>
    <mergeCell ref="G41:J41"/>
    <mergeCell ref="K41:O41"/>
    <mergeCell ref="P41:U41"/>
    <mergeCell ref="V41:X41"/>
    <mergeCell ref="B42:C42"/>
    <mergeCell ref="D42:G43"/>
    <mergeCell ref="H42:L43"/>
    <mergeCell ref="M42:P43"/>
    <mergeCell ref="Q42:T43"/>
    <mergeCell ref="S44:T44"/>
    <mergeCell ref="U44:V44"/>
    <mergeCell ref="W44:X44"/>
    <mergeCell ref="U45:X46"/>
    <mergeCell ref="B46:C46"/>
    <mergeCell ref="B44:C44"/>
    <mergeCell ref="E44:G44"/>
    <mergeCell ref="H44:I44"/>
    <mergeCell ref="J44:L44"/>
    <mergeCell ref="N44:P44"/>
    <mergeCell ref="Q44:R44"/>
    <mergeCell ref="B45:C45"/>
    <mergeCell ref="D45:G46"/>
    <mergeCell ref="H45:L46"/>
    <mergeCell ref="M45:P46"/>
    <mergeCell ref="Q45:T46"/>
    <mergeCell ref="U48:X48"/>
    <mergeCell ref="B47:C47"/>
    <mergeCell ref="D47:G47"/>
    <mergeCell ref="H47:L47"/>
    <mergeCell ref="M47:P47"/>
    <mergeCell ref="Q47:T47"/>
    <mergeCell ref="U47:X47"/>
    <mergeCell ref="B48:C48"/>
    <mergeCell ref="D48:G48"/>
    <mergeCell ref="H48:L48"/>
    <mergeCell ref="M48:P48"/>
    <mergeCell ref="Q48:T48"/>
    <mergeCell ref="B49:C51"/>
    <mergeCell ref="D49:E49"/>
    <mergeCell ref="F49:H51"/>
    <mergeCell ref="I49:K51"/>
    <mergeCell ref="L49:N49"/>
    <mergeCell ref="R49:S49"/>
    <mergeCell ref="T49:W51"/>
    <mergeCell ref="D50:E50"/>
    <mergeCell ref="L50:N50"/>
    <mergeCell ref="R50:S50"/>
    <mergeCell ref="D51:E51"/>
    <mergeCell ref="L51:N51"/>
    <mergeCell ref="R51:S51"/>
    <mergeCell ref="O49:Q51"/>
    <mergeCell ref="A55:X55"/>
    <mergeCell ref="A63:X63"/>
    <mergeCell ref="R52:S53"/>
    <mergeCell ref="T52:W53"/>
    <mergeCell ref="X52:X53"/>
    <mergeCell ref="D53:E53"/>
    <mergeCell ref="F53:H53"/>
    <mergeCell ref="I53:K53"/>
    <mergeCell ref="L53:N53"/>
    <mergeCell ref="B52:C53"/>
    <mergeCell ref="D52:E52"/>
    <mergeCell ref="F52:H52"/>
    <mergeCell ref="I52:K52"/>
    <mergeCell ref="L52:N52"/>
    <mergeCell ref="O52:Q53"/>
  </mergeCells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90"/>
  <sheetViews>
    <sheetView topLeftCell="A37" workbookViewId="0">
      <selection activeCell="A30" sqref="A30:XFD63"/>
    </sheetView>
  </sheetViews>
  <sheetFormatPr defaultRowHeight="13.5"/>
  <cols>
    <col min="1" max="1" width="16.125" style="232" customWidth="1"/>
    <col min="2" max="6" width="11.375" style="232" customWidth="1"/>
    <col min="7" max="16384" width="9" style="232"/>
  </cols>
  <sheetData>
    <row r="1" spans="1:8" ht="18.75">
      <c r="A1" s="580" t="s">
        <v>0</v>
      </c>
      <c r="B1" s="580"/>
      <c r="C1" s="580"/>
      <c r="D1" s="580"/>
      <c r="E1" s="580"/>
      <c r="F1" s="580"/>
    </row>
    <row r="2" spans="1:8" ht="20.25">
      <c r="A2" s="581" t="s">
        <v>261</v>
      </c>
      <c r="B2" s="581"/>
      <c r="C2" s="581"/>
      <c r="D2" s="581"/>
      <c r="E2" s="581"/>
      <c r="F2" s="581"/>
    </row>
    <row r="3" spans="1:8" ht="14.25">
      <c r="A3" s="582" t="s">
        <v>454</v>
      </c>
      <c r="B3" s="582"/>
      <c r="C3" s="582"/>
      <c r="D3" s="582"/>
      <c r="E3" s="582"/>
      <c r="F3" s="582"/>
    </row>
    <row r="4" spans="1:8">
      <c r="A4" s="231" t="s">
        <v>262</v>
      </c>
      <c r="B4" s="280"/>
      <c r="C4" s="231" t="s">
        <v>263</v>
      </c>
      <c r="D4" s="280"/>
      <c r="E4" s="231" t="s">
        <v>264</v>
      </c>
      <c r="F4" s="281"/>
      <c r="G4" s="234"/>
    </row>
    <row r="5" spans="1:8">
      <c r="A5" s="231" t="s">
        <v>265</v>
      </c>
      <c r="B5" s="280"/>
      <c r="C5" s="231" t="s">
        <v>266</v>
      </c>
      <c r="D5" s="280"/>
      <c r="E5" s="231" t="s">
        <v>267</v>
      </c>
      <c r="F5" s="280"/>
    </row>
    <row r="6" spans="1:8">
      <c r="A6" s="231" t="s">
        <v>177</v>
      </c>
      <c r="B6" s="651"/>
      <c r="C6" s="651"/>
      <c r="D6" s="651"/>
      <c r="E6" s="217" t="s">
        <v>268</v>
      </c>
      <c r="F6" s="300"/>
      <c r="G6" s="234"/>
    </row>
    <row r="7" spans="1:8" ht="13.5" customHeight="1">
      <c r="A7" s="219" t="s">
        <v>469</v>
      </c>
      <c r="B7" s="649"/>
      <c r="C7" s="649"/>
      <c r="D7" s="649"/>
      <c r="E7" s="234"/>
      <c r="F7" s="234"/>
      <c r="G7" s="234"/>
    </row>
    <row r="8" spans="1:8">
      <c r="A8" s="12"/>
      <c r="B8" s="12"/>
      <c r="C8" s="12"/>
      <c r="D8" s="12"/>
      <c r="E8" s="12"/>
      <c r="F8" s="12"/>
      <c r="G8" s="12"/>
    </row>
    <row r="9" spans="1:8" ht="14.25" thickBot="1">
      <c r="A9" s="238"/>
    </row>
    <row r="10" spans="1:8" ht="14.25" thickBot="1">
      <c r="A10" s="161" t="s">
        <v>470</v>
      </c>
      <c r="B10" s="279" t="s">
        <v>471</v>
      </c>
      <c r="C10" s="392" t="s">
        <v>472</v>
      </c>
      <c r="D10" s="612"/>
      <c r="E10" s="229" t="s">
        <v>473</v>
      </c>
    </row>
    <row r="11" spans="1:8" ht="14.25" thickBot="1">
      <c r="A11" s="145"/>
      <c r="B11" s="227"/>
      <c r="C11" s="611"/>
      <c r="D11" s="612"/>
      <c r="E11" s="243"/>
    </row>
    <row r="12" spans="1:8" ht="14.25" thickBot="1">
      <c r="A12" s="221"/>
      <c r="B12" s="227"/>
      <c r="C12" s="611"/>
      <c r="D12" s="612"/>
      <c r="E12" s="230"/>
    </row>
    <row r="13" spans="1:8" ht="14.25" thickBot="1">
      <c r="A13" s="221"/>
      <c r="B13" s="227"/>
      <c r="C13" s="611"/>
      <c r="D13" s="612"/>
      <c r="E13" s="230"/>
    </row>
    <row r="14" spans="1:8" ht="14.25" thickBot="1">
      <c r="A14" s="221"/>
      <c r="B14" s="227"/>
      <c r="C14" s="611"/>
      <c r="D14" s="612"/>
      <c r="E14" s="230"/>
      <c r="G14" s="21"/>
      <c r="H14" s="232" t="s">
        <v>75</v>
      </c>
    </row>
    <row r="15" spans="1:8" ht="14.25" thickBot="1">
      <c r="A15" s="221"/>
      <c r="B15" s="227"/>
      <c r="C15" s="611"/>
      <c r="D15" s="612"/>
      <c r="E15" s="243"/>
      <c r="G15" s="25"/>
      <c r="H15" s="232" t="s">
        <v>76</v>
      </c>
    </row>
    <row r="16" spans="1:8" ht="14.25" thickBot="1">
      <c r="A16" s="221"/>
      <c r="B16" s="227"/>
      <c r="C16" s="611"/>
      <c r="D16" s="612"/>
      <c r="E16" s="243"/>
      <c r="G16" s="29"/>
      <c r="H16" s="232" t="s">
        <v>77</v>
      </c>
    </row>
    <row r="17" spans="1:7" ht="14.25" thickBot="1">
      <c r="A17" s="221"/>
      <c r="B17" s="227"/>
      <c r="C17" s="611"/>
      <c r="D17" s="612"/>
      <c r="E17" s="243"/>
    </row>
    <row r="18" spans="1:7" ht="14.25" thickBot="1">
      <c r="A18" s="221"/>
      <c r="B18" s="227"/>
      <c r="C18" s="611"/>
      <c r="D18" s="612"/>
      <c r="E18" s="243"/>
    </row>
    <row r="19" spans="1:7" ht="14.25" thickBot="1">
      <c r="A19" s="221"/>
      <c r="B19" s="227"/>
      <c r="C19" s="611"/>
      <c r="D19" s="612"/>
      <c r="E19" s="243"/>
    </row>
    <row r="20" spans="1:7" ht="14.25" thickBot="1">
      <c r="A20" s="221"/>
      <c r="B20" s="227"/>
      <c r="C20" s="611"/>
      <c r="D20" s="612"/>
      <c r="E20" s="243"/>
    </row>
    <row r="21" spans="1:7" ht="14.25" thickBot="1">
      <c r="A21" s="221"/>
      <c r="B21" s="227"/>
      <c r="C21" s="611"/>
      <c r="D21" s="612"/>
      <c r="E21" s="243"/>
    </row>
    <row r="22" spans="1:7" ht="14.25" thickBot="1">
      <c r="A22" s="221"/>
      <c r="B22" s="227"/>
      <c r="C22" s="611"/>
      <c r="D22" s="612"/>
      <c r="E22" s="243"/>
    </row>
    <row r="23" spans="1:7" ht="14.25" thickBot="1">
      <c r="A23" s="221"/>
      <c r="B23" s="227"/>
      <c r="C23" s="611"/>
      <c r="D23" s="612"/>
      <c r="E23" s="243"/>
    </row>
    <row r="24" spans="1:7" ht="14.25" thickBot="1">
      <c r="A24" s="221"/>
      <c r="B24" s="227"/>
      <c r="C24" s="611"/>
      <c r="D24" s="612"/>
      <c r="E24" s="243"/>
    </row>
    <row r="25" spans="1:7" ht="14.25" thickBot="1">
      <c r="A25" s="221"/>
      <c r="B25" s="227"/>
      <c r="C25" s="611"/>
      <c r="D25" s="612"/>
      <c r="E25" s="243"/>
    </row>
    <row r="26" spans="1:7" ht="14.25" thickBot="1">
      <c r="A26" s="221"/>
      <c r="B26" s="227"/>
      <c r="C26" s="611"/>
      <c r="D26" s="612"/>
      <c r="E26" s="243"/>
    </row>
    <row r="27" spans="1:7" ht="14.25" thickBot="1">
      <c r="A27" s="630" t="s">
        <v>455</v>
      </c>
      <c r="B27" s="630"/>
      <c r="C27" s="630"/>
      <c r="D27" s="630"/>
      <c r="E27" s="630"/>
      <c r="F27" s="630"/>
    </row>
    <row r="28" spans="1:7" ht="14.25" thickTop="1">
      <c r="A28" s="644" t="s">
        <v>456</v>
      </c>
      <c r="B28" s="644"/>
      <c r="C28" s="644"/>
      <c r="D28" s="645" t="s">
        <v>457</v>
      </c>
      <c r="E28" s="645"/>
      <c r="F28" s="645"/>
    </row>
    <row r="29" spans="1:7">
      <c r="A29" s="12"/>
      <c r="B29" s="12"/>
      <c r="C29" s="12"/>
      <c r="D29" s="12"/>
      <c r="E29" s="12"/>
      <c r="F29" s="12"/>
    </row>
    <row r="30" spans="1:7">
      <c r="A30" s="248"/>
    </row>
    <row r="31" spans="1:7" s="73" customFormat="1" ht="14.25" thickBot="1">
      <c r="A31" s="597" t="s">
        <v>526</v>
      </c>
      <c r="B31" s="597"/>
    </row>
    <row r="32" spans="1:7" s="73" customFormat="1">
      <c r="A32" s="344" t="s">
        <v>524</v>
      </c>
      <c r="B32" s="353" t="s">
        <v>420</v>
      </c>
      <c r="C32" s="345" t="s">
        <v>527</v>
      </c>
      <c r="D32" s="345" t="s">
        <v>528</v>
      </c>
      <c r="E32" s="345" t="s">
        <v>530</v>
      </c>
      <c r="F32" s="345" t="s">
        <v>532</v>
      </c>
      <c r="G32" s="346" t="s">
        <v>533</v>
      </c>
    </row>
    <row r="33" spans="1:7" s="73" customFormat="1">
      <c r="A33" s="347"/>
      <c r="B33" s="354"/>
      <c r="C33" s="348"/>
      <c r="D33" s="348"/>
      <c r="E33" s="348"/>
      <c r="F33" s="348"/>
      <c r="G33" s="349"/>
    </row>
    <row r="34" spans="1:7" s="73" customFormat="1">
      <c r="A34" s="347"/>
      <c r="B34" s="354"/>
      <c r="C34" s="348"/>
      <c r="D34" s="348"/>
      <c r="E34" s="348"/>
      <c r="F34" s="348"/>
      <c r="G34" s="349"/>
    </row>
    <row r="35" spans="1:7" s="73" customFormat="1">
      <c r="A35" s="347"/>
      <c r="B35" s="354"/>
      <c r="C35" s="348"/>
      <c r="D35" s="348"/>
      <c r="E35" s="348"/>
      <c r="F35" s="348"/>
      <c r="G35" s="349"/>
    </row>
    <row r="36" spans="1:7" s="73" customFormat="1">
      <c r="A36" s="347"/>
      <c r="B36" s="354"/>
      <c r="C36" s="348"/>
      <c r="D36" s="348"/>
      <c r="E36" s="348"/>
      <c r="F36" s="348"/>
      <c r="G36" s="349"/>
    </row>
    <row r="37" spans="1:7" s="73" customFormat="1">
      <c r="A37" s="347"/>
      <c r="B37" s="354"/>
      <c r="C37" s="348"/>
      <c r="D37" s="348"/>
      <c r="E37" s="348"/>
      <c r="F37" s="348"/>
      <c r="G37" s="349"/>
    </row>
    <row r="38" spans="1:7" s="73" customFormat="1" ht="14.25" thickBot="1">
      <c r="A38" s="350"/>
      <c r="B38" s="355"/>
      <c r="C38" s="351"/>
      <c r="D38" s="351"/>
      <c r="E38" s="351"/>
      <c r="F38" s="351"/>
      <c r="G38" s="352"/>
    </row>
    <row r="39" spans="1:7" s="73" customFormat="1">
      <c r="A39" s="343"/>
      <c r="B39" s="333"/>
      <c r="C39" s="333"/>
      <c r="D39" s="333"/>
      <c r="E39" s="333"/>
      <c r="F39" s="333"/>
    </row>
    <row r="40" spans="1:7" s="73" customFormat="1" ht="14.25" thickBot="1">
      <c r="A40" s="597" t="s">
        <v>534</v>
      </c>
      <c r="B40" s="597"/>
      <c r="C40" s="597"/>
      <c r="D40" s="333"/>
      <c r="E40" s="333"/>
      <c r="F40" s="333"/>
    </row>
    <row r="41" spans="1:7" s="73" customFormat="1">
      <c r="A41" s="344" t="s">
        <v>68</v>
      </c>
      <c r="B41" s="345" t="s">
        <v>420</v>
      </c>
      <c r="C41" s="345" t="s">
        <v>537</v>
      </c>
      <c r="D41" s="345" t="s">
        <v>538</v>
      </c>
      <c r="E41" s="345" t="s">
        <v>539</v>
      </c>
      <c r="F41" s="346" t="s">
        <v>540</v>
      </c>
      <c r="G41" s="346" t="s">
        <v>533</v>
      </c>
    </row>
    <row r="42" spans="1:7" s="73" customFormat="1">
      <c r="A42" s="347"/>
      <c r="B42" s="348"/>
      <c r="C42" s="348"/>
      <c r="D42" s="348"/>
      <c r="E42" s="348"/>
      <c r="F42" s="349"/>
      <c r="G42" s="349"/>
    </row>
    <row r="43" spans="1:7" s="73" customFormat="1">
      <c r="A43" s="347"/>
      <c r="B43" s="348"/>
      <c r="C43" s="348"/>
      <c r="D43" s="348"/>
      <c r="E43" s="348"/>
      <c r="F43" s="349"/>
      <c r="G43" s="349"/>
    </row>
    <row r="44" spans="1:7" s="73" customFormat="1">
      <c r="A44" s="347"/>
      <c r="B44" s="348"/>
      <c r="C44" s="348"/>
      <c r="D44" s="348"/>
      <c r="E44" s="348"/>
      <c r="F44" s="349"/>
      <c r="G44" s="349"/>
    </row>
    <row r="45" spans="1:7" s="73" customFormat="1">
      <c r="A45" s="347"/>
      <c r="B45" s="348"/>
      <c r="C45" s="348"/>
      <c r="D45" s="348"/>
      <c r="E45" s="348"/>
      <c r="F45" s="349"/>
      <c r="G45" s="349"/>
    </row>
    <row r="46" spans="1:7" s="73" customFormat="1">
      <c r="A46" s="347"/>
      <c r="B46" s="348"/>
      <c r="C46" s="348"/>
      <c r="D46" s="348"/>
      <c r="E46" s="348"/>
      <c r="F46" s="349"/>
      <c r="G46" s="349"/>
    </row>
    <row r="47" spans="1:7" s="73" customFormat="1" ht="14.25" thickBot="1">
      <c r="A47" s="350"/>
      <c r="B47" s="351"/>
      <c r="C47" s="351"/>
      <c r="D47" s="351"/>
      <c r="E47" s="351"/>
      <c r="F47" s="352"/>
      <c r="G47" s="352"/>
    </row>
    <row r="48" spans="1:7" s="73" customFormat="1">
      <c r="A48" s="129"/>
      <c r="B48" s="129"/>
      <c r="C48" s="129"/>
      <c r="D48" s="130"/>
      <c r="E48" s="130"/>
      <c r="F48" s="130"/>
      <c r="G48" s="130"/>
    </row>
    <row r="49" spans="1:8" s="73" customFormat="1">
      <c r="A49" s="361" t="s">
        <v>543</v>
      </c>
      <c r="B49" s="129"/>
      <c r="C49" s="129"/>
      <c r="D49" s="130"/>
      <c r="E49" s="130"/>
      <c r="F49" s="130"/>
      <c r="G49" s="130"/>
    </row>
    <row r="50" spans="1:8" s="73" customFormat="1" ht="24">
      <c r="A50" s="362" t="s">
        <v>544</v>
      </c>
      <c r="B50" s="362" t="s">
        <v>545</v>
      </c>
      <c r="C50" s="362" t="s">
        <v>550</v>
      </c>
      <c r="D50" s="362" t="s">
        <v>551</v>
      </c>
      <c r="E50" s="362" t="s">
        <v>546</v>
      </c>
      <c r="F50" s="362" t="s">
        <v>548</v>
      </c>
      <c r="G50" s="362" t="s">
        <v>549</v>
      </c>
      <c r="H50" s="12"/>
    </row>
    <row r="51" spans="1:8" s="73" customFormat="1">
      <c r="A51" s="363"/>
      <c r="B51" s="363"/>
      <c r="C51" s="363"/>
      <c r="D51" s="363"/>
      <c r="E51" s="364"/>
      <c r="F51" s="364"/>
      <c r="G51" s="364"/>
      <c r="H51" s="130"/>
    </row>
    <row r="52" spans="1:8" s="73" customFormat="1">
      <c r="A52" s="365"/>
      <c r="B52" s="365"/>
      <c r="C52" s="365"/>
      <c r="D52" s="365"/>
      <c r="E52" s="365"/>
      <c r="F52" s="365"/>
      <c r="G52" s="365"/>
      <c r="H52" s="12"/>
    </row>
    <row r="53" spans="1:8" s="73" customFormat="1">
      <c r="A53" s="363"/>
      <c r="B53" s="363"/>
      <c r="C53" s="363"/>
      <c r="D53" s="363"/>
      <c r="E53" s="364"/>
      <c r="F53" s="364"/>
      <c r="G53" s="364"/>
      <c r="H53" s="130"/>
    </row>
    <row r="54" spans="1:8" s="73" customFormat="1">
      <c r="A54" s="365"/>
      <c r="B54" s="365"/>
      <c r="C54" s="365"/>
      <c r="D54" s="365"/>
      <c r="E54" s="365"/>
      <c r="F54" s="365"/>
      <c r="G54" s="365"/>
      <c r="H54" s="12"/>
    </row>
    <row r="55" spans="1:8" s="73" customFormat="1">
      <c r="A55" s="363"/>
      <c r="B55" s="363"/>
      <c r="C55" s="363"/>
      <c r="D55" s="363"/>
      <c r="E55" s="364"/>
      <c r="F55" s="364"/>
      <c r="G55" s="364"/>
      <c r="H55" s="130"/>
    </row>
    <row r="56" spans="1:8" s="73" customFormat="1">
      <c r="A56" s="365"/>
      <c r="B56" s="365"/>
      <c r="C56" s="365"/>
      <c r="D56" s="365"/>
      <c r="E56" s="365"/>
      <c r="F56" s="365"/>
      <c r="G56" s="365"/>
      <c r="H56" s="12"/>
    </row>
    <row r="57" spans="1:8" s="73" customFormat="1">
      <c r="A57" s="363"/>
      <c r="B57" s="363"/>
      <c r="C57" s="363"/>
      <c r="D57" s="363"/>
      <c r="E57" s="364"/>
      <c r="F57" s="364"/>
      <c r="G57" s="364"/>
      <c r="H57" s="130"/>
    </row>
    <row r="58" spans="1:8" s="73" customFormat="1">
      <c r="A58" s="365"/>
      <c r="B58" s="365"/>
      <c r="C58" s="365"/>
      <c r="D58" s="365"/>
      <c r="E58" s="365"/>
      <c r="F58" s="365"/>
      <c r="G58" s="365"/>
      <c r="H58" s="12"/>
    </row>
    <row r="59" spans="1:8" s="73" customFormat="1">
      <c r="A59" s="363"/>
      <c r="B59" s="363"/>
      <c r="C59" s="363"/>
      <c r="D59" s="363"/>
      <c r="E59" s="364"/>
      <c r="F59" s="364"/>
      <c r="G59" s="364"/>
      <c r="H59" s="130"/>
    </row>
    <row r="60" spans="1:8" s="73" customFormat="1">
      <c r="A60" s="365"/>
      <c r="B60" s="365"/>
      <c r="C60" s="365"/>
      <c r="D60" s="365"/>
      <c r="E60" s="365"/>
      <c r="F60" s="365"/>
      <c r="G60" s="365"/>
      <c r="H60" s="12"/>
    </row>
    <row r="61" spans="1:8" s="73" customFormat="1">
      <c r="A61" s="363"/>
      <c r="B61" s="363"/>
      <c r="C61" s="363"/>
      <c r="D61" s="363"/>
      <c r="E61" s="364"/>
      <c r="F61" s="364"/>
      <c r="G61" s="364"/>
      <c r="H61" s="130"/>
    </row>
    <row r="62" spans="1:8">
      <c r="A62" s="248"/>
    </row>
    <row r="63" spans="1:8">
      <c r="A63" s="248"/>
    </row>
    <row r="64" spans="1:8" ht="14.25" thickBot="1">
      <c r="A64" s="248"/>
    </row>
    <row r="65" spans="1:10" ht="15" thickTop="1" thickBot="1">
      <c r="A65" s="356" t="s">
        <v>21</v>
      </c>
      <c r="B65" s="360" t="s">
        <v>138</v>
      </c>
      <c r="C65" s="567"/>
      <c r="D65" s="568"/>
      <c r="E65" s="567"/>
      <c r="F65" s="568"/>
      <c r="G65" s="567"/>
      <c r="H65" s="568"/>
      <c r="I65" s="567"/>
      <c r="J65" s="569"/>
    </row>
    <row r="66" spans="1:10" ht="14.25" thickBot="1">
      <c r="A66" s="357" t="s">
        <v>22</v>
      </c>
      <c r="B66" s="257" t="s">
        <v>278</v>
      </c>
      <c r="C66" s="573"/>
      <c r="D66" s="574"/>
      <c r="E66" s="573"/>
      <c r="F66" s="574"/>
      <c r="G66" s="573"/>
      <c r="H66" s="574"/>
      <c r="I66" s="573"/>
      <c r="J66" s="575"/>
    </row>
    <row r="67" spans="1:10" ht="27.75" thickBot="1">
      <c r="A67" s="357" t="s">
        <v>23</v>
      </c>
      <c r="B67" s="257" t="s">
        <v>458</v>
      </c>
      <c r="C67" s="358"/>
      <c r="D67" s="358"/>
      <c r="E67" s="358"/>
      <c r="F67" s="358"/>
      <c r="G67" s="358"/>
      <c r="H67" s="358"/>
      <c r="I67" s="358"/>
      <c r="J67" s="359"/>
    </row>
    <row r="68" spans="1:10" ht="27.75" thickBot="1">
      <c r="A68" s="357" t="s">
        <v>24</v>
      </c>
      <c r="B68" s="257" t="s">
        <v>459</v>
      </c>
      <c r="C68" s="573"/>
      <c r="D68" s="574"/>
      <c r="E68" s="573"/>
      <c r="F68" s="574"/>
      <c r="G68" s="573"/>
      <c r="H68" s="574"/>
      <c r="I68" s="573"/>
      <c r="J68" s="575"/>
    </row>
    <row r="69" spans="1:10" ht="14.25" thickBot="1">
      <c r="A69" s="357" t="s">
        <v>25</v>
      </c>
      <c r="B69" s="257" t="s">
        <v>280</v>
      </c>
      <c r="C69" s="573"/>
      <c r="D69" s="574"/>
      <c r="E69" s="573"/>
      <c r="F69" s="574"/>
      <c r="G69" s="573"/>
      <c r="H69" s="574"/>
      <c r="I69" s="573"/>
      <c r="J69" s="575"/>
    </row>
    <row r="70" spans="1:10" ht="14.25" thickBot="1">
      <c r="A70" s="260"/>
      <c r="B70" s="258" t="s">
        <v>30</v>
      </c>
      <c r="C70" s="564"/>
      <c r="D70" s="565"/>
      <c r="E70" s="564"/>
      <c r="F70" s="565"/>
      <c r="G70" s="564"/>
      <c r="H70" s="565"/>
      <c r="I70" s="564"/>
      <c r="J70" s="566"/>
    </row>
    <row r="71" spans="1:10" ht="15" thickTop="1" thickBot="1">
      <c r="A71" s="357" t="s">
        <v>281</v>
      </c>
      <c r="B71" s="257" t="s">
        <v>186</v>
      </c>
      <c r="C71" s="632"/>
      <c r="D71" s="633"/>
      <c r="E71" s="632"/>
      <c r="F71" s="633"/>
      <c r="G71" s="567"/>
      <c r="H71" s="568"/>
      <c r="I71" s="567"/>
      <c r="J71" s="569"/>
    </row>
    <row r="72" spans="1:10" ht="14.25" thickBot="1">
      <c r="A72" s="357" t="s">
        <v>282</v>
      </c>
      <c r="B72" s="257" t="s">
        <v>278</v>
      </c>
      <c r="C72" s="573"/>
      <c r="D72" s="574"/>
      <c r="E72" s="573"/>
      <c r="F72" s="574"/>
      <c r="G72" s="573"/>
      <c r="H72" s="574"/>
      <c r="I72" s="573"/>
      <c r="J72" s="575"/>
    </row>
    <row r="73" spans="1:10" ht="14.25" thickBot="1">
      <c r="A73" s="357" t="s">
        <v>283</v>
      </c>
      <c r="B73" s="257" t="s">
        <v>460</v>
      </c>
      <c r="C73" s="573"/>
      <c r="D73" s="574"/>
      <c r="E73" s="573"/>
      <c r="F73" s="574"/>
      <c r="G73" s="573"/>
      <c r="H73" s="574"/>
      <c r="I73" s="573"/>
      <c r="J73" s="575"/>
    </row>
    <row r="74" spans="1:10" ht="14.25" thickBot="1">
      <c r="A74" s="357" t="s">
        <v>285</v>
      </c>
      <c r="B74" s="257" t="s">
        <v>461</v>
      </c>
      <c r="C74" s="573"/>
      <c r="D74" s="574"/>
      <c r="E74" s="573"/>
      <c r="F74" s="574"/>
      <c r="G74" s="573"/>
      <c r="H74" s="574"/>
      <c r="I74" s="573"/>
      <c r="J74" s="575"/>
    </row>
    <row r="75" spans="1:10" ht="27" thickBot="1">
      <c r="A75" s="357" t="s">
        <v>24</v>
      </c>
      <c r="B75" s="257" t="s">
        <v>462</v>
      </c>
      <c r="C75" s="573"/>
      <c r="D75" s="574"/>
      <c r="E75" s="573"/>
      <c r="F75" s="574"/>
      <c r="G75" s="573"/>
      <c r="H75" s="574"/>
      <c r="I75" s="573"/>
      <c r="J75" s="575"/>
    </row>
    <row r="76" spans="1:10" ht="27" thickBot="1">
      <c r="A76" s="357" t="s">
        <v>25</v>
      </c>
      <c r="B76" s="257" t="s">
        <v>463</v>
      </c>
      <c r="C76" s="573"/>
      <c r="D76" s="574"/>
      <c r="E76" s="573"/>
      <c r="F76" s="574"/>
      <c r="G76" s="573"/>
      <c r="H76" s="574"/>
      <c r="I76" s="573"/>
      <c r="J76" s="575"/>
    </row>
    <row r="77" spans="1:10" ht="14.25" thickBot="1">
      <c r="A77" s="259"/>
      <c r="B77" s="257" t="s">
        <v>287</v>
      </c>
      <c r="C77" s="573"/>
      <c r="D77" s="574"/>
      <c r="E77" s="573"/>
      <c r="F77" s="574"/>
      <c r="G77" s="573"/>
      <c r="H77" s="574"/>
      <c r="I77" s="573"/>
      <c r="J77" s="575"/>
    </row>
    <row r="78" spans="1:10" ht="14.25" thickBot="1">
      <c r="A78" s="260"/>
      <c r="B78" s="258" t="s">
        <v>30</v>
      </c>
      <c r="C78" s="564"/>
      <c r="D78" s="565"/>
      <c r="E78" s="564"/>
      <c r="F78" s="565"/>
      <c r="G78" s="564"/>
      <c r="H78" s="565"/>
      <c r="I78" s="564"/>
      <c r="J78" s="566"/>
    </row>
    <row r="79" spans="1:10" ht="15" thickTop="1" thickBot="1">
      <c r="A79" s="627" t="s">
        <v>444</v>
      </c>
      <c r="B79" s="257" t="s">
        <v>289</v>
      </c>
      <c r="C79" s="567"/>
      <c r="D79" s="568"/>
      <c r="E79" s="567"/>
      <c r="F79" s="568"/>
      <c r="G79" s="567"/>
      <c r="H79" s="568"/>
      <c r="I79" s="567"/>
      <c r="J79" s="569"/>
    </row>
    <row r="80" spans="1:10" ht="14.25" thickBot="1">
      <c r="A80" s="628"/>
      <c r="B80" s="257" t="s">
        <v>278</v>
      </c>
      <c r="C80" s="573"/>
      <c r="D80" s="574"/>
      <c r="E80" s="573"/>
      <c r="F80" s="574"/>
      <c r="G80" s="573"/>
      <c r="H80" s="574"/>
      <c r="I80" s="573"/>
      <c r="J80" s="575"/>
    </row>
    <row r="81" spans="1:10" ht="27" thickBot="1">
      <c r="A81" s="628"/>
      <c r="B81" s="257" t="s">
        <v>464</v>
      </c>
      <c r="C81" s="358"/>
      <c r="D81" s="358"/>
      <c r="E81" s="358"/>
      <c r="F81" s="358"/>
      <c r="G81" s="358"/>
      <c r="H81" s="358"/>
      <c r="I81" s="358"/>
      <c r="J81" s="359"/>
    </row>
    <row r="82" spans="1:10" ht="27" thickBot="1">
      <c r="A82" s="628"/>
      <c r="B82" s="257" t="s">
        <v>465</v>
      </c>
      <c r="C82" s="573"/>
      <c r="D82" s="574"/>
      <c r="E82" s="573"/>
      <c r="F82" s="574"/>
      <c r="G82" s="573"/>
      <c r="H82" s="574"/>
      <c r="I82" s="573"/>
      <c r="J82" s="575"/>
    </row>
    <row r="83" spans="1:10" ht="27" thickBot="1">
      <c r="A83" s="628"/>
      <c r="B83" s="257" t="s">
        <v>466</v>
      </c>
      <c r="C83" s="573"/>
      <c r="D83" s="574"/>
      <c r="E83" s="573"/>
      <c r="F83" s="574"/>
      <c r="G83" s="573"/>
      <c r="H83" s="574"/>
      <c r="I83" s="573"/>
      <c r="J83" s="575"/>
    </row>
    <row r="84" spans="1:10" ht="14.25" thickBot="1">
      <c r="A84" s="629"/>
      <c r="B84" s="258" t="s">
        <v>30</v>
      </c>
      <c r="C84" s="564"/>
      <c r="D84" s="565"/>
      <c r="E84" s="564"/>
      <c r="F84" s="565"/>
      <c r="G84" s="564"/>
      <c r="H84" s="565"/>
      <c r="I84" s="564"/>
      <c r="J84" s="566"/>
    </row>
    <row r="85" spans="1:10" ht="21.75" thickTop="1" thickBot="1">
      <c r="A85" s="570" t="s">
        <v>167</v>
      </c>
      <c r="B85" s="570"/>
      <c r="C85" s="570"/>
      <c r="D85" s="570"/>
      <c r="E85" s="570"/>
      <c r="F85" s="570"/>
      <c r="G85" s="570"/>
      <c r="H85" s="570"/>
      <c r="I85" s="570"/>
      <c r="J85" s="570"/>
    </row>
    <row r="86" spans="1:10" ht="15" thickTop="1" thickBot="1">
      <c r="A86" s="650"/>
      <c r="B86" s="650"/>
      <c r="C86" s="650"/>
      <c r="D86" s="650"/>
      <c r="E86" s="650"/>
      <c r="F86" s="650"/>
      <c r="G86" s="650"/>
      <c r="H86" s="650"/>
      <c r="I86" s="650"/>
      <c r="J86" s="650"/>
    </row>
    <row r="87" spans="1:10" ht="14.25" thickBot="1">
      <c r="A87" s="630" t="s">
        <v>219</v>
      </c>
      <c r="B87" s="630"/>
      <c r="C87" s="630"/>
      <c r="D87" s="630"/>
      <c r="E87" s="630"/>
      <c r="F87" s="630"/>
      <c r="G87" s="630"/>
      <c r="H87" s="630"/>
      <c r="I87" s="630"/>
      <c r="J87" s="630"/>
    </row>
    <row r="88" spans="1:10" ht="14.25" customHeight="1" thickTop="1">
      <c r="A88" s="578" t="s">
        <v>467</v>
      </c>
      <c r="B88" s="578"/>
      <c r="C88" s="578"/>
      <c r="D88" s="578"/>
      <c r="E88" s="578"/>
      <c r="F88" s="578"/>
      <c r="G88" s="578"/>
      <c r="H88" s="578"/>
      <c r="I88" s="578"/>
      <c r="J88" s="578"/>
    </row>
    <row r="89" spans="1:10">
      <c r="A89" s="237" t="s">
        <v>468</v>
      </c>
    </row>
    <row r="90" spans="1:10">
      <c r="A90" s="237"/>
    </row>
  </sheetData>
  <mergeCells count="104">
    <mergeCell ref="C10:D10"/>
    <mergeCell ref="C11:D11"/>
    <mergeCell ref="C12:D12"/>
    <mergeCell ref="C13:D13"/>
    <mergeCell ref="C14:D14"/>
    <mergeCell ref="C15:D15"/>
    <mergeCell ref="A1:F1"/>
    <mergeCell ref="A2:F2"/>
    <mergeCell ref="A3:F3"/>
    <mergeCell ref="B6:D6"/>
    <mergeCell ref="C22:D22"/>
    <mergeCell ref="C23:D23"/>
    <mergeCell ref="C24:D24"/>
    <mergeCell ref="C25:D25"/>
    <mergeCell ref="C26:D26"/>
    <mergeCell ref="A27:F27"/>
    <mergeCell ref="C16:D16"/>
    <mergeCell ref="C17:D17"/>
    <mergeCell ref="C18:D18"/>
    <mergeCell ref="C19:D19"/>
    <mergeCell ref="C20:D20"/>
    <mergeCell ref="C21:D21"/>
    <mergeCell ref="C66:D66"/>
    <mergeCell ref="E66:F66"/>
    <mergeCell ref="G66:H66"/>
    <mergeCell ref="I66:J66"/>
    <mergeCell ref="C68:D68"/>
    <mergeCell ref="E68:F68"/>
    <mergeCell ref="G68:H68"/>
    <mergeCell ref="I68:J68"/>
    <mergeCell ref="A28:C28"/>
    <mergeCell ref="D28:F28"/>
    <mergeCell ref="C65:D65"/>
    <mergeCell ref="E65:F65"/>
    <mergeCell ref="G65:H65"/>
    <mergeCell ref="I65:J65"/>
    <mergeCell ref="A31:B31"/>
    <mergeCell ref="A40:C40"/>
    <mergeCell ref="C71:D71"/>
    <mergeCell ref="E71:F71"/>
    <mergeCell ref="G71:H71"/>
    <mergeCell ref="I71:J71"/>
    <mergeCell ref="C72:D72"/>
    <mergeCell ref="E72:F72"/>
    <mergeCell ref="G72:H72"/>
    <mergeCell ref="I72:J72"/>
    <mergeCell ref="C69:D69"/>
    <mergeCell ref="E69:F69"/>
    <mergeCell ref="G69:H69"/>
    <mergeCell ref="I69:J69"/>
    <mergeCell ref="C70:D70"/>
    <mergeCell ref="E70:F70"/>
    <mergeCell ref="G70:H70"/>
    <mergeCell ref="I70:J70"/>
    <mergeCell ref="C75:D75"/>
    <mergeCell ref="E75:F75"/>
    <mergeCell ref="G75:H75"/>
    <mergeCell ref="I75:J75"/>
    <mergeCell ref="C76:D76"/>
    <mergeCell ref="E76:F76"/>
    <mergeCell ref="G76:H76"/>
    <mergeCell ref="I76:J76"/>
    <mergeCell ref="C73:D73"/>
    <mergeCell ref="E73:F73"/>
    <mergeCell ref="G73:H73"/>
    <mergeCell ref="I73:J73"/>
    <mergeCell ref="C74:D74"/>
    <mergeCell ref="E74:F74"/>
    <mergeCell ref="G74:H74"/>
    <mergeCell ref="I74:J74"/>
    <mergeCell ref="I80:J80"/>
    <mergeCell ref="C82:D82"/>
    <mergeCell ref="C77:D77"/>
    <mergeCell ref="E77:F77"/>
    <mergeCell ref="G77:H77"/>
    <mergeCell ref="I77:J77"/>
    <mergeCell ref="C78:D78"/>
    <mergeCell ref="E78:F78"/>
    <mergeCell ref="G78:H78"/>
    <mergeCell ref="I78:J78"/>
    <mergeCell ref="A87:J87"/>
    <mergeCell ref="A88:J88"/>
    <mergeCell ref="B7:D7"/>
    <mergeCell ref="C84:D84"/>
    <mergeCell ref="E84:F84"/>
    <mergeCell ref="G84:H84"/>
    <mergeCell ref="I84:J84"/>
    <mergeCell ref="A85:J85"/>
    <mergeCell ref="A86:J86"/>
    <mergeCell ref="E82:F82"/>
    <mergeCell ref="G82:H82"/>
    <mergeCell ref="I82:J82"/>
    <mergeCell ref="C83:D83"/>
    <mergeCell ref="E83:F83"/>
    <mergeCell ref="G83:H83"/>
    <mergeCell ref="I83:J83"/>
    <mergeCell ref="A79:A84"/>
    <mergeCell ref="C79:D79"/>
    <mergeCell ref="E79:F79"/>
    <mergeCell ref="G79:H79"/>
    <mergeCell ref="I79:J79"/>
    <mergeCell ref="C80:D80"/>
    <mergeCell ref="E80:F80"/>
    <mergeCell ref="G80:H80"/>
  </mergeCells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91"/>
  <sheetViews>
    <sheetView topLeftCell="A25" workbookViewId="0">
      <selection activeCell="A31" sqref="A31:XFD61"/>
    </sheetView>
  </sheetViews>
  <sheetFormatPr defaultRowHeight="13.5"/>
  <cols>
    <col min="1" max="1" width="16.75" customWidth="1"/>
    <col min="2" max="7" width="13.75" customWidth="1"/>
  </cols>
  <sheetData>
    <row r="1" spans="1:11" ht="18.75">
      <c r="A1" s="580" t="s">
        <v>0</v>
      </c>
      <c r="B1" s="580"/>
      <c r="C1" s="580"/>
      <c r="D1" s="580"/>
      <c r="E1" s="580"/>
      <c r="F1" s="580"/>
      <c r="G1" s="580"/>
    </row>
    <row r="2" spans="1:11" ht="20.25">
      <c r="A2" s="581" t="s">
        <v>261</v>
      </c>
      <c r="B2" s="581"/>
      <c r="C2" s="581"/>
      <c r="D2" s="581"/>
      <c r="E2" s="581"/>
      <c r="F2" s="581"/>
      <c r="G2" s="581"/>
    </row>
    <row r="3" spans="1:11" ht="14.25">
      <c r="A3" s="582" t="s">
        <v>474</v>
      </c>
      <c r="B3" s="582"/>
      <c r="C3" s="582"/>
      <c r="D3" s="582"/>
      <c r="E3" s="582"/>
      <c r="F3" s="582"/>
      <c r="G3" s="582"/>
    </row>
    <row r="4" spans="1:11">
      <c r="A4" s="273" t="s">
        <v>262</v>
      </c>
      <c r="B4" s="140"/>
      <c r="C4" s="273" t="s">
        <v>263</v>
      </c>
      <c r="D4" s="281"/>
      <c r="E4" s="217"/>
      <c r="F4" s="273" t="s">
        <v>264</v>
      </c>
      <c r="G4" s="140"/>
    </row>
    <row r="5" spans="1:11">
      <c r="A5" s="273" t="s">
        <v>265</v>
      </c>
      <c r="B5" s="140"/>
      <c r="C5" s="217" t="s">
        <v>266</v>
      </c>
      <c r="D5" s="281"/>
      <c r="E5" s="234"/>
      <c r="F5" s="273" t="s">
        <v>267</v>
      </c>
      <c r="G5" s="291"/>
    </row>
    <row r="6" spans="1:11">
      <c r="A6" s="273" t="s">
        <v>177</v>
      </c>
      <c r="B6" s="643"/>
      <c r="C6" s="643"/>
      <c r="D6" s="643"/>
      <c r="E6" s="643"/>
      <c r="F6" s="643"/>
      <c r="G6" s="643"/>
    </row>
    <row r="7" spans="1:11" ht="13.5" customHeight="1">
      <c r="A7" s="217" t="s">
        <v>488</v>
      </c>
      <c r="B7" s="649"/>
      <c r="C7" s="649"/>
      <c r="D7" s="649"/>
      <c r="E7" s="236"/>
      <c r="F7" s="289" t="s">
        <v>268</v>
      </c>
      <c r="G7" s="299"/>
    </row>
    <row r="8" spans="1:11">
      <c r="A8" s="217" t="s">
        <v>475</v>
      </c>
      <c r="B8" s="300"/>
      <c r="C8" s="217" t="s">
        <v>476</v>
      </c>
      <c r="D8" s="300"/>
      <c r="E8" s="234"/>
      <c r="F8" s="273" t="s">
        <v>477</v>
      </c>
      <c r="G8" s="298"/>
    </row>
    <row r="9" spans="1:11" ht="14.25">
      <c r="A9" s="247"/>
      <c r="B9" s="247"/>
      <c r="C9" s="247"/>
      <c r="D9" s="247"/>
      <c r="E9" s="247"/>
      <c r="F9" s="247"/>
      <c r="G9" s="247"/>
    </row>
    <row r="10" spans="1:11" ht="14.25" thickBot="1">
      <c r="A10" s="238"/>
    </row>
    <row r="11" spans="1:11" ht="14.25" thickBot="1">
      <c r="A11" s="161" t="s">
        <v>489</v>
      </c>
      <c r="B11" s="279" t="s">
        <v>490</v>
      </c>
      <c r="C11" s="392" t="s">
        <v>472</v>
      </c>
      <c r="D11" s="612"/>
      <c r="E11" s="282" t="s">
        <v>79</v>
      </c>
      <c r="F11" s="272"/>
      <c r="G11" s="278"/>
    </row>
    <row r="12" spans="1:11" ht="14.25" thickBot="1">
      <c r="A12" s="267"/>
      <c r="B12" s="227"/>
      <c r="C12" s="611"/>
      <c r="D12" s="612"/>
      <c r="E12" s="224"/>
      <c r="F12" s="276"/>
      <c r="G12" s="245"/>
    </row>
    <row r="13" spans="1:11" ht="14.25" thickBot="1">
      <c r="A13" s="267"/>
      <c r="B13" s="227"/>
      <c r="C13" s="611"/>
      <c r="D13" s="612"/>
      <c r="E13" s="224"/>
      <c r="F13" s="276"/>
      <c r="G13" s="245"/>
      <c r="J13" s="21"/>
      <c r="K13" s="232" t="s">
        <v>75</v>
      </c>
    </row>
    <row r="14" spans="1:11" ht="14.25" thickBot="1">
      <c r="A14" s="267"/>
      <c r="B14" s="227"/>
      <c r="C14" s="611"/>
      <c r="D14" s="612"/>
      <c r="E14" s="224"/>
      <c r="F14" s="276"/>
      <c r="G14" s="245"/>
      <c r="J14" s="25"/>
      <c r="K14" s="232" t="s">
        <v>76</v>
      </c>
    </row>
    <row r="15" spans="1:11" ht="14.25" thickBot="1">
      <c r="A15" s="267"/>
      <c r="B15" s="227"/>
      <c r="C15" s="611"/>
      <c r="D15" s="612"/>
      <c r="E15" s="224"/>
      <c r="F15" s="276"/>
      <c r="G15" s="245"/>
      <c r="J15" s="29"/>
      <c r="K15" s="232" t="s">
        <v>77</v>
      </c>
    </row>
    <row r="16" spans="1:11" ht="14.25" thickBot="1">
      <c r="A16" s="221"/>
      <c r="B16" s="227"/>
      <c r="C16" s="611"/>
      <c r="D16" s="612"/>
      <c r="E16" s="224"/>
      <c r="F16" s="276"/>
      <c r="G16" s="245"/>
    </row>
    <row r="17" spans="1:7" ht="14.25" thickBot="1">
      <c r="A17" s="267"/>
      <c r="B17" s="227"/>
      <c r="C17" s="611"/>
      <c r="D17" s="612"/>
      <c r="E17" s="224"/>
      <c r="F17" s="276"/>
      <c r="G17" s="245"/>
    </row>
    <row r="18" spans="1:7" ht="14.25" thickBot="1">
      <c r="A18" s="267"/>
      <c r="B18" s="227"/>
      <c r="C18" s="611"/>
      <c r="D18" s="612"/>
      <c r="E18" s="224"/>
      <c r="F18" s="276"/>
      <c r="G18" s="245"/>
    </row>
    <row r="19" spans="1:7" ht="14.25" thickBot="1">
      <c r="A19" s="267"/>
      <c r="B19" s="227"/>
      <c r="C19" s="611"/>
      <c r="D19" s="612"/>
      <c r="E19" s="224"/>
      <c r="F19" s="276"/>
      <c r="G19" s="245"/>
    </row>
    <row r="20" spans="1:7" ht="14.25" thickBot="1">
      <c r="A20" s="267"/>
      <c r="B20" s="227"/>
      <c r="C20" s="611"/>
      <c r="D20" s="612"/>
      <c r="E20" s="224"/>
      <c r="F20" s="276"/>
      <c r="G20" s="245"/>
    </row>
    <row r="21" spans="1:7" ht="14.25" thickBot="1">
      <c r="A21" s="221"/>
      <c r="B21" s="227"/>
      <c r="C21" s="611"/>
      <c r="D21" s="612"/>
      <c r="E21" s="224"/>
      <c r="F21" s="276"/>
      <c r="G21" s="245"/>
    </row>
    <row r="22" spans="1:7" ht="14.25" thickBot="1">
      <c r="A22" s="267"/>
      <c r="B22" s="269"/>
      <c r="C22" s="611"/>
      <c r="D22" s="612"/>
      <c r="E22" s="224"/>
      <c r="F22" s="276"/>
      <c r="G22" s="245"/>
    </row>
    <row r="23" spans="1:7" ht="14.25" thickBot="1">
      <c r="A23" s="221"/>
      <c r="B23" s="269"/>
      <c r="C23" s="611"/>
      <c r="D23" s="612"/>
      <c r="E23" s="224"/>
      <c r="F23" s="276"/>
      <c r="G23" s="245"/>
    </row>
    <row r="24" spans="1:7" ht="14.25" thickBot="1">
      <c r="A24" s="221"/>
      <c r="B24" s="269"/>
      <c r="C24" s="611"/>
      <c r="D24" s="612"/>
      <c r="E24" s="224"/>
      <c r="F24" s="276"/>
      <c r="G24" s="245"/>
    </row>
    <row r="25" spans="1:7" ht="14.25" thickBot="1">
      <c r="A25" s="221"/>
      <c r="B25" s="269"/>
      <c r="C25" s="611"/>
      <c r="D25" s="612"/>
      <c r="E25" s="224"/>
      <c r="F25" s="276"/>
      <c r="G25" s="245"/>
    </row>
    <row r="26" spans="1:7" ht="14.25" thickBot="1">
      <c r="A26" s="221"/>
      <c r="B26" s="269"/>
      <c r="C26" s="611"/>
      <c r="D26" s="612"/>
      <c r="E26" s="224"/>
      <c r="F26" s="276"/>
      <c r="G26" s="245"/>
    </row>
    <row r="27" spans="1:7" ht="14.25" thickBot="1">
      <c r="A27" s="221"/>
      <c r="B27" s="269"/>
      <c r="C27" s="611"/>
      <c r="D27" s="612"/>
      <c r="E27" s="224"/>
      <c r="F27" s="276"/>
      <c r="G27" s="245"/>
    </row>
    <row r="28" spans="1:7" ht="14.25" thickBot="1">
      <c r="A28" s="222"/>
      <c r="B28" s="294"/>
      <c r="C28" s="614"/>
      <c r="D28" s="615"/>
      <c r="E28" s="225"/>
      <c r="F28" s="254"/>
      <c r="G28" s="290"/>
    </row>
    <row r="29" spans="1:7" ht="15" thickTop="1" thickBot="1">
      <c r="A29" s="613" t="s">
        <v>478</v>
      </c>
      <c r="B29" s="613"/>
      <c r="C29" s="613"/>
      <c r="D29" s="613"/>
      <c r="E29" s="613"/>
      <c r="F29" s="613"/>
      <c r="G29" s="613"/>
    </row>
    <row r="30" spans="1:7" ht="14.25" thickTop="1">
      <c r="A30" s="578" t="s">
        <v>479</v>
      </c>
      <c r="B30" s="578"/>
      <c r="C30" s="578"/>
      <c r="D30" s="579" t="s">
        <v>480</v>
      </c>
      <c r="E30" s="579"/>
      <c r="F30" s="579"/>
      <c r="G30" s="579"/>
    </row>
    <row r="31" spans="1:7" s="73" customFormat="1" ht="14.25" thickBot="1">
      <c r="A31" s="597" t="s">
        <v>526</v>
      </c>
      <c r="B31" s="597"/>
    </row>
    <row r="32" spans="1:7" s="73" customFormat="1">
      <c r="A32" s="344" t="s">
        <v>524</v>
      </c>
      <c r="B32" s="353" t="s">
        <v>420</v>
      </c>
      <c r="C32" s="345" t="s">
        <v>527</v>
      </c>
      <c r="D32" s="345" t="s">
        <v>528</v>
      </c>
      <c r="E32" s="345" t="s">
        <v>530</v>
      </c>
      <c r="F32" s="345" t="s">
        <v>532</v>
      </c>
      <c r="G32" s="346" t="s">
        <v>533</v>
      </c>
    </row>
    <row r="33" spans="1:7" s="73" customFormat="1">
      <c r="A33" s="347"/>
      <c r="B33" s="354"/>
      <c r="C33" s="348"/>
      <c r="D33" s="348"/>
      <c r="E33" s="348"/>
      <c r="F33" s="348"/>
      <c r="G33" s="349"/>
    </row>
    <row r="34" spans="1:7" s="73" customFormat="1">
      <c r="A34" s="347"/>
      <c r="B34" s="354"/>
      <c r="C34" s="348"/>
      <c r="D34" s="348"/>
      <c r="E34" s="348"/>
      <c r="F34" s="348"/>
      <c r="G34" s="349"/>
    </row>
    <row r="35" spans="1:7" s="73" customFormat="1">
      <c r="A35" s="347"/>
      <c r="B35" s="354"/>
      <c r="C35" s="348"/>
      <c r="D35" s="348"/>
      <c r="E35" s="348"/>
      <c r="F35" s="348"/>
      <c r="G35" s="349"/>
    </row>
    <row r="36" spans="1:7" s="73" customFormat="1">
      <c r="A36" s="347"/>
      <c r="B36" s="354"/>
      <c r="C36" s="348"/>
      <c r="D36" s="348"/>
      <c r="E36" s="348"/>
      <c r="F36" s="348"/>
      <c r="G36" s="349"/>
    </row>
    <row r="37" spans="1:7" s="73" customFormat="1">
      <c r="A37" s="347"/>
      <c r="B37" s="354"/>
      <c r="C37" s="348"/>
      <c r="D37" s="348"/>
      <c r="E37" s="348"/>
      <c r="F37" s="348"/>
      <c r="G37" s="349"/>
    </row>
    <row r="38" spans="1:7" s="73" customFormat="1" ht="14.25" thickBot="1">
      <c r="A38" s="350"/>
      <c r="B38" s="355"/>
      <c r="C38" s="351"/>
      <c r="D38" s="351"/>
      <c r="E38" s="351"/>
      <c r="F38" s="351"/>
      <c r="G38" s="352"/>
    </row>
    <row r="39" spans="1:7" s="73" customFormat="1">
      <c r="A39" s="343"/>
      <c r="B39" s="333"/>
      <c r="C39" s="333"/>
      <c r="D39" s="333"/>
      <c r="E39" s="333"/>
      <c r="F39" s="333"/>
    </row>
    <row r="40" spans="1:7" s="73" customFormat="1" ht="14.25" thickBot="1">
      <c r="A40" s="597" t="s">
        <v>534</v>
      </c>
      <c r="B40" s="597"/>
      <c r="C40" s="597"/>
      <c r="D40" s="333"/>
      <c r="E40" s="333"/>
      <c r="F40" s="333"/>
    </row>
    <row r="41" spans="1:7" s="73" customFormat="1">
      <c r="A41" s="344" t="s">
        <v>68</v>
      </c>
      <c r="B41" s="345" t="s">
        <v>420</v>
      </c>
      <c r="C41" s="345" t="s">
        <v>537</v>
      </c>
      <c r="D41" s="345" t="s">
        <v>538</v>
      </c>
      <c r="E41" s="345" t="s">
        <v>539</v>
      </c>
      <c r="F41" s="346" t="s">
        <v>540</v>
      </c>
      <c r="G41" s="346" t="s">
        <v>533</v>
      </c>
    </row>
    <row r="42" spans="1:7" s="73" customFormat="1">
      <c r="A42" s="347"/>
      <c r="B42" s="348"/>
      <c r="C42" s="348"/>
      <c r="D42" s="348"/>
      <c r="E42" s="348"/>
      <c r="F42" s="349"/>
      <c r="G42" s="349"/>
    </row>
    <row r="43" spans="1:7" s="73" customFormat="1">
      <c r="A43" s="347"/>
      <c r="B43" s="348"/>
      <c r="C43" s="348"/>
      <c r="D43" s="348"/>
      <c r="E43" s="348"/>
      <c r="F43" s="349"/>
      <c r="G43" s="349"/>
    </row>
    <row r="44" spans="1:7" s="73" customFormat="1">
      <c r="A44" s="347"/>
      <c r="B44" s="348"/>
      <c r="C44" s="348"/>
      <c r="D44" s="348"/>
      <c r="E44" s="348"/>
      <c r="F44" s="349"/>
      <c r="G44" s="349"/>
    </row>
    <row r="45" spans="1:7" s="73" customFormat="1">
      <c r="A45" s="347"/>
      <c r="B45" s="348"/>
      <c r="C45" s="348"/>
      <c r="D45" s="348"/>
      <c r="E45" s="348"/>
      <c r="F45" s="349"/>
      <c r="G45" s="349"/>
    </row>
    <row r="46" spans="1:7" s="73" customFormat="1">
      <c r="A46" s="347"/>
      <c r="B46" s="348"/>
      <c r="C46" s="348"/>
      <c r="D46" s="348"/>
      <c r="E46" s="348"/>
      <c r="F46" s="349"/>
      <c r="G46" s="349"/>
    </row>
    <row r="47" spans="1:7" s="73" customFormat="1" ht="14.25" thickBot="1">
      <c r="A47" s="350"/>
      <c r="B47" s="351"/>
      <c r="C47" s="351"/>
      <c r="D47" s="351"/>
      <c r="E47" s="351"/>
      <c r="F47" s="352"/>
      <c r="G47" s="352"/>
    </row>
    <row r="48" spans="1:7" s="73" customFormat="1">
      <c r="A48" s="129"/>
      <c r="B48" s="129"/>
      <c r="C48" s="129"/>
      <c r="D48" s="130"/>
      <c r="E48" s="130"/>
      <c r="F48" s="130"/>
      <c r="G48" s="130"/>
    </row>
    <row r="49" spans="1:10" s="73" customFormat="1">
      <c r="A49" s="361" t="s">
        <v>543</v>
      </c>
      <c r="B49" s="129"/>
      <c r="C49" s="129"/>
      <c r="D49" s="130"/>
      <c r="E49" s="130"/>
      <c r="F49" s="130"/>
      <c r="G49" s="130"/>
    </row>
    <row r="50" spans="1:10" s="73" customFormat="1">
      <c r="A50" s="362" t="s">
        <v>544</v>
      </c>
      <c r="B50" s="362" t="s">
        <v>545</v>
      </c>
      <c r="C50" s="362" t="s">
        <v>550</v>
      </c>
      <c r="D50" s="362" t="s">
        <v>551</v>
      </c>
      <c r="E50" s="362" t="s">
        <v>546</v>
      </c>
      <c r="F50" s="362" t="s">
        <v>548</v>
      </c>
      <c r="G50" s="362" t="s">
        <v>549</v>
      </c>
      <c r="H50" s="12"/>
    </row>
    <row r="51" spans="1:10" s="73" customFormat="1">
      <c r="A51" s="363"/>
      <c r="B51" s="363"/>
      <c r="C51" s="363"/>
      <c r="D51" s="363"/>
      <c r="E51" s="364"/>
      <c r="F51" s="364"/>
      <c r="G51" s="364"/>
      <c r="H51" s="130"/>
    </row>
    <row r="52" spans="1:10" s="73" customFormat="1">
      <c r="A52" s="365"/>
      <c r="B52" s="365"/>
      <c r="C52" s="365"/>
      <c r="D52" s="365"/>
      <c r="E52" s="365"/>
      <c r="F52" s="365"/>
      <c r="G52" s="365"/>
      <c r="H52" s="12"/>
    </row>
    <row r="53" spans="1:10" s="73" customFormat="1">
      <c r="A53" s="363"/>
      <c r="B53" s="363"/>
      <c r="C53" s="363"/>
      <c r="D53" s="363"/>
      <c r="E53" s="364"/>
      <c r="F53" s="364"/>
      <c r="G53" s="364"/>
      <c r="H53" s="130"/>
    </row>
    <row r="54" spans="1:10" s="73" customFormat="1">
      <c r="A54" s="365"/>
      <c r="B54" s="365"/>
      <c r="C54" s="365"/>
      <c r="D54" s="365"/>
      <c r="E54" s="365"/>
      <c r="F54" s="365"/>
      <c r="G54" s="365"/>
      <c r="H54" s="12"/>
    </row>
    <row r="55" spans="1:10" s="73" customFormat="1">
      <c r="A55" s="363"/>
      <c r="B55" s="363"/>
      <c r="C55" s="363"/>
      <c r="D55" s="363"/>
      <c r="E55" s="364"/>
      <c r="F55" s="364"/>
      <c r="G55" s="364"/>
      <c r="H55" s="130"/>
    </row>
    <row r="56" spans="1:10" s="73" customFormat="1">
      <c r="A56" s="365"/>
      <c r="B56" s="365"/>
      <c r="C56" s="365"/>
      <c r="D56" s="365"/>
      <c r="E56" s="365"/>
      <c r="F56" s="365"/>
      <c r="G56" s="365"/>
      <c r="H56" s="12"/>
    </row>
    <row r="57" spans="1:10" s="73" customFormat="1">
      <c r="A57" s="363"/>
      <c r="B57" s="363"/>
      <c r="C57" s="363"/>
      <c r="D57" s="363"/>
      <c r="E57" s="364"/>
      <c r="F57" s="364"/>
      <c r="G57" s="364"/>
      <c r="H57" s="130"/>
    </row>
    <row r="58" spans="1:10" s="73" customFormat="1">
      <c r="A58" s="365"/>
      <c r="B58" s="365"/>
      <c r="C58" s="365"/>
      <c r="D58" s="365"/>
      <c r="E58" s="365"/>
      <c r="F58" s="365"/>
      <c r="G58" s="365"/>
      <c r="H58" s="12"/>
    </row>
    <row r="59" spans="1:10" s="73" customFormat="1">
      <c r="A59" s="363"/>
      <c r="B59" s="363"/>
      <c r="C59" s="363"/>
      <c r="D59" s="363"/>
      <c r="E59" s="364"/>
      <c r="F59" s="364"/>
      <c r="G59" s="364"/>
      <c r="H59" s="130"/>
    </row>
    <row r="60" spans="1:10" s="73" customFormat="1">
      <c r="A60" s="365"/>
      <c r="B60" s="365"/>
      <c r="C60" s="365"/>
      <c r="D60" s="365"/>
      <c r="E60" s="365"/>
      <c r="F60" s="365"/>
      <c r="G60" s="365"/>
      <c r="H60" s="12"/>
    </row>
    <row r="61" spans="1:10" s="73" customFormat="1">
      <c r="A61" s="363"/>
      <c r="B61" s="363"/>
      <c r="C61" s="363"/>
      <c r="D61" s="363"/>
      <c r="E61" s="364"/>
      <c r="F61" s="364"/>
      <c r="G61" s="364"/>
      <c r="H61" s="130"/>
    </row>
    <row r="62" spans="1:10" ht="14.25">
      <c r="A62" s="247"/>
      <c r="B62" s="247"/>
      <c r="C62" s="247"/>
      <c r="D62" s="247"/>
      <c r="E62" s="247"/>
      <c r="F62" s="247"/>
      <c r="G62" s="247"/>
    </row>
    <row r="63" spans="1:10" ht="14.25" thickBot="1">
      <c r="A63" s="248"/>
    </row>
    <row r="64" spans="1:10" ht="15" thickTop="1" thickBot="1">
      <c r="A64" s="274" t="s">
        <v>21</v>
      </c>
      <c r="B64" s="256" t="s">
        <v>138</v>
      </c>
      <c r="C64" s="567"/>
      <c r="D64" s="568"/>
      <c r="E64" s="567"/>
      <c r="F64" s="568"/>
      <c r="G64" s="567"/>
      <c r="H64" s="568"/>
      <c r="I64" s="567"/>
      <c r="J64" s="569"/>
    </row>
    <row r="65" spans="1:10" ht="14.25" thickBot="1">
      <c r="A65" s="275" t="s">
        <v>22</v>
      </c>
      <c r="B65" s="257" t="s">
        <v>278</v>
      </c>
      <c r="C65" s="573"/>
      <c r="D65" s="574"/>
      <c r="E65" s="573"/>
      <c r="F65" s="574"/>
      <c r="G65" s="573"/>
      <c r="H65" s="574"/>
      <c r="I65" s="573"/>
      <c r="J65" s="575"/>
    </row>
    <row r="66" spans="1:10" ht="27" thickBot="1">
      <c r="A66" s="275" t="s">
        <v>23</v>
      </c>
      <c r="B66" s="257" t="s">
        <v>481</v>
      </c>
      <c r="C66" s="276"/>
      <c r="D66" s="276"/>
      <c r="E66" s="276"/>
      <c r="F66" s="276"/>
      <c r="G66" s="239"/>
      <c r="H66" s="239"/>
      <c r="I66" s="239"/>
      <c r="J66" s="240"/>
    </row>
    <row r="67" spans="1:10" ht="27" thickBot="1">
      <c r="A67" s="275" t="s">
        <v>24</v>
      </c>
      <c r="B67" s="257" t="s">
        <v>482</v>
      </c>
      <c r="C67" s="573"/>
      <c r="D67" s="574"/>
      <c r="E67" s="573"/>
      <c r="F67" s="574"/>
      <c r="G67" s="573"/>
      <c r="H67" s="574"/>
      <c r="I67" s="573"/>
      <c r="J67" s="575"/>
    </row>
    <row r="68" spans="1:10" ht="14.25" thickBot="1">
      <c r="A68" s="275" t="s">
        <v>25</v>
      </c>
      <c r="B68" s="257" t="s">
        <v>280</v>
      </c>
      <c r="C68" s="573"/>
      <c r="D68" s="574"/>
      <c r="E68" s="573"/>
      <c r="F68" s="574"/>
      <c r="G68" s="573"/>
      <c r="H68" s="574"/>
      <c r="I68" s="573"/>
      <c r="J68" s="575"/>
    </row>
    <row r="69" spans="1:10" ht="14.25" thickBot="1">
      <c r="A69" s="260"/>
      <c r="B69" s="258" t="s">
        <v>30</v>
      </c>
      <c r="C69" s="564"/>
      <c r="D69" s="565"/>
      <c r="E69" s="564"/>
      <c r="F69" s="565"/>
      <c r="G69" s="564"/>
      <c r="H69" s="565"/>
      <c r="I69" s="564"/>
      <c r="J69" s="566"/>
    </row>
    <row r="70" spans="1:10" ht="15" thickTop="1" thickBot="1">
      <c r="A70" s="275" t="s">
        <v>281</v>
      </c>
      <c r="B70" s="257" t="s">
        <v>186</v>
      </c>
      <c r="C70" s="632" t="s">
        <v>400</v>
      </c>
      <c r="D70" s="633"/>
      <c r="E70" s="567"/>
      <c r="F70" s="568"/>
      <c r="G70" s="567"/>
      <c r="H70" s="568"/>
      <c r="I70" s="567"/>
      <c r="J70" s="569"/>
    </row>
    <row r="71" spans="1:10" ht="14.25" thickBot="1">
      <c r="A71" s="275" t="s">
        <v>282</v>
      </c>
      <c r="B71" s="257" t="s">
        <v>278</v>
      </c>
      <c r="C71" s="573"/>
      <c r="D71" s="574"/>
      <c r="E71" s="573"/>
      <c r="F71" s="574"/>
      <c r="G71" s="573"/>
      <c r="H71" s="574"/>
      <c r="I71" s="573"/>
      <c r="J71" s="575"/>
    </row>
    <row r="72" spans="1:10" ht="14.25" thickBot="1">
      <c r="A72" s="275" t="s">
        <v>283</v>
      </c>
      <c r="B72" s="257" t="s">
        <v>448</v>
      </c>
      <c r="C72" s="573"/>
      <c r="D72" s="574"/>
      <c r="E72" s="573"/>
      <c r="F72" s="574"/>
      <c r="G72" s="573"/>
      <c r="H72" s="574"/>
      <c r="I72" s="573"/>
      <c r="J72" s="575"/>
    </row>
    <row r="73" spans="1:10" ht="14.25" thickBot="1">
      <c r="A73" s="275" t="s">
        <v>285</v>
      </c>
      <c r="B73" s="257" t="s">
        <v>449</v>
      </c>
      <c r="C73" s="573"/>
      <c r="D73" s="574"/>
      <c r="E73" s="573"/>
      <c r="F73" s="574"/>
      <c r="G73" s="573"/>
      <c r="H73" s="574"/>
      <c r="I73" s="573"/>
      <c r="J73" s="575"/>
    </row>
    <row r="74" spans="1:10">
      <c r="A74" s="275" t="s">
        <v>24</v>
      </c>
      <c r="B74" s="261" t="s">
        <v>409</v>
      </c>
      <c r="C74" s="618"/>
      <c r="D74" s="619"/>
      <c r="E74" s="618"/>
      <c r="F74" s="619"/>
      <c r="G74" s="618"/>
      <c r="H74" s="619"/>
      <c r="I74" s="618"/>
      <c r="J74" s="622"/>
    </row>
    <row r="75" spans="1:10" ht="14.25" thickBot="1">
      <c r="A75" s="275" t="s">
        <v>25</v>
      </c>
      <c r="B75" s="257" t="s">
        <v>450</v>
      </c>
      <c r="C75" s="620"/>
      <c r="D75" s="621"/>
      <c r="E75" s="620"/>
      <c r="F75" s="621"/>
      <c r="G75" s="620"/>
      <c r="H75" s="621"/>
      <c r="I75" s="620"/>
      <c r="J75" s="623"/>
    </row>
    <row r="76" spans="1:10">
      <c r="A76" s="259"/>
      <c r="B76" s="261" t="s">
        <v>411</v>
      </c>
      <c r="C76" s="618"/>
      <c r="D76" s="619"/>
      <c r="E76" s="618"/>
      <c r="F76" s="619"/>
      <c r="G76" s="618"/>
      <c r="H76" s="619"/>
      <c r="I76" s="618"/>
      <c r="J76" s="622"/>
    </row>
    <row r="77" spans="1:10" ht="14.25" thickBot="1">
      <c r="A77" s="259"/>
      <c r="B77" s="257" t="s">
        <v>450</v>
      </c>
      <c r="C77" s="620"/>
      <c r="D77" s="621"/>
      <c r="E77" s="620"/>
      <c r="F77" s="621"/>
      <c r="G77" s="620"/>
      <c r="H77" s="621"/>
      <c r="I77" s="620"/>
      <c r="J77" s="623"/>
    </row>
    <row r="78" spans="1:10" ht="14.25" thickBot="1">
      <c r="A78" s="259"/>
      <c r="B78" s="257" t="s">
        <v>287</v>
      </c>
      <c r="C78" s="573"/>
      <c r="D78" s="574"/>
      <c r="E78" s="573"/>
      <c r="F78" s="574"/>
      <c r="G78" s="573"/>
      <c r="H78" s="574"/>
      <c r="I78" s="573"/>
      <c r="J78" s="575"/>
    </row>
    <row r="79" spans="1:10" ht="14.25" thickBot="1">
      <c r="A79" s="260"/>
      <c r="B79" s="258" t="s">
        <v>30</v>
      </c>
      <c r="C79" s="564"/>
      <c r="D79" s="565"/>
      <c r="E79" s="564"/>
      <c r="F79" s="565"/>
      <c r="G79" s="564"/>
      <c r="H79" s="565"/>
      <c r="I79" s="564"/>
      <c r="J79" s="566"/>
    </row>
    <row r="80" spans="1:10" ht="15" thickTop="1" thickBot="1">
      <c r="A80" s="627" t="s">
        <v>444</v>
      </c>
      <c r="B80" s="257" t="s">
        <v>289</v>
      </c>
      <c r="C80" s="567"/>
      <c r="D80" s="568"/>
      <c r="E80" s="567"/>
      <c r="F80" s="568"/>
      <c r="G80" s="567"/>
      <c r="H80" s="568"/>
      <c r="I80" s="567"/>
      <c r="J80" s="569"/>
    </row>
    <row r="81" spans="1:10" ht="14.25" thickBot="1">
      <c r="A81" s="628"/>
      <c r="B81" s="257" t="s">
        <v>278</v>
      </c>
      <c r="C81" s="573"/>
      <c r="D81" s="574"/>
      <c r="E81" s="573"/>
      <c r="F81" s="574"/>
      <c r="G81" s="573"/>
      <c r="H81" s="574"/>
      <c r="I81" s="573"/>
      <c r="J81" s="575"/>
    </row>
    <row r="82" spans="1:10" ht="27.75" thickBot="1">
      <c r="A82" s="628"/>
      <c r="B82" s="257" t="s">
        <v>483</v>
      </c>
      <c r="C82" s="276"/>
      <c r="D82" s="276"/>
      <c r="E82" s="276"/>
      <c r="F82" s="276"/>
      <c r="G82" s="276"/>
      <c r="H82" s="276"/>
      <c r="I82" s="276"/>
      <c r="J82" s="277"/>
    </row>
    <row r="83" spans="1:10" ht="27.75" thickBot="1">
      <c r="A83" s="628"/>
      <c r="B83" s="257" t="s">
        <v>484</v>
      </c>
      <c r="C83" s="573"/>
      <c r="D83" s="574"/>
      <c r="E83" s="573"/>
      <c r="F83" s="574"/>
      <c r="G83" s="573"/>
      <c r="H83" s="574"/>
      <c r="I83" s="573"/>
      <c r="J83" s="575"/>
    </row>
    <row r="84" spans="1:10" ht="27" thickBot="1">
      <c r="A84" s="628"/>
      <c r="B84" s="257" t="s">
        <v>485</v>
      </c>
      <c r="C84" s="573"/>
      <c r="D84" s="574"/>
      <c r="E84" s="573"/>
      <c r="F84" s="574"/>
      <c r="G84" s="573"/>
      <c r="H84" s="574"/>
      <c r="I84" s="573"/>
      <c r="J84" s="575"/>
    </row>
    <row r="85" spans="1:10" ht="14.25" thickBot="1">
      <c r="A85" s="629"/>
      <c r="B85" s="258" t="s">
        <v>30</v>
      </c>
      <c r="C85" s="564"/>
      <c r="D85" s="565"/>
      <c r="E85" s="564"/>
      <c r="F85" s="565"/>
      <c r="G85" s="564"/>
      <c r="H85" s="565"/>
      <c r="I85" s="564"/>
      <c r="J85" s="566"/>
    </row>
    <row r="86" spans="1:10" ht="21.75" thickTop="1" thickBot="1">
      <c r="A86" s="570" t="s">
        <v>167</v>
      </c>
      <c r="B86" s="570"/>
      <c r="C86" s="570"/>
      <c r="D86" s="570"/>
      <c r="E86" s="570"/>
      <c r="F86" s="570"/>
      <c r="G86" s="570"/>
      <c r="H86" s="570"/>
      <c r="I86" s="570"/>
      <c r="J86" s="570"/>
    </row>
    <row r="87" spans="1:10" ht="15" thickTop="1" thickBot="1">
      <c r="A87" s="631"/>
      <c r="B87" s="631"/>
      <c r="C87" s="631"/>
      <c r="D87" s="631"/>
      <c r="E87" s="631"/>
      <c r="F87" s="631"/>
      <c r="G87" s="631"/>
      <c r="H87" s="631"/>
      <c r="I87" s="631"/>
      <c r="J87" s="631"/>
    </row>
    <row r="88" spans="1:10" ht="14.25" thickBot="1">
      <c r="A88" s="630" t="s">
        <v>219</v>
      </c>
      <c r="B88" s="630"/>
      <c r="C88" s="630"/>
      <c r="D88" s="630"/>
      <c r="E88" s="630"/>
      <c r="F88" s="630"/>
      <c r="G88" s="630"/>
      <c r="H88" s="630"/>
      <c r="I88" s="630"/>
      <c r="J88" s="630"/>
    </row>
    <row r="89" spans="1:10" ht="14.25" thickTop="1">
      <c r="A89" s="578" t="s">
        <v>486</v>
      </c>
      <c r="B89" s="578"/>
      <c r="C89" s="578"/>
      <c r="D89" s="578"/>
      <c r="E89" s="578"/>
      <c r="F89" s="578"/>
      <c r="G89" s="578"/>
      <c r="H89" s="578"/>
      <c r="I89" s="578"/>
      <c r="J89" s="578"/>
    </row>
    <row r="90" spans="1:10">
      <c r="A90" s="237"/>
    </row>
    <row r="91" spans="1:10">
      <c r="A91" s="237" t="s">
        <v>487</v>
      </c>
    </row>
  </sheetData>
  <mergeCells count="105">
    <mergeCell ref="A31:B31"/>
    <mergeCell ref="A40:C40"/>
    <mergeCell ref="A86:J86"/>
    <mergeCell ref="A87:J87"/>
    <mergeCell ref="A88:J88"/>
    <mergeCell ref="A89:J89"/>
    <mergeCell ref="A1:G1"/>
    <mergeCell ref="A2:G2"/>
    <mergeCell ref="A3:G3"/>
    <mergeCell ref="B7:D7"/>
    <mergeCell ref="C84:D84"/>
    <mergeCell ref="E84:F84"/>
    <mergeCell ref="G84:H84"/>
    <mergeCell ref="I84:J84"/>
    <mergeCell ref="C85:D85"/>
    <mergeCell ref="E85:F85"/>
    <mergeCell ref="G85:H85"/>
    <mergeCell ref="I85:J85"/>
    <mergeCell ref="E81:F81"/>
    <mergeCell ref="G81:H81"/>
    <mergeCell ref="I81:J81"/>
    <mergeCell ref="C83:D83"/>
    <mergeCell ref="E83:F83"/>
    <mergeCell ref="G83:H83"/>
    <mergeCell ref="I83:J83"/>
    <mergeCell ref="C79:D79"/>
    <mergeCell ref="E79:F79"/>
    <mergeCell ref="G79:H79"/>
    <mergeCell ref="I79:J79"/>
    <mergeCell ref="A80:A85"/>
    <mergeCell ref="C80:D80"/>
    <mergeCell ref="E80:F80"/>
    <mergeCell ref="G80:H80"/>
    <mergeCell ref="I80:J80"/>
    <mergeCell ref="C81:D81"/>
    <mergeCell ref="C76:D77"/>
    <mergeCell ref="E76:F77"/>
    <mergeCell ref="G76:H77"/>
    <mergeCell ref="I76:J77"/>
    <mergeCell ref="C78:D78"/>
    <mergeCell ref="E78:F78"/>
    <mergeCell ref="G78:H78"/>
    <mergeCell ref="I78:J78"/>
    <mergeCell ref="C73:D73"/>
    <mergeCell ref="E73:F73"/>
    <mergeCell ref="G73:H73"/>
    <mergeCell ref="I73:J73"/>
    <mergeCell ref="C74:D75"/>
    <mergeCell ref="E74:F75"/>
    <mergeCell ref="G74:H75"/>
    <mergeCell ref="I74:J75"/>
    <mergeCell ref="C71:D71"/>
    <mergeCell ref="E71:F71"/>
    <mergeCell ref="G71:H71"/>
    <mergeCell ref="I71:J71"/>
    <mergeCell ref="C72:D72"/>
    <mergeCell ref="E72:F72"/>
    <mergeCell ref="G72:H72"/>
    <mergeCell ref="I72:J72"/>
    <mergeCell ref="C69:D69"/>
    <mergeCell ref="E69:F69"/>
    <mergeCell ref="G69:H69"/>
    <mergeCell ref="I69:J69"/>
    <mergeCell ref="C70:D70"/>
    <mergeCell ref="E70:F70"/>
    <mergeCell ref="G70:H70"/>
    <mergeCell ref="I70:J70"/>
    <mergeCell ref="C67:D67"/>
    <mergeCell ref="E67:F67"/>
    <mergeCell ref="G67:H67"/>
    <mergeCell ref="I67:J67"/>
    <mergeCell ref="C68:D68"/>
    <mergeCell ref="E68:F68"/>
    <mergeCell ref="G68:H68"/>
    <mergeCell ref="I68:J68"/>
    <mergeCell ref="C64:D64"/>
    <mergeCell ref="E64:F64"/>
    <mergeCell ref="G64:H64"/>
    <mergeCell ref="I64:J64"/>
    <mergeCell ref="C65:D65"/>
    <mergeCell ref="E65:F65"/>
    <mergeCell ref="G65:H65"/>
    <mergeCell ref="I65:J65"/>
    <mergeCell ref="C25:D25"/>
    <mergeCell ref="C26:D26"/>
    <mergeCell ref="C27:D27"/>
    <mergeCell ref="C28:D28"/>
    <mergeCell ref="A29:G29"/>
    <mergeCell ref="A30:C30"/>
    <mergeCell ref="D30:G30"/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C11:D11"/>
    <mergeCell ref="C12:D12"/>
    <mergeCell ref="B6:G6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97"/>
  <sheetViews>
    <sheetView topLeftCell="A19" workbookViewId="0">
      <selection activeCell="A27" sqref="A27:XFD57"/>
    </sheetView>
  </sheetViews>
  <sheetFormatPr defaultRowHeight="13.5"/>
  <cols>
    <col min="1" max="1" width="16.375" bestFit="1" customWidth="1"/>
    <col min="2" max="5" width="18.25" customWidth="1"/>
  </cols>
  <sheetData>
    <row r="1" spans="1:8" ht="18.75">
      <c r="A1" s="652" t="s">
        <v>491</v>
      </c>
      <c r="B1" s="652"/>
      <c r="C1" s="652"/>
      <c r="D1" s="652"/>
      <c r="E1" s="652"/>
    </row>
    <row r="2" spans="1:8" ht="20.25">
      <c r="A2" s="581" t="s">
        <v>492</v>
      </c>
      <c r="B2" s="581"/>
      <c r="C2" s="581"/>
      <c r="D2" s="581"/>
      <c r="E2" s="581"/>
    </row>
    <row r="3" spans="1:8" ht="15">
      <c r="A3" s="610" t="s">
        <v>493</v>
      </c>
      <c r="B3" s="610"/>
      <c r="C3" s="610"/>
      <c r="D3" s="610"/>
      <c r="E3" s="610"/>
    </row>
    <row r="4" spans="1:8">
      <c r="A4" s="284" t="s">
        <v>262</v>
      </c>
      <c r="B4" s="140"/>
      <c r="C4" s="284" t="s">
        <v>263</v>
      </c>
      <c r="D4" s="140"/>
      <c r="E4" s="284" t="s">
        <v>264</v>
      </c>
      <c r="F4" s="140"/>
    </row>
    <row r="5" spans="1:8">
      <c r="A5" s="284" t="s">
        <v>265</v>
      </c>
      <c r="B5" s="140"/>
      <c r="C5" s="284" t="s">
        <v>266</v>
      </c>
      <c r="D5" s="140"/>
      <c r="E5" s="284" t="s">
        <v>267</v>
      </c>
      <c r="F5" s="140"/>
    </row>
    <row r="6" spans="1:8">
      <c r="A6" s="284" t="s">
        <v>177</v>
      </c>
      <c r="B6" s="660"/>
      <c r="C6" s="660"/>
      <c r="D6" s="660"/>
      <c r="E6" s="284" t="s">
        <v>494</v>
      </c>
      <c r="F6" s="298"/>
    </row>
    <row r="7" spans="1:8" ht="15.75" customHeight="1">
      <c r="A7" s="217" t="s">
        <v>516</v>
      </c>
      <c r="B7" s="649"/>
      <c r="C7" s="649"/>
      <c r="D7" s="217"/>
      <c r="E7" s="284"/>
      <c r="F7" s="234"/>
    </row>
    <row r="8" spans="1:8" ht="14.25" thickBot="1">
      <c r="A8" s="209"/>
    </row>
    <row r="9" spans="1:8" ht="14.25" thickBot="1">
      <c r="A9" s="161" t="s">
        <v>470</v>
      </c>
      <c r="B9" s="661" t="s">
        <v>490</v>
      </c>
      <c r="C9" s="657"/>
      <c r="D9" s="282" t="s">
        <v>503</v>
      </c>
      <c r="E9" s="282" t="s">
        <v>79</v>
      </c>
    </row>
    <row r="10" spans="1:8" ht="14.25" thickBot="1">
      <c r="A10" s="221"/>
      <c r="B10" s="656"/>
      <c r="C10" s="657"/>
      <c r="D10" s="224"/>
      <c r="E10" s="295"/>
    </row>
    <row r="11" spans="1:8" ht="14.25" thickBot="1">
      <c r="A11" s="221"/>
      <c r="B11" s="656"/>
      <c r="C11" s="657"/>
      <c r="D11" s="224"/>
      <c r="E11" s="295"/>
      <c r="G11" s="21"/>
      <c r="H11" s="232" t="s">
        <v>75</v>
      </c>
    </row>
    <row r="12" spans="1:8" ht="14.25" thickBot="1">
      <c r="A12" s="221"/>
      <c r="B12" s="656"/>
      <c r="C12" s="657"/>
      <c r="D12" s="224"/>
      <c r="E12" s="295"/>
      <c r="G12" s="25"/>
      <c r="H12" s="232" t="s">
        <v>76</v>
      </c>
    </row>
    <row r="13" spans="1:8" ht="14.25" thickBot="1">
      <c r="A13" s="292"/>
      <c r="B13" s="656"/>
      <c r="C13" s="657"/>
      <c r="D13" s="224"/>
      <c r="E13" s="296"/>
      <c r="G13" s="29"/>
      <c r="H13" s="232" t="s">
        <v>77</v>
      </c>
    </row>
    <row r="14" spans="1:8" ht="14.25" thickBot="1">
      <c r="A14" s="292"/>
      <c r="B14" s="656"/>
      <c r="C14" s="657"/>
      <c r="D14" s="224"/>
      <c r="E14" s="296"/>
    </row>
    <row r="15" spans="1:8" ht="14.25" thickBot="1">
      <c r="A15" s="292"/>
      <c r="B15" s="656"/>
      <c r="C15" s="657"/>
      <c r="D15" s="224"/>
      <c r="E15" s="296"/>
    </row>
    <row r="16" spans="1:8" ht="14.25" thickBot="1">
      <c r="A16" s="292"/>
      <c r="B16" s="656"/>
      <c r="C16" s="657"/>
      <c r="D16" s="224"/>
      <c r="E16" s="296"/>
    </row>
    <row r="17" spans="1:7" ht="14.25" thickBot="1">
      <c r="A17" s="292"/>
      <c r="B17" s="656"/>
      <c r="C17" s="657"/>
      <c r="D17" s="224"/>
      <c r="E17" s="296"/>
    </row>
    <row r="18" spans="1:7" ht="14.25" thickBot="1">
      <c r="A18" s="292"/>
      <c r="B18" s="656"/>
      <c r="C18" s="657"/>
      <c r="D18" s="224"/>
      <c r="E18" s="296"/>
    </row>
    <row r="19" spans="1:7" ht="14.25" thickBot="1">
      <c r="A19" s="292"/>
      <c r="B19" s="656"/>
      <c r="C19" s="657"/>
      <c r="D19" s="224"/>
      <c r="E19" s="296"/>
    </row>
    <row r="20" spans="1:7" ht="14.25" thickBot="1">
      <c r="A20" s="292"/>
      <c r="B20" s="656"/>
      <c r="C20" s="657"/>
      <c r="D20" s="224"/>
      <c r="E20" s="296"/>
    </row>
    <row r="21" spans="1:7" ht="14.25" thickBot="1">
      <c r="A21" s="292"/>
      <c r="B21" s="656"/>
      <c r="C21" s="657"/>
      <c r="D21" s="224"/>
      <c r="E21" s="296"/>
    </row>
    <row r="22" spans="1:7" ht="14.25" thickBot="1">
      <c r="A22" s="292"/>
      <c r="B22" s="656"/>
      <c r="C22" s="657"/>
      <c r="D22" s="224"/>
      <c r="E22" s="296"/>
    </row>
    <row r="23" spans="1:7" ht="14.25" thickBot="1">
      <c r="A23" s="293"/>
      <c r="B23" s="658"/>
      <c r="C23" s="659"/>
      <c r="D23" s="225"/>
      <c r="E23" s="297"/>
    </row>
    <row r="24" spans="1:7" ht="15" thickTop="1" thickBot="1">
      <c r="A24" s="613" t="s">
        <v>495</v>
      </c>
      <c r="B24" s="613"/>
      <c r="C24" s="613"/>
      <c r="D24" s="613"/>
      <c r="E24" s="613"/>
    </row>
    <row r="25" spans="1:7" ht="14.25" thickTop="1">
      <c r="A25" s="644" t="s">
        <v>496</v>
      </c>
      <c r="B25" s="644"/>
      <c r="C25" s="645" t="s">
        <v>497</v>
      </c>
      <c r="D25" s="645"/>
      <c r="E25" s="645"/>
    </row>
    <row r="26" spans="1:7" s="232" customFormat="1">
      <c r="A26" s="682"/>
      <c r="B26" s="682"/>
      <c r="C26" s="683"/>
      <c r="D26" s="683"/>
      <c r="E26" s="683"/>
    </row>
    <row r="27" spans="1:7" s="73" customFormat="1" ht="14.25" thickBot="1">
      <c r="A27" s="597" t="s">
        <v>526</v>
      </c>
      <c r="B27" s="597"/>
    </row>
    <row r="28" spans="1:7" s="73" customFormat="1">
      <c r="A28" s="344" t="s">
        <v>524</v>
      </c>
      <c r="B28" s="353" t="s">
        <v>420</v>
      </c>
      <c r="C28" s="345" t="s">
        <v>527</v>
      </c>
      <c r="D28" s="345" t="s">
        <v>528</v>
      </c>
      <c r="E28" s="345" t="s">
        <v>530</v>
      </c>
      <c r="F28" s="345" t="s">
        <v>532</v>
      </c>
      <c r="G28" s="346" t="s">
        <v>533</v>
      </c>
    </row>
    <row r="29" spans="1:7" s="73" customFormat="1">
      <c r="A29" s="347"/>
      <c r="B29" s="354"/>
      <c r="C29" s="348"/>
      <c r="D29" s="348"/>
      <c r="E29" s="348"/>
      <c r="F29" s="348"/>
      <c r="G29" s="349"/>
    </row>
    <row r="30" spans="1:7" s="73" customFormat="1">
      <c r="A30" s="347"/>
      <c r="B30" s="354"/>
      <c r="C30" s="348"/>
      <c r="D30" s="348"/>
      <c r="E30" s="348"/>
      <c r="F30" s="348"/>
      <c r="G30" s="349"/>
    </row>
    <row r="31" spans="1:7" s="73" customFormat="1">
      <c r="A31" s="347"/>
      <c r="B31" s="354"/>
      <c r="C31" s="348"/>
      <c r="D31" s="348"/>
      <c r="E31" s="348"/>
      <c r="F31" s="348"/>
      <c r="G31" s="349"/>
    </row>
    <row r="32" spans="1:7" s="73" customFormat="1">
      <c r="A32" s="347"/>
      <c r="B32" s="354"/>
      <c r="C32" s="348"/>
      <c r="D32" s="348"/>
      <c r="E32" s="348"/>
      <c r="F32" s="348"/>
      <c r="G32" s="349"/>
    </row>
    <row r="33" spans="1:8" s="73" customFormat="1">
      <c r="A33" s="347"/>
      <c r="B33" s="354"/>
      <c r="C33" s="348"/>
      <c r="D33" s="348"/>
      <c r="E33" s="348"/>
      <c r="F33" s="348"/>
      <c r="G33" s="349"/>
    </row>
    <row r="34" spans="1:8" s="73" customFormat="1" ht="14.25" thickBot="1">
      <c r="A34" s="350"/>
      <c r="B34" s="355"/>
      <c r="C34" s="351"/>
      <c r="D34" s="351"/>
      <c r="E34" s="351"/>
      <c r="F34" s="351"/>
      <c r="G34" s="352"/>
    </row>
    <row r="35" spans="1:8" s="73" customFormat="1">
      <c r="A35" s="343"/>
      <c r="B35" s="333"/>
      <c r="C35" s="333"/>
      <c r="D35" s="333"/>
      <c r="E35" s="333"/>
      <c r="F35" s="333"/>
    </row>
    <row r="36" spans="1:8" s="73" customFormat="1" ht="14.25" thickBot="1">
      <c r="A36" s="597" t="s">
        <v>534</v>
      </c>
      <c r="B36" s="597"/>
      <c r="C36" s="597"/>
      <c r="D36" s="333"/>
      <c r="E36" s="333"/>
      <c r="F36" s="333"/>
    </row>
    <row r="37" spans="1:8" s="73" customFormat="1">
      <c r="A37" s="344" t="s">
        <v>68</v>
      </c>
      <c r="B37" s="345" t="s">
        <v>420</v>
      </c>
      <c r="C37" s="345" t="s">
        <v>537</v>
      </c>
      <c r="D37" s="345" t="s">
        <v>538</v>
      </c>
      <c r="E37" s="345" t="s">
        <v>539</v>
      </c>
      <c r="F37" s="346" t="s">
        <v>540</v>
      </c>
      <c r="G37" s="346" t="s">
        <v>533</v>
      </c>
    </row>
    <row r="38" spans="1:8" s="73" customFormat="1">
      <c r="A38" s="347"/>
      <c r="B38" s="348"/>
      <c r="C38" s="348"/>
      <c r="D38" s="348"/>
      <c r="E38" s="348"/>
      <c r="F38" s="349"/>
      <c r="G38" s="349"/>
    </row>
    <row r="39" spans="1:8" s="73" customFormat="1">
      <c r="A39" s="347"/>
      <c r="B39" s="348"/>
      <c r="C39" s="348"/>
      <c r="D39" s="348"/>
      <c r="E39" s="348"/>
      <c r="F39" s="349"/>
      <c r="G39" s="349"/>
    </row>
    <row r="40" spans="1:8" s="73" customFormat="1">
      <c r="A40" s="347"/>
      <c r="B40" s="348"/>
      <c r="C40" s="348"/>
      <c r="D40" s="348"/>
      <c r="E40" s="348"/>
      <c r="F40" s="349"/>
      <c r="G40" s="349"/>
    </row>
    <row r="41" spans="1:8" s="73" customFormat="1">
      <c r="A41" s="347"/>
      <c r="B41" s="348"/>
      <c r="C41" s="348"/>
      <c r="D41" s="348"/>
      <c r="E41" s="348"/>
      <c r="F41" s="349"/>
      <c r="G41" s="349"/>
    </row>
    <row r="42" spans="1:8" s="73" customFormat="1">
      <c r="A42" s="347"/>
      <c r="B42" s="348"/>
      <c r="C42" s="348"/>
      <c r="D42" s="348"/>
      <c r="E42" s="348"/>
      <c r="F42" s="349"/>
      <c r="G42" s="349"/>
    </row>
    <row r="43" spans="1:8" s="73" customFormat="1" ht="14.25" thickBot="1">
      <c r="A43" s="350"/>
      <c r="B43" s="351"/>
      <c r="C43" s="351"/>
      <c r="D43" s="351"/>
      <c r="E43" s="351"/>
      <c r="F43" s="352"/>
      <c r="G43" s="352"/>
    </row>
    <row r="44" spans="1:8" s="73" customFormat="1">
      <c r="A44" s="129"/>
      <c r="B44" s="129"/>
      <c r="C44" s="129"/>
      <c r="D44" s="130"/>
      <c r="E44" s="130"/>
      <c r="F44" s="130"/>
      <c r="G44" s="130"/>
    </row>
    <row r="45" spans="1:8" s="73" customFormat="1">
      <c r="A45" s="361" t="s">
        <v>543</v>
      </c>
      <c r="B45" s="129"/>
      <c r="C45" s="129"/>
      <c r="D45" s="130"/>
      <c r="E45" s="130"/>
      <c r="F45" s="130"/>
      <c r="G45" s="130"/>
    </row>
    <row r="46" spans="1:8" s="73" customFormat="1" ht="24">
      <c r="A46" s="362" t="s">
        <v>544</v>
      </c>
      <c r="B46" s="362" t="s">
        <v>545</v>
      </c>
      <c r="C46" s="362" t="s">
        <v>550</v>
      </c>
      <c r="D46" s="362" t="s">
        <v>551</v>
      </c>
      <c r="E46" s="362" t="s">
        <v>546</v>
      </c>
      <c r="F46" s="362" t="s">
        <v>548</v>
      </c>
      <c r="G46" s="362" t="s">
        <v>549</v>
      </c>
      <c r="H46" s="12"/>
    </row>
    <row r="47" spans="1:8" s="73" customFormat="1">
      <c r="A47" s="363"/>
      <c r="B47" s="363"/>
      <c r="C47" s="363"/>
      <c r="D47" s="363"/>
      <c r="E47" s="364"/>
      <c r="F47" s="364"/>
      <c r="G47" s="364"/>
      <c r="H47" s="130"/>
    </row>
    <row r="48" spans="1:8" s="73" customFormat="1">
      <c r="A48" s="365"/>
      <c r="B48" s="365"/>
      <c r="C48" s="365"/>
      <c r="D48" s="365"/>
      <c r="E48" s="365"/>
      <c r="F48" s="365"/>
      <c r="G48" s="365"/>
      <c r="H48" s="12"/>
    </row>
    <row r="49" spans="1:10" s="73" customFormat="1">
      <c r="A49" s="363"/>
      <c r="B49" s="363"/>
      <c r="C49" s="363"/>
      <c r="D49" s="363"/>
      <c r="E49" s="364"/>
      <c r="F49" s="364"/>
      <c r="G49" s="364"/>
      <c r="H49" s="130"/>
    </row>
    <row r="50" spans="1:10" s="73" customFormat="1">
      <c r="A50" s="365"/>
      <c r="B50" s="365"/>
      <c r="C50" s="365"/>
      <c r="D50" s="365"/>
      <c r="E50" s="365"/>
      <c r="F50" s="365"/>
      <c r="G50" s="365"/>
      <c r="H50" s="12"/>
    </row>
    <row r="51" spans="1:10" s="73" customFormat="1">
      <c r="A51" s="363"/>
      <c r="B51" s="363"/>
      <c r="C51" s="363"/>
      <c r="D51" s="363"/>
      <c r="E51" s="364"/>
      <c r="F51" s="364"/>
      <c r="G51" s="364"/>
      <c r="H51" s="130"/>
    </row>
    <row r="52" spans="1:10" s="73" customFormat="1">
      <c r="A52" s="365"/>
      <c r="B52" s="365"/>
      <c r="C52" s="365"/>
      <c r="D52" s="365"/>
      <c r="E52" s="365"/>
      <c r="F52" s="365"/>
      <c r="G52" s="365"/>
      <c r="H52" s="12"/>
    </row>
    <row r="53" spans="1:10" s="73" customFormat="1">
      <c r="A53" s="363"/>
      <c r="B53" s="363"/>
      <c r="C53" s="363"/>
      <c r="D53" s="363"/>
      <c r="E53" s="364"/>
      <c r="F53" s="364"/>
      <c r="G53" s="364"/>
      <c r="H53" s="130"/>
    </row>
    <row r="54" spans="1:10" s="73" customFormat="1">
      <c r="A54" s="365"/>
      <c r="B54" s="365"/>
      <c r="C54" s="365"/>
      <c r="D54" s="365"/>
      <c r="E54" s="365"/>
      <c r="F54" s="365"/>
      <c r="G54" s="365"/>
      <c r="H54" s="12"/>
    </row>
    <row r="55" spans="1:10" s="73" customFormat="1">
      <c r="A55" s="363"/>
      <c r="B55" s="363"/>
      <c r="C55" s="363"/>
      <c r="D55" s="363"/>
      <c r="E55" s="364"/>
      <c r="F55" s="364"/>
      <c r="G55" s="364"/>
      <c r="H55" s="130"/>
    </row>
    <row r="56" spans="1:10" s="73" customFormat="1">
      <c r="A56" s="365"/>
      <c r="B56" s="365"/>
      <c r="C56" s="365"/>
      <c r="D56" s="365"/>
      <c r="E56" s="365"/>
      <c r="F56" s="365"/>
      <c r="G56" s="365"/>
      <c r="H56" s="12"/>
    </row>
    <row r="57" spans="1:10" s="73" customFormat="1">
      <c r="A57" s="363"/>
      <c r="B57" s="363"/>
      <c r="C57" s="363"/>
      <c r="D57" s="363"/>
      <c r="E57" s="364"/>
      <c r="F57" s="364"/>
      <c r="G57" s="364"/>
      <c r="H57" s="130"/>
    </row>
    <row r="58" spans="1:10">
      <c r="A58" s="12"/>
      <c r="B58" s="12"/>
      <c r="C58" s="12"/>
      <c r="D58" s="12"/>
      <c r="E58" s="12"/>
    </row>
    <row r="59" spans="1:10" ht="14.25" thickBot="1">
      <c r="A59" s="216"/>
    </row>
    <row r="60" spans="1:10" ht="15" thickTop="1" thickBot="1">
      <c r="A60" s="287" t="s">
        <v>21</v>
      </c>
      <c r="B60" s="256" t="s">
        <v>138</v>
      </c>
      <c r="C60" s="567"/>
      <c r="D60" s="568"/>
      <c r="E60" s="567"/>
      <c r="F60" s="568"/>
      <c r="G60" s="567"/>
      <c r="H60" s="568"/>
      <c r="I60" s="567"/>
      <c r="J60" s="569"/>
    </row>
    <row r="61" spans="1:10" ht="16.5" thickBot="1">
      <c r="A61" s="288" t="s">
        <v>22</v>
      </c>
      <c r="B61" s="257" t="s">
        <v>278</v>
      </c>
      <c r="C61" s="616"/>
      <c r="D61" s="617"/>
      <c r="E61" s="573"/>
      <c r="F61" s="574"/>
      <c r="G61" s="573"/>
      <c r="H61" s="574"/>
      <c r="I61" s="573"/>
      <c r="J61" s="575"/>
    </row>
    <row r="62" spans="1:10" ht="14.25" thickBot="1">
      <c r="A62" s="288" t="s">
        <v>23</v>
      </c>
      <c r="B62" s="257" t="s">
        <v>279</v>
      </c>
      <c r="C62" s="239"/>
      <c r="D62" s="239"/>
      <c r="E62" s="285"/>
      <c r="F62" s="285"/>
      <c r="G62" s="285"/>
      <c r="H62" s="285"/>
      <c r="I62" s="285"/>
      <c r="J62" s="286"/>
    </row>
    <row r="63" spans="1:10" ht="14.25" thickBot="1">
      <c r="A63" s="288" t="s">
        <v>24</v>
      </c>
      <c r="B63" s="257" t="s">
        <v>28</v>
      </c>
      <c r="C63" s="573"/>
      <c r="D63" s="574"/>
      <c r="E63" s="573"/>
      <c r="F63" s="574"/>
      <c r="G63" s="573"/>
      <c r="H63" s="574"/>
      <c r="I63" s="573"/>
      <c r="J63" s="575"/>
    </row>
    <row r="64" spans="1:10" ht="14.25" thickBot="1">
      <c r="A64" s="288" t="s">
        <v>25</v>
      </c>
      <c r="B64" s="257" t="s">
        <v>498</v>
      </c>
      <c r="C64" s="573"/>
      <c r="D64" s="574"/>
      <c r="E64" s="573"/>
      <c r="F64" s="574"/>
      <c r="G64" s="573"/>
      <c r="H64" s="574"/>
      <c r="I64" s="573"/>
      <c r="J64" s="575"/>
    </row>
    <row r="65" spans="1:10" ht="14.25" thickBot="1">
      <c r="A65" s="260"/>
      <c r="B65" s="258" t="s">
        <v>30</v>
      </c>
      <c r="C65" s="564"/>
      <c r="D65" s="565"/>
      <c r="E65" s="564"/>
      <c r="F65" s="565"/>
      <c r="G65" s="564"/>
      <c r="H65" s="565"/>
      <c r="I65" s="564"/>
      <c r="J65" s="566"/>
    </row>
    <row r="66" spans="1:10" ht="15" thickTop="1" thickBot="1">
      <c r="A66" s="288" t="s">
        <v>281</v>
      </c>
      <c r="B66" s="257" t="s">
        <v>186</v>
      </c>
      <c r="C66" s="567"/>
      <c r="D66" s="568"/>
      <c r="E66" s="567"/>
      <c r="F66" s="568"/>
      <c r="G66" s="567"/>
      <c r="H66" s="568"/>
      <c r="I66" s="567"/>
      <c r="J66" s="569"/>
    </row>
    <row r="67" spans="1:10" ht="14.25" thickBot="1">
      <c r="A67" s="288" t="s">
        <v>282</v>
      </c>
      <c r="B67" s="257" t="s">
        <v>278</v>
      </c>
      <c r="C67" s="573"/>
      <c r="D67" s="574"/>
      <c r="E67" s="573"/>
      <c r="F67" s="574"/>
      <c r="G67" s="573"/>
      <c r="H67" s="574"/>
      <c r="I67" s="573"/>
      <c r="J67" s="575"/>
    </row>
    <row r="68" spans="1:10" ht="14.25" thickBot="1">
      <c r="A68" s="288" t="s">
        <v>283</v>
      </c>
      <c r="B68" s="257" t="s">
        <v>284</v>
      </c>
      <c r="C68" s="573"/>
      <c r="D68" s="574"/>
      <c r="E68" s="573"/>
      <c r="F68" s="574"/>
      <c r="G68" s="573"/>
      <c r="H68" s="574"/>
      <c r="I68" s="573"/>
      <c r="J68" s="575"/>
    </row>
    <row r="69" spans="1:10" ht="14.25" thickBot="1">
      <c r="A69" s="288" t="s">
        <v>285</v>
      </c>
      <c r="B69" s="257" t="s">
        <v>286</v>
      </c>
      <c r="C69" s="573"/>
      <c r="D69" s="574"/>
      <c r="E69" s="573"/>
      <c r="F69" s="574"/>
      <c r="G69" s="573"/>
      <c r="H69" s="574"/>
      <c r="I69" s="573"/>
      <c r="J69" s="575"/>
    </row>
    <row r="70" spans="1:10" ht="14.25" thickBot="1">
      <c r="A70" s="288" t="s">
        <v>24</v>
      </c>
      <c r="B70" s="257" t="s">
        <v>409</v>
      </c>
      <c r="C70" s="573"/>
      <c r="D70" s="574"/>
      <c r="E70" s="573"/>
      <c r="F70" s="574"/>
      <c r="G70" s="573"/>
      <c r="H70" s="574"/>
      <c r="I70" s="573"/>
      <c r="J70" s="575"/>
    </row>
    <row r="71" spans="1:10" ht="14.25" thickBot="1">
      <c r="A71" s="288" t="s">
        <v>25</v>
      </c>
      <c r="B71" s="257" t="s">
        <v>411</v>
      </c>
      <c r="C71" s="573"/>
      <c r="D71" s="574"/>
      <c r="E71" s="573"/>
      <c r="F71" s="574"/>
      <c r="G71" s="573"/>
      <c r="H71" s="574"/>
      <c r="I71" s="573"/>
      <c r="J71" s="575"/>
    </row>
    <row r="72" spans="1:10" ht="14.25" thickBot="1">
      <c r="A72" s="259"/>
      <c r="B72" s="257" t="s">
        <v>499</v>
      </c>
      <c r="C72" s="573"/>
      <c r="D72" s="574"/>
      <c r="E72" s="573"/>
      <c r="F72" s="574"/>
      <c r="G72" s="573"/>
      <c r="H72" s="574"/>
      <c r="I72" s="573"/>
      <c r="J72" s="575"/>
    </row>
    <row r="73" spans="1:10" ht="14.25" thickBot="1">
      <c r="A73" s="260"/>
      <c r="B73" s="258" t="s">
        <v>30</v>
      </c>
      <c r="C73" s="564"/>
      <c r="D73" s="565"/>
      <c r="E73" s="564"/>
      <c r="F73" s="565"/>
      <c r="G73" s="564"/>
      <c r="H73" s="565"/>
      <c r="I73" s="564"/>
      <c r="J73" s="566"/>
    </row>
    <row r="74" spans="1:10" ht="15" thickTop="1" thickBot="1">
      <c r="A74" s="627" t="s">
        <v>413</v>
      </c>
      <c r="B74" s="257" t="s">
        <v>414</v>
      </c>
      <c r="C74" s="567"/>
      <c r="D74" s="568"/>
      <c r="E74" s="567"/>
      <c r="F74" s="568"/>
      <c r="G74" s="567"/>
      <c r="H74" s="568"/>
      <c r="I74" s="567"/>
      <c r="J74" s="569"/>
    </row>
    <row r="75" spans="1:10" ht="16.5" thickBot="1">
      <c r="A75" s="628"/>
      <c r="B75" s="257" t="s">
        <v>278</v>
      </c>
      <c r="C75" s="616"/>
      <c r="D75" s="617"/>
      <c r="E75" s="573"/>
      <c r="F75" s="574"/>
      <c r="G75" s="573"/>
      <c r="H75" s="574"/>
      <c r="I75" s="573"/>
      <c r="J75" s="575"/>
    </row>
    <row r="76" spans="1:10" ht="14.25" thickBot="1">
      <c r="A76" s="628"/>
      <c r="B76" s="257" t="s">
        <v>500</v>
      </c>
      <c r="C76" s="285"/>
      <c r="D76" s="285"/>
      <c r="E76" s="285"/>
      <c r="F76" s="285"/>
      <c r="G76" s="285"/>
      <c r="H76" s="285"/>
      <c r="I76" s="285"/>
      <c r="J76" s="286"/>
    </row>
    <row r="77" spans="1:10" ht="14.25" thickBot="1">
      <c r="A77" s="628"/>
      <c r="B77" s="257" t="s">
        <v>365</v>
      </c>
      <c r="C77" s="573"/>
      <c r="D77" s="574"/>
      <c r="E77" s="573"/>
      <c r="F77" s="574"/>
      <c r="G77" s="573"/>
      <c r="H77" s="574"/>
      <c r="I77" s="573"/>
      <c r="J77" s="575"/>
    </row>
    <row r="78" spans="1:10" ht="14.25" thickBot="1">
      <c r="A78" s="628"/>
      <c r="B78" s="283" t="s">
        <v>501</v>
      </c>
      <c r="C78" s="573"/>
      <c r="D78" s="574"/>
      <c r="E78" s="573"/>
      <c r="F78" s="574"/>
      <c r="G78" s="573"/>
      <c r="H78" s="574"/>
      <c r="I78" s="573"/>
      <c r="J78" s="575"/>
    </row>
    <row r="79" spans="1:10" ht="14.25" thickBot="1">
      <c r="A79" s="629"/>
      <c r="B79" s="258" t="s">
        <v>30</v>
      </c>
      <c r="C79" s="564"/>
      <c r="D79" s="565"/>
      <c r="E79" s="564"/>
      <c r="F79" s="565"/>
      <c r="G79" s="564"/>
      <c r="H79" s="565"/>
      <c r="I79" s="564"/>
      <c r="J79" s="566"/>
    </row>
    <row r="80" spans="1:10" ht="21.75" thickTop="1" thickBot="1">
      <c r="A80" s="570" t="s">
        <v>167</v>
      </c>
      <c r="B80" s="570"/>
      <c r="C80" s="570"/>
      <c r="D80" s="570"/>
      <c r="E80" s="570"/>
      <c r="F80" s="570"/>
      <c r="G80" s="570"/>
      <c r="H80" s="570"/>
      <c r="I80" s="570"/>
      <c r="J80" s="570"/>
    </row>
    <row r="81" spans="1:10" ht="14.25" thickTop="1">
      <c r="A81" s="653"/>
      <c r="B81" s="653"/>
      <c r="C81" s="653"/>
      <c r="D81" s="653"/>
      <c r="E81" s="653"/>
      <c r="F81" s="653"/>
      <c r="G81" s="653"/>
      <c r="H81" s="653"/>
      <c r="I81" s="653"/>
      <c r="J81" s="653"/>
    </row>
    <row r="82" spans="1:10">
      <c r="A82" s="654"/>
      <c r="B82" s="654"/>
      <c r="C82" s="654"/>
      <c r="D82" s="654"/>
      <c r="E82" s="654"/>
      <c r="F82" s="654"/>
      <c r="G82" s="654"/>
      <c r="H82" s="654"/>
      <c r="I82" s="654"/>
      <c r="J82" s="654"/>
    </row>
    <row r="83" spans="1:10">
      <c r="A83" s="654"/>
      <c r="B83" s="654"/>
      <c r="C83" s="654"/>
      <c r="D83" s="654"/>
      <c r="E83" s="654"/>
      <c r="F83" s="654"/>
      <c r="G83" s="654"/>
      <c r="H83" s="654"/>
      <c r="I83" s="654"/>
      <c r="J83" s="654"/>
    </row>
    <row r="84" spans="1:10">
      <c r="A84" s="654"/>
      <c r="B84" s="654"/>
      <c r="C84" s="654"/>
      <c r="D84" s="654"/>
      <c r="E84" s="654"/>
      <c r="F84" s="654"/>
      <c r="G84" s="654"/>
      <c r="H84" s="654"/>
      <c r="I84" s="654"/>
      <c r="J84" s="654"/>
    </row>
    <row r="85" spans="1:10">
      <c r="A85" s="654"/>
      <c r="B85" s="654"/>
      <c r="C85" s="654"/>
      <c r="D85" s="654"/>
      <c r="E85" s="654"/>
      <c r="F85" s="654"/>
      <c r="G85" s="654"/>
      <c r="H85" s="654"/>
      <c r="I85" s="654"/>
      <c r="J85" s="654"/>
    </row>
    <row r="86" spans="1:10">
      <c r="A86" s="654"/>
      <c r="B86" s="654"/>
      <c r="C86" s="654"/>
      <c r="D86" s="654"/>
      <c r="E86" s="654"/>
      <c r="F86" s="654"/>
      <c r="G86" s="654"/>
      <c r="H86" s="654"/>
      <c r="I86" s="654"/>
      <c r="J86" s="654"/>
    </row>
    <row r="87" spans="1:10">
      <c r="A87" s="654"/>
      <c r="B87" s="654"/>
      <c r="C87" s="654"/>
      <c r="D87" s="654"/>
      <c r="E87" s="654"/>
      <c r="F87" s="654"/>
      <c r="G87" s="654"/>
      <c r="H87" s="654"/>
      <c r="I87" s="654"/>
      <c r="J87" s="654"/>
    </row>
    <row r="88" spans="1:10">
      <c r="A88" s="654"/>
      <c r="B88" s="654"/>
      <c r="C88" s="654"/>
      <c r="D88" s="654"/>
      <c r="E88" s="654"/>
      <c r="F88" s="654"/>
      <c r="G88" s="654"/>
      <c r="H88" s="654"/>
      <c r="I88" s="654"/>
      <c r="J88" s="654"/>
    </row>
    <row r="89" spans="1:10">
      <c r="A89" s="654"/>
      <c r="B89" s="654"/>
      <c r="C89" s="654"/>
      <c r="D89" s="654"/>
      <c r="E89" s="654"/>
      <c r="F89" s="654"/>
      <c r="G89" s="654"/>
      <c r="H89" s="654"/>
      <c r="I89" s="654"/>
      <c r="J89" s="654"/>
    </row>
    <row r="90" spans="1:10">
      <c r="A90" s="654"/>
      <c r="B90" s="654"/>
      <c r="C90" s="654"/>
      <c r="D90" s="654"/>
      <c r="E90" s="654"/>
      <c r="F90" s="654"/>
      <c r="G90" s="654"/>
      <c r="H90" s="654"/>
      <c r="I90" s="654"/>
      <c r="J90" s="654"/>
    </row>
    <row r="91" spans="1:10">
      <c r="A91" s="654"/>
      <c r="B91" s="654"/>
      <c r="C91" s="654"/>
      <c r="D91" s="654"/>
      <c r="E91" s="654"/>
      <c r="F91" s="654"/>
      <c r="G91" s="654"/>
      <c r="H91" s="654"/>
      <c r="I91" s="654"/>
      <c r="J91" s="654"/>
    </row>
    <row r="92" spans="1:10">
      <c r="A92" s="654"/>
      <c r="B92" s="654"/>
      <c r="C92" s="654"/>
      <c r="D92" s="654"/>
      <c r="E92" s="654"/>
      <c r="F92" s="654"/>
      <c r="G92" s="654"/>
      <c r="H92" s="654"/>
      <c r="I92" s="654"/>
      <c r="J92" s="654"/>
    </row>
    <row r="93" spans="1:10">
      <c r="A93" s="654"/>
      <c r="B93" s="654"/>
      <c r="C93" s="654"/>
      <c r="D93" s="654"/>
      <c r="E93" s="654"/>
      <c r="F93" s="654"/>
      <c r="G93" s="654"/>
      <c r="H93" s="654"/>
      <c r="I93" s="654"/>
      <c r="J93" s="654"/>
    </row>
    <row r="94" spans="1:10" ht="14.25" thickBot="1">
      <c r="A94" s="655"/>
      <c r="B94" s="655"/>
      <c r="C94" s="655"/>
      <c r="D94" s="655"/>
      <c r="E94" s="655"/>
      <c r="F94" s="655"/>
      <c r="G94" s="655"/>
      <c r="H94" s="655"/>
      <c r="I94" s="655"/>
      <c r="J94" s="655"/>
    </row>
    <row r="95" spans="1:10" ht="14.25" thickBot="1">
      <c r="A95" s="630" t="s">
        <v>219</v>
      </c>
      <c r="B95" s="630"/>
      <c r="C95" s="630"/>
      <c r="D95" s="630"/>
      <c r="E95" s="630"/>
      <c r="F95" s="630"/>
      <c r="G95" s="630"/>
      <c r="H95" s="630"/>
      <c r="I95" s="630"/>
      <c r="J95" s="630"/>
    </row>
    <row r="96" spans="1:10" ht="14.25" thickTop="1">
      <c r="A96" s="578" t="s">
        <v>502</v>
      </c>
      <c r="B96" s="578"/>
      <c r="C96" s="578"/>
      <c r="D96" s="578"/>
      <c r="E96" s="578"/>
      <c r="F96" s="578"/>
      <c r="G96" s="578"/>
      <c r="H96" s="578"/>
      <c r="I96" s="578"/>
      <c r="J96" s="578"/>
    </row>
    <row r="97" spans="1:1">
      <c r="A97" s="216"/>
    </row>
  </sheetData>
  <mergeCells count="102">
    <mergeCell ref="A27:B27"/>
    <mergeCell ref="A36:C36"/>
    <mergeCell ref="B6:D6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1:C21"/>
    <mergeCell ref="B22:C22"/>
    <mergeCell ref="B23:C23"/>
    <mergeCell ref="A24:E24"/>
    <mergeCell ref="A25:B25"/>
    <mergeCell ref="C25:E25"/>
    <mergeCell ref="C60:D60"/>
    <mergeCell ref="E60:F60"/>
    <mergeCell ref="G60:H60"/>
    <mergeCell ref="I60:J60"/>
    <mergeCell ref="C61:D61"/>
    <mergeCell ref="E61:F61"/>
    <mergeCell ref="G61:H61"/>
    <mergeCell ref="I61:J61"/>
    <mergeCell ref="C63:D63"/>
    <mergeCell ref="E63:F63"/>
    <mergeCell ref="G63:H63"/>
    <mergeCell ref="I63:J63"/>
    <mergeCell ref="C64:D64"/>
    <mergeCell ref="E64:F64"/>
    <mergeCell ref="G64:H64"/>
    <mergeCell ref="I64:J64"/>
    <mergeCell ref="G65:H65"/>
    <mergeCell ref="I65:J65"/>
    <mergeCell ref="C66:D66"/>
    <mergeCell ref="E66:F66"/>
    <mergeCell ref="G66:H66"/>
    <mergeCell ref="I66:J66"/>
    <mergeCell ref="G67:H67"/>
    <mergeCell ref="I67:J67"/>
    <mergeCell ref="C68:D68"/>
    <mergeCell ref="E68:F68"/>
    <mergeCell ref="G68:H68"/>
    <mergeCell ref="I68:J68"/>
    <mergeCell ref="G69:H69"/>
    <mergeCell ref="I69:J69"/>
    <mergeCell ref="C70:D70"/>
    <mergeCell ref="E70:F70"/>
    <mergeCell ref="G70:H70"/>
    <mergeCell ref="I70:J70"/>
    <mergeCell ref="G71:H71"/>
    <mergeCell ref="I71:J71"/>
    <mergeCell ref="C72:D72"/>
    <mergeCell ref="E72:F72"/>
    <mergeCell ref="G72:H72"/>
    <mergeCell ref="I72:J72"/>
    <mergeCell ref="G73:H73"/>
    <mergeCell ref="I73:J73"/>
    <mergeCell ref="A74:A79"/>
    <mergeCell ref="C74:D74"/>
    <mergeCell ref="E74:F74"/>
    <mergeCell ref="G74:H74"/>
    <mergeCell ref="I74:J74"/>
    <mergeCell ref="C75:D75"/>
    <mergeCell ref="E75:F75"/>
    <mergeCell ref="G75:H75"/>
    <mergeCell ref="I75:J75"/>
    <mergeCell ref="C77:D77"/>
    <mergeCell ref="E77:F77"/>
    <mergeCell ref="G77:H77"/>
    <mergeCell ref="I77:J77"/>
    <mergeCell ref="A80:J80"/>
    <mergeCell ref="A81:J94"/>
    <mergeCell ref="A95:J95"/>
    <mergeCell ref="A96:J96"/>
    <mergeCell ref="G78:H78"/>
    <mergeCell ref="I78:J78"/>
    <mergeCell ref="C79:D79"/>
    <mergeCell ref="E79:F79"/>
    <mergeCell ref="G79:H79"/>
    <mergeCell ref="I79:J79"/>
    <mergeCell ref="A1:E1"/>
    <mergeCell ref="A2:E2"/>
    <mergeCell ref="A3:E3"/>
    <mergeCell ref="B7:C7"/>
    <mergeCell ref="C78:D78"/>
    <mergeCell ref="E78:F78"/>
    <mergeCell ref="C73:D73"/>
    <mergeCell ref="E73:F73"/>
    <mergeCell ref="C71:D71"/>
    <mergeCell ref="E71:F71"/>
    <mergeCell ref="C69:D69"/>
    <mergeCell ref="E69:F69"/>
    <mergeCell ref="C67:D67"/>
    <mergeCell ref="E67:F67"/>
    <mergeCell ref="C65:D65"/>
    <mergeCell ref="E65:F65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98"/>
  <sheetViews>
    <sheetView topLeftCell="A25" workbookViewId="0">
      <selection activeCell="A27" sqref="A27:XFD57"/>
    </sheetView>
  </sheetViews>
  <sheetFormatPr defaultRowHeight="13.5"/>
  <cols>
    <col min="1" max="1" width="18.75" customWidth="1"/>
    <col min="2" max="6" width="12.75" customWidth="1"/>
  </cols>
  <sheetData>
    <row r="1" spans="1:10" ht="18.75">
      <c r="A1" s="580" t="s">
        <v>0</v>
      </c>
      <c r="B1" s="580"/>
      <c r="C1" s="580"/>
      <c r="D1" s="580"/>
      <c r="E1" s="580"/>
      <c r="F1" s="580"/>
    </row>
    <row r="2" spans="1:10" ht="20.25">
      <c r="A2" s="581" t="s">
        <v>492</v>
      </c>
      <c r="B2" s="581"/>
      <c r="C2" s="581"/>
      <c r="D2" s="581"/>
      <c r="E2" s="581"/>
      <c r="F2" s="581"/>
    </row>
    <row r="3" spans="1:10" ht="15">
      <c r="A3" s="610" t="s">
        <v>504</v>
      </c>
      <c r="B3" s="610"/>
      <c r="C3" s="610"/>
      <c r="D3" s="610"/>
      <c r="E3" s="610"/>
      <c r="F3" s="610"/>
    </row>
    <row r="4" spans="1:10">
      <c r="A4" s="284" t="s">
        <v>262</v>
      </c>
      <c r="B4" s="21"/>
      <c r="C4" s="284" t="s">
        <v>263</v>
      </c>
      <c r="D4" s="21"/>
      <c r="E4" s="284" t="s">
        <v>264</v>
      </c>
      <c r="F4" s="21"/>
    </row>
    <row r="5" spans="1:10">
      <c r="A5" s="284" t="s">
        <v>505</v>
      </c>
      <c r="B5" s="21"/>
      <c r="C5" s="284" t="s">
        <v>266</v>
      </c>
      <c r="D5" s="21"/>
      <c r="E5" s="284" t="s">
        <v>267</v>
      </c>
      <c r="F5" s="21"/>
    </row>
    <row r="6" spans="1:10">
      <c r="A6" s="284" t="s">
        <v>510</v>
      </c>
      <c r="B6" s="669"/>
      <c r="C6" s="669"/>
      <c r="D6" s="669"/>
      <c r="E6" s="284" t="s">
        <v>494</v>
      </c>
      <c r="F6" s="25"/>
    </row>
    <row r="7" spans="1:10">
      <c r="A7" s="217" t="s">
        <v>511</v>
      </c>
      <c r="B7" s="662"/>
      <c r="C7" s="662"/>
      <c r="D7" s="662"/>
      <c r="E7" s="284"/>
      <c r="F7" s="234" t="s">
        <v>400</v>
      </c>
    </row>
    <row r="8" spans="1:10" ht="14.25" thickBot="1">
      <c r="A8" s="209"/>
    </row>
    <row r="9" spans="1:10" ht="14.25" thickBot="1">
      <c r="A9" s="301" t="s">
        <v>512</v>
      </c>
      <c r="B9" s="302" t="s">
        <v>513</v>
      </c>
      <c r="C9" s="667" t="s">
        <v>514</v>
      </c>
      <c r="D9" s="668"/>
      <c r="E9" s="302" t="s">
        <v>515</v>
      </c>
      <c r="F9" s="303"/>
    </row>
    <row r="10" spans="1:10" ht="14.25" thickBot="1">
      <c r="A10" s="309" t="s">
        <v>400</v>
      </c>
      <c r="B10" s="310"/>
      <c r="C10" s="663"/>
      <c r="D10" s="664"/>
      <c r="E10" s="307"/>
      <c r="F10" s="304"/>
      <c r="I10" s="21"/>
      <c r="J10" s="232" t="s">
        <v>75</v>
      </c>
    </row>
    <row r="11" spans="1:10" ht="14.25" thickBot="1">
      <c r="A11" s="311" t="s">
        <v>400</v>
      </c>
      <c r="B11" s="310"/>
      <c r="C11" s="663"/>
      <c r="D11" s="664"/>
      <c r="E11" s="307"/>
      <c r="F11" s="305"/>
      <c r="I11" s="25"/>
      <c r="J11" s="232" t="s">
        <v>76</v>
      </c>
    </row>
    <row r="12" spans="1:10" ht="14.25" thickBot="1">
      <c r="A12" s="311" t="s">
        <v>400</v>
      </c>
      <c r="B12" s="310"/>
      <c r="C12" s="663"/>
      <c r="D12" s="664"/>
      <c r="E12" s="307"/>
      <c r="F12" s="305"/>
      <c r="I12" s="29"/>
      <c r="J12" s="232" t="s">
        <v>77</v>
      </c>
    </row>
    <row r="13" spans="1:10" ht="14.25" thickBot="1">
      <c r="A13" s="311" t="s">
        <v>400</v>
      </c>
      <c r="B13" s="310"/>
      <c r="C13" s="663"/>
      <c r="D13" s="664"/>
      <c r="E13" s="307"/>
      <c r="F13" s="305"/>
    </row>
    <row r="14" spans="1:10" ht="14.25" thickBot="1">
      <c r="A14" s="311" t="s">
        <v>400</v>
      </c>
      <c r="B14" s="310"/>
      <c r="C14" s="663"/>
      <c r="D14" s="664"/>
      <c r="E14" s="307"/>
      <c r="F14" s="305"/>
    </row>
    <row r="15" spans="1:10" ht="14.25" thickBot="1">
      <c r="A15" s="311" t="s">
        <v>400</v>
      </c>
      <c r="B15" s="310"/>
      <c r="C15" s="663"/>
      <c r="D15" s="664"/>
      <c r="E15" s="307"/>
      <c r="F15" s="305"/>
    </row>
    <row r="16" spans="1:10" ht="14.25" thickBot="1">
      <c r="A16" s="311" t="s">
        <v>400</v>
      </c>
      <c r="B16" s="310"/>
      <c r="C16" s="663"/>
      <c r="D16" s="664"/>
      <c r="E16" s="307"/>
      <c r="F16" s="305"/>
    </row>
    <row r="17" spans="1:7" ht="14.25" thickBot="1">
      <c r="A17" s="311" t="s">
        <v>400</v>
      </c>
      <c r="B17" s="310"/>
      <c r="C17" s="663"/>
      <c r="D17" s="664"/>
      <c r="E17" s="307"/>
      <c r="F17" s="305"/>
    </row>
    <row r="18" spans="1:7" ht="14.25" thickBot="1">
      <c r="A18" s="311" t="s">
        <v>400</v>
      </c>
      <c r="B18" s="310"/>
      <c r="C18" s="663"/>
      <c r="D18" s="664"/>
      <c r="E18" s="307"/>
      <c r="F18" s="305"/>
    </row>
    <row r="19" spans="1:7" ht="14.25" thickBot="1">
      <c r="A19" s="311" t="s">
        <v>400</v>
      </c>
      <c r="B19" s="310"/>
      <c r="C19" s="663"/>
      <c r="D19" s="664"/>
      <c r="E19" s="307"/>
      <c r="F19" s="305"/>
    </row>
    <row r="20" spans="1:7" ht="14.25" thickBot="1">
      <c r="A20" s="311" t="s">
        <v>400</v>
      </c>
      <c r="B20" s="310"/>
      <c r="C20" s="663"/>
      <c r="D20" s="664"/>
      <c r="E20" s="307"/>
      <c r="F20" s="305"/>
    </row>
    <row r="21" spans="1:7" ht="14.25" thickBot="1">
      <c r="A21" s="311"/>
      <c r="B21" s="310"/>
      <c r="C21" s="663"/>
      <c r="D21" s="664"/>
      <c r="E21" s="307"/>
      <c r="F21" s="305"/>
    </row>
    <row r="22" spans="1:7" ht="14.25" thickBot="1">
      <c r="A22" s="311" t="s">
        <v>400</v>
      </c>
      <c r="B22" s="310"/>
      <c r="C22" s="663"/>
      <c r="D22" s="664"/>
      <c r="E22" s="307"/>
      <c r="F22" s="305"/>
    </row>
    <row r="23" spans="1:7" ht="14.25" thickBot="1">
      <c r="A23" s="311" t="s">
        <v>400</v>
      </c>
      <c r="B23" s="310"/>
      <c r="C23" s="663"/>
      <c r="D23" s="664"/>
      <c r="E23" s="307"/>
      <c r="F23" s="305"/>
    </row>
    <row r="24" spans="1:7" ht="14.25" thickBot="1">
      <c r="A24" s="312" t="s">
        <v>400</v>
      </c>
      <c r="B24" s="313"/>
      <c r="C24" s="665"/>
      <c r="D24" s="666"/>
      <c r="E24" s="308"/>
      <c r="F24" s="306"/>
    </row>
    <row r="25" spans="1:7" ht="15" thickTop="1" thickBot="1">
      <c r="A25" s="613" t="s">
        <v>506</v>
      </c>
      <c r="B25" s="613"/>
      <c r="C25" s="613"/>
      <c r="D25" s="613"/>
      <c r="E25" s="613"/>
      <c r="F25" s="613"/>
    </row>
    <row r="26" spans="1:7" ht="14.25" thickTop="1">
      <c r="A26" s="644" t="s">
        <v>507</v>
      </c>
      <c r="B26" s="644"/>
      <c r="C26" s="644"/>
      <c r="D26" s="645" t="s">
        <v>508</v>
      </c>
      <c r="E26" s="645"/>
      <c r="F26" s="645"/>
    </row>
    <row r="27" spans="1:7" s="73" customFormat="1" ht="14.25" thickBot="1">
      <c r="A27" s="597" t="s">
        <v>526</v>
      </c>
      <c r="B27" s="597"/>
    </row>
    <row r="28" spans="1:7" s="73" customFormat="1">
      <c r="A28" s="344" t="s">
        <v>524</v>
      </c>
      <c r="B28" s="353" t="s">
        <v>420</v>
      </c>
      <c r="C28" s="345" t="s">
        <v>527</v>
      </c>
      <c r="D28" s="345" t="s">
        <v>528</v>
      </c>
      <c r="E28" s="345" t="s">
        <v>530</v>
      </c>
      <c r="F28" s="345" t="s">
        <v>532</v>
      </c>
      <c r="G28" s="346" t="s">
        <v>533</v>
      </c>
    </row>
    <row r="29" spans="1:7" s="73" customFormat="1">
      <c r="A29" s="347"/>
      <c r="B29" s="354"/>
      <c r="C29" s="348"/>
      <c r="D29" s="348"/>
      <c r="E29" s="348"/>
      <c r="F29" s="348"/>
      <c r="G29" s="349"/>
    </row>
    <row r="30" spans="1:7" s="73" customFormat="1">
      <c r="A30" s="347"/>
      <c r="B30" s="354"/>
      <c r="C30" s="348"/>
      <c r="D30" s="348"/>
      <c r="E30" s="348"/>
      <c r="F30" s="348"/>
      <c r="G30" s="349"/>
    </row>
    <row r="31" spans="1:7" s="73" customFormat="1">
      <c r="A31" s="347"/>
      <c r="B31" s="354"/>
      <c r="C31" s="348"/>
      <c r="D31" s="348"/>
      <c r="E31" s="348"/>
      <c r="F31" s="348"/>
      <c r="G31" s="349"/>
    </row>
    <row r="32" spans="1:7" s="73" customFormat="1">
      <c r="A32" s="347"/>
      <c r="B32" s="354"/>
      <c r="C32" s="348"/>
      <c r="D32" s="348"/>
      <c r="E32" s="348"/>
      <c r="F32" s="348"/>
      <c r="G32" s="349"/>
    </row>
    <row r="33" spans="1:8" s="73" customFormat="1">
      <c r="A33" s="347"/>
      <c r="B33" s="354"/>
      <c r="C33" s="348"/>
      <c r="D33" s="348"/>
      <c r="E33" s="348"/>
      <c r="F33" s="348"/>
      <c r="G33" s="349"/>
    </row>
    <row r="34" spans="1:8" s="73" customFormat="1" ht="14.25" thickBot="1">
      <c r="A34" s="350"/>
      <c r="B34" s="355"/>
      <c r="C34" s="351"/>
      <c r="D34" s="351"/>
      <c r="E34" s="351"/>
      <c r="F34" s="351"/>
      <c r="G34" s="352"/>
    </row>
    <row r="35" spans="1:8" s="73" customFormat="1">
      <c r="A35" s="343"/>
      <c r="B35" s="333"/>
      <c r="C35" s="333"/>
      <c r="D35" s="333"/>
      <c r="E35" s="333"/>
      <c r="F35" s="333"/>
    </row>
    <row r="36" spans="1:8" s="73" customFormat="1" ht="14.25" thickBot="1">
      <c r="A36" s="597" t="s">
        <v>534</v>
      </c>
      <c r="B36" s="597"/>
      <c r="C36" s="597"/>
      <c r="D36" s="333"/>
      <c r="E36" s="333"/>
      <c r="F36" s="333"/>
    </row>
    <row r="37" spans="1:8" s="73" customFormat="1">
      <c r="A37" s="344" t="s">
        <v>68</v>
      </c>
      <c r="B37" s="345" t="s">
        <v>420</v>
      </c>
      <c r="C37" s="345" t="s">
        <v>537</v>
      </c>
      <c r="D37" s="345" t="s">
        <v>538</v>
      </c>
      <c r="E37" s="345" t="s">
        <v>539</v>
      </c>
      <c r="F37" s="346" t="s">
        <v>540</v>
      </c>
      <c r="G37" s="346" t="s">
        <v>533</v>
      </c>
    </row>
    <row r="38" spans="1:8" s="73" customFormat="1">
      <c r="A38" s="347"/>
      <c r="B38" s="348"/>
      <c r="C38" s="348"/>
      <c r="D38" s="348"/>
      <c r="E38" s="348"/>
      <c r="F38" s="349"/>
      <c r="G38" s="349"/>
    </row>
    <row r="39" spans="1:8" s="73" customFormat="1">
      <c r="A39" s="347"/>
      <c r="B39" s="348"/>
      <c r="C39" s="348"/>
      <c r="D39" s="348"/>
      <c r="E39" s="348"/>
      <c r="F39" s="349"/>
      <c r="G39" s="349"/>
    </row>
    <row r="40" spans="1:8" s="73" customFormat="1">
      <c r="A40" s="347"/>
      <c r="B40" s="348"/>
      <c r="C40" s="348"/>
      <c r="D40" s="348"/>
      <c r="E40" s="348"/>
      <c r="F40" s="349"/>
      <c r="G40" s="349"/>
    </row>
    <row r="41" spans="1:8" s="73" customFormat="1">
      <c r="A41" s="347"/>
      <c r="B41" s="348"/>
      <c r="C41" s="348"/>
      <c r="D41" s="348"/>
      <c r="E41" s="348"/>
      <c r="F41" s="349"/>
      <c r="G41" s="349"/>
    </row>
    <row r="42" spans="1:8" s="73" customFormat="1">
      <c r="A42" s="347"/>
      <c r="B42" s="348"/>
      <c r="C42" s="348"/>
      <c r="D42" s="348"/>
      <c r="E42" s="348"/>
      <c r="F42" s="349"/>
      <c r="G42" s="349"/>
    </row>
    <row r="43" spans="1:8" s="73" customFormat="1" ht="14.25" thickBot="1">
      <c r="A43" s="350"/>
      <c r="B43" s="351"/>
      <c r="C43" s="351"/>
      <c r="D43" s="351"/>
      <c r="E43" s="351"/>
      <c r="F43" s="352"/>
      <c r="G43" s="352"/>
    </row>
    <row r="44" spans="1:8" s="73" customFormat="1">
      <c r="A44" s="129"/>
      <c r="B44" s="129"/>
      <c r="C44" s="129"/>
      <c r="D44" s="130"/>
      <c r="E44" s="130"/>
      <c r="F44" s="130"/>
      <c r="G44" s="130"/>
    </row>
    <row r="45" spans="1:8" s="73" customFormat="1">
      <c r="A45" s="361" t="s">
        <v>543</v>
      </c>
      <c r="B45" s="129"/>
      <c r="C45" s="129"/>
      <c r="D45" s="130"/>
      <c r="E45" s="130"/>
      <c r="F45" s="130"/>
      <c r="G45" s="130"/>
    </row>
    <row r="46" spans="1:8" s="73" customFormat="1" ht="24">
      <c r="A46" s="362" t="s">
        <v>544</v>
      </c>
      <c r="B46" s="362" t="s">
        <v>545</v>
      </c>
      <c r="C46" s="362" t="s">
        <v>550</v>
      </c>
      <c r="D46" s="362" t="s">
        <v>551</v>
      </c>
      <c r="E46" s="362" t="s">
        <v>546</v>
      </c>
      <c r="F46" s="362" t="s">
        <v>548</v>
      </c>
      <c r="G46" s="362" t="s">
        <v>549</v>
      </c>
      <c r="H46" s="12"/>
    </row>
    <row r="47" spans="1:8" s="73" customFormat="1">
      <c r="A47" s="363"/>
      <c r="B47" s="363"/>
      <c r="C47" s="363"/>
      <c r="D47" s="363"/>
      <c r="E47" s="364"/>
      <c r="F47" s="364"/>
      <c r="G47" s="364"/>
      <c r="H47" s="130"/>
    </row>
    <row r="48" spans="1:8" s="73" customFormat="1">
      <c r="A48" s="365"/>
      <c r="B48" s="365"/>
      <c r="C48" s="365"/>
      <c r="D48" s="365"/>
      <c r="E48" s="365"/>
      <c r="F48" s="365"/>
      <c r="G48" s="365"/>
      <c r="H48" s="12"/>
    </row>
    <row r="49" spans="1:10" s="73" customFormat="1">
      <c r="A49" s="363"/>
      <c r="B49" s="363"/>
      <c r="C49" s="363"/>
      <c r="D49" s="363"/>
      <c r="E49" s="364"/>
      <c r="F49" s="364"/>
      <c r="G49" s="364"/>
      <c r="H49" s="130"/>
    </row>
    <row r="50" spans="1:10" s="73" customFormat="1">
      <c r="A50" s="365"/>
      <c r="B50" s="365"/>
      <c r="C50" s="365"/>
      <c r="D50" s="365"/>
      <c r="E50" s="365"/>
      <c r="F50" s="365"/>
      <c r="G50" s="365"/>
      <c r="H50" s="12"/>
    </row>
    <row r="51" spans="1:10" s="73" customFormat="1">
      <c r="A51" s="363"/>
      <c r="B51" s="363"/>
      <c r="C51" s="363"/>
      <c r="D51" s="363"/>
      <c r="E51" s="364"/>
      <c r="F51" s="364"/>
      <c r="G51" s="364"/>
      <c r="H51" s="130"/>
    </row>
    <row r="52" spans="1:10" s="73" customFormat="1">
      <c r="A52" s="365"/>
      <c r="B52" s="365"/>
      <c r="C52" s="365"/>
      <c r="D52" s="365"/>
      <c r="E52" s="365"/>
      <c r="F52" s="365"/>
      <c r="G52" s="365"/>
      <c r="H52" s="12"/>
    </row>
    <row r="53" spans="1:10" s="73" customFormat="1">
      <c r="A53" s="363"/>
      <c r="B53" s="363"/>
      <c r="C53" s="363"/>
      <c r="D53" s="363"/>
      <c r="E53" s="364"/>
      <c r="F53" s="364"/>
      <c r="G53" s="364"/>
      <c r="H53" s="130"/>
    </row>
    <row r="54" spans="1:10" s="73" customFormat="1">
      <c r="A54" s="365"/>
      <c r="B54" s="365"/>
      <c r="C54" s="365"/>
      <c r="D54" s="365"/>
      <c r="E54" s="365"/>
      <c r="F54" s="365"/>
      <c r="G54" s="365"/>
      <c r="H54" s="12"/>
    </row>
    <row r="55" spans="1:10" s="73" customFormat="1">
      <c r="A55" s="363"/>
      <c r="B55" s="363"/>
      <c r="C55" s="363"/>
      <c r="D55" s="363"/>
      <c r="E55" s="364"/>
      <c r="F55" s="364"/>
      <c r="G55" s="364"/>
      <c r="H55" s="130"/>
    </row>
    <row r="56" spans="1:10" s="73" customFormat="1">
      <c r="A56" s="365"/>
      <c r="B56" s="365"/>
      <c r="C56" s="365"/>
      <c r="D56" s="365"/>
      <c r="E56" s="365"/>
      <c r="F56" s="365"/>
      <c r="G56" s="365"/>
      <c r="H56" s="12"/>
    </row>
    <row r="57" spans="1:10" s="73" customFormat="1">
      <c r="A57" s="363"/>
      <c r="B57" s="363"/>
      <c r="C57" s="363"/>
      <c r="D57" s="363"/>
      <c r="E57" s="364"/>
      <c r="F57" s="364"/>
      <c r="G57" s="364"/>
      <c r="H57" s="130"/>
    </row>
    <row r="58" spans="1:10">
      <c r="A58" s="12"/>
      <c r="B58" s="12"/>
      <c r="C58" s="12"/>
      <c r="D58" s="12"/>
      <c r="E58" s="12"/>
      <c r="F58" s="12"/>
    </row>
    <row r="59" spans="1:10" ht="14.25" thickBot="1">
      <c r="A59" s="216"/>
    </row>
    <row r="60" spans="1:10" ht="15" thickTop="1" thickBot="1">
      <c r="A60" s="287" t="s">
        <v>21</v>
      </c>
      <c r="B60" s="256" t="s">
        <v>138</v>
      </c>
      <c r="C60" s="567"/>
      <c r="D60" s="568"/>
      <c r="E60" s="567"/>
      <c r="F60" s="568"/>
      <c r="G60" s="567"/>
      <c r="H60" s="568"/>
      <c r="I60" s="567"/>
      <c r="J60" s="569"/>
    </row>
    <row r="61" spans="1:10" ht="16.5" thickBot="1">
      <c r="A61" s="288" t="s">
        <v>22</v>
      </c>
      <c r="B61" s="257" t="s">
        <v>278</v>
      </c>
      <c r="C61" s="616"/>
      <c r="D61" s="617"/>
      <c r="E61" s="573"/>
      <c r="F61" s="574"/>
      <c r="G61" s="573"/>
      <c r="H61" s="574"/>
      <c r="I61" s="573"/>
      <c r="J61" s="575"/>
    </row>
    <row r="62" spans="1:10" ht="14.25" thickBot="1">
      <c r="A62" s="288" t="s">
        <v>23</v>
      </c>
      <c r="B62" s="257" t="s">
        <v>279</v>
      </c>
      <c r="C62" s="239"/>
      <c r="D62" s="239"/>
      <c r="E62" s="285"/>
      <c r="F62" s="285"/>
      <c r="G62" s="285"/>
      <c r="H62" s="285"/>
      <c r="I62" s="285"/>
      <c r="J62" s="286"/>
    </row>
    <row r="63" spans="1:10" ht="14.25" thickBot="1">
      <c r="A63" s="288" t="s">
        <v>24</v>
      </c>
      <c r="B63" s="257" t="s">
        <v>28</v>
      </c>
      <c r="C63" s="573"/>
      <c r="D63" s="574"/>
      <c r="E63" s="573"/>
      <c r="F63" s="574"/>
      <c r="G63" s="573"/>
      <c r="H63" s="574"/>
      <c r="I63" s="573"/>
      <c r="J63" s="575"/>
    </row>
    <row r="64" spans="1:10" ht="14.25" thickBot="1">
      <c r="A64" s="288" t="s">
        <v>25</v>
      </c>
      <c r="B64" s="257" t="s">
        <v>498</v>
      </c>
      <c r="C64" s="573"/>
      <c r="D64" s="574"/>
      <c r="E64" s="573"/>
      <c r="F64" s="574"/>
      <c r="G64" s="573"/>
      <c r="H64" s="574"/>
      <c r="I64" s="573"/>
      <c r="J64" s="575"/>
    </row>
    <row r="65" spans="1:10" ht="14.25" thickBot="1">
      <c r="A65" s="260"/>
      <c r="B65" s="258" t="s">
        <v>30</v>
      </c>
      <c r="C65" s="564"/>
      <c r="D65" s="565"/>
      <c r="E65" s="564"/>
      <c r="F65" s="565"/>
      <c r="G65" s="564"/>
      <c r="H65" s="565"/>
      <c r="I65" s="564"/>
      <c r="J65" s="566"/>
    </row>
    <row r="66" spans="1:10" ht="15" thickTop="1" thickBot="1">
      <c r="A66" s="288" t="s">
        <v>281</v>
      </c>
      <c r="B66" s="257" t="s">
        <v>186</v>
      </c>
      <c r="C66" s="567"/>
      <c r="D66" s="568"/>
      <c r="E66" s="567"/>
      <c r="F66" s="568"/>
      <c r="G66" s="567"/>
      <c r="H66" s="568"/>
      <c r="I66" s="567"/>
      <c r="J66" s="569"/>
    </row>
    <row r="67" spans="1:10" ht="14.25" thickBot="1">
      <c r="A67" s="288" t="s">
        <v>282</v>
      </c>
      <c r="B67" s="257" t="s">
        <v>278</v>
      </c>
      <c r="C67" s="573"/>
      <c r="D67" s="574"/>
      <c r="E67" s="573"/>
      <c r="F67" s="574"/>
      <c r="G67" s="573"/>
      <c r="H67" s="574"/>
      <c r="I67" s="573"/>
      <c r="J67" s="575"/>
    </row>
    <row r="68" spans="1:10" ht="14.25" thickBot="1">
      <c r="A68" s="288" t="s">
        <v>283</v>
      </c>
      <c r="B68" s="257" t="s">
        <v>284</v>
      </c>
      <c r="C68" s="573"/>
      <c r="D68" s="574"/>
      <c r="E68" s="573"/>
      <c r="F68" s="574"/>
      <c r="G68" s="573"/>
      <c r="H68" s="574"/>
      <c r="I68" s="573"/>
      <c r="J68" s="575"/>
    </row>
    <row r="69" spans="1:10" ht="14.25" thickBot="1">
      <c r="A69" s="288" t="s">
        <v>285</v>
      </c>
      <c r="B69" s="257" t="s">
        <v>286</v>
      </c>
      <c r="C69" s="573"/>
      <c r="D69" s="574"/>
      <c r="E69" s="573"/>
      <c r="F69" s="574"/>
      <c r="G69" s="573"/>
      <c r="H69" s="574"/>
      <c r="I69" s="573"/>
      <c r="J69" s="575"/>
    </row>
    <row r="70" spans="1:10" ht="26.25" thickBot="1">
      <c r="A70" s="288" t="s">
        <v>24</v>
      </c>
      <c r="B70" s="257" t="s">
        <v>409</v>
      </c>
      <c r="C70" s="573"/>
      <c r="D70" s="574"/>
      <c r="E70" s="573"/>
      <c r="F70" s="574"/>
      <c r="G70" s="573"/>
      <c r="H70" s="574"/>
      <c r="I70" s="573"/>
      <c r="J70" s="575"/>
    </row>
    <row r="71" spans="1:10" ht="14.25" thickBot="1">
      <c r="A71" s="288" t="s">
        <v>25</v>
      </c>
      <c r="B71" s="257" t="s">
        <v>411</v>
      </c>
      <c r="C71" s="573"/>
      <c r="D71" s="574"/>
      <c r="E71" s="573"/>
      <c r="F71" s="574"/>
      <c r="G71" s="573"/>
      <c r="H71" s="574"/>
      <c r="I71" s="573"/>
      <c r="J71" s="575"/>
    </row>
    <row r="72" spans="1:10" ht="14.25" thickBot="1">
      <c r="A72" s="259"/>
      <c r="B72" s="257" t="s">
        <v>499</v>
      </c>
      <c r="C72" s="573"/>
      <c r="D72" s="574"/>
      <c r="E72" s="573"/>
      <c r="F72" s="574"/>
      <c r="G72" s="573"/>
      <c r="H72" s="574"/>
      <c r="I72" s="573"/>
      <c r="J72" s="575"/>
    </row>
    <row r="73" spans="1:10" ht="14.25" thickBot="1">
      <c r="A73" s="260"/>
      <c r="B73" s="258" t="s">
        <v>30</v>
      </c>
      <c r="C73" s="564"/>
      <c r="D73" s="565"/>
      <c r="E73" s="564"/>
      <c r="F73" s="565"/>
      <c r="G73" s="564"/>
      <c r="H73" s="565"/>
      <c r="I73" s="564"/>
      <c r="J73" s="566"/>
    </row>
    <row r="74" spans="1:10" ht="15" thickTop="1" thickBot="1">
      <c r="A74" s="627" t="s">
        <v>413</v>
      </c>
      <c r="B74" s="257" t="s">
        <v>414</v>
      </c>
      <c r="C74" s="567"/>
      <c r="D74" s="568"/>
      <c r="E74" s="567"/>
      <c r="F74" s="568"/>
      <c r="G74" s="567"/>
      <c r="H74" s="568"/>
      <c r="I74" s="567"/>
      <c r="J74" s="569"/>
    </row>
    <row r="75" spans="1:10" ht="16.5" thickBot="1">
      <c r="A75" s="628"/>
      <c r="B75" s="257" t="s">
        <v>278</v>
      </c>
      <c r="C75" s="616"/>
      <c r="D75" s="617"/>
      <c r="E75" s="573"/>
      <c r="F75" s="574"/>
      <c r="G75" s="573"/>
      <c r="H75" s="574"/>
      <c r="I75" s="573"/>
      <c r="J75" s="575"/>
    </row>
    <row r="76" spans="1:10" ht="14.25" thickBot="1">
      <c r="A76" s="628"/>
      <c r="B76" s="257" t="s">
        <v>500</v>
      </c>
      <c r="C76" s="285"/>
      <c r="D76" s="285"/>
      <c r="E76" s="285"/>
      <c r="F76" s="285"/>
      <c r="G76" s="285"/>
      <c r="H76" s="285"/>
      <c r="I76" s="285"/>
      <c r="J76" s="286"/>
    </row>
    <row r="77" spans="1:10" ht="14.25" thickBot="1">
      <c r="A77" s="628"/>
      <c r="B77" s="257" t="s">
        <v>365</v>
      </c>
      <c r="C77" s="573"/>
      <c r="D77" s="574"/>
      <c r="E77" s="573"/>
      <c r="F77" s="574"/>
      <c r="G77" s="573"/>
      <c r="H77" s="574"/>
      <c r="I77" s="573"/>
      <c r="J77" s="575"/>
    </row>
    <row r="78" spans="1:10" ht="26.25" thickBot="1">
      <c r="A78" s="628"/>
      <c r="B78" s="283" t="s">
        <v>501</v>
      </c>
      <c r="C78" s="573"/>
      <c r="D78" s="574"/>
      <c r="E78" s="573"/>
      <c r="F78" s="574"/>
      <c r="G78" s="573"/>
      <c r="H78" s="574"/>
      <c r="I78" s="573"/>
      <c r="J78" s="575"/>
    </row>
    <row r="79" spans="1:10" ht="14.25" thickBot="1">
      <c r="A79" s="629"/>
      <c r="B79" s="258" t="s">
        <v>30</v>
      </c>
      <c r="C79" s="564"/>
      <c r="D79" s="565"/>
      <c r="E79" s="564"/>
      <c r="F79" s="565"/>
      <c r="G79" s="564"/>
      <c r="H79" s="565"/>
      <c r="I79" s="564"/>
      <c r="J79" s="566"/>
    </row>
    <row r="80" spans="1:10" ht="21.75" thickTop="1" thickBot="1">
      <c r="A80" s="570" t="s">
        <v>167</v>
      </c>
      <c r="B80" s="570"/>
      <c r="C80" s="570"/>
      <c r="D80" s="570"/>
      <c r="E80" s="570"/>
      <c r="F80" s="570"/>
      <c r="G80" s="570"/>
      <c r="H80" s="570"/>
      <c r="I80" s="570"/>
      <c r="J80" s="570"/>
    </row>
    <row r="81" spans="1:10" ht="14.25" thickTop="1">
      <c r="A81" s="653"/>
      <c r="B81" s="653"/>
      <c r="C81" s="653"/>
      <c r="D81" s="653"/>
      <c r="E81" s="653"/>
      <c r="F81" s="653"/>
      <c r="G81" s="653"/>
      <c r="H81" s="653"/>
      <c r="I81" s="653"/>
      <c r="J81" s="653"/>
    </row>
    <row r="82" spans="1:10">
      <c r="A82" s="654"/>
      <c r="B82" s="654"/>
      <c r="C82" s="654"/>
      <c r="D82" s="654"/>
      <c r="E82" s="654"/>
      <c r="F82" s="654"/>
      <c r="G82" s="654"/>
      <c r="H82" s="654"/>
      <c r="I82" s="654"/>
      <c r="J82" s="654"/>
    </row>
    <row r="83" spans="1:10">
      <c r="A83" s="654"/>
      <c r="B83" s="654"/>
      <c r="C83" s="654"/>
      <c r="D83" s="654"/>
      <c r="E83" s="654"/>
      <c r="F83" s="654"/>
      <c r="G83" s="654"/>
      <c r="H83" s="654"/>
      <c r="I83" s="654"/>
      <c r="J83" s="654"/>
    </row>
    <row r="84" spans="1:10">
      <c r="A84" s="654"/>
      <c r="B84" s="654"/>
      <c r="C84" s="654"/>
      <c r="D84" s="654"/>
      <c r="E84" s="654"/>
      <c r="F84" s="654"/>
      <c r="G84" s="654"/>
      <c r="H84" s="654"/>
      <c r="I84" s="654"/>
      <c r="J84" s="654"/>
    </row>
    <row r="85" spans="1:10">
      <c r="A85" s="654"/>
      <c r="B85" s="654"/>
      <c r="C85" s="654"/>
      <c r="D85" s="654"/>
      <c r="E85" s="654"/>
      <c r="F85" s="654"/>
      <c r="G85" s="654"/>
      <c r="H85" s="654"/>
      <c r="I85" s="654"/>
      <c r="J85" s="654"/>
    </row>
    <row r="86" spans="1:10">
      <c r="A86" s="654"/>
      <c r="B86" s="654"/>
      <c r="C86" s="654"/>
      <c r="D86" s="654"/>
      <c r="E86" s="654"/>
      <c r="F86" s="654"/>
      <c r="G86" s="654"/>
      <c r="H86" s="654"/>
      <c r="I86" s="654"/>
      <c r="J86" s="654"/>
    </row>
    <row r="87" spans="1:10">
      <c r="A87" s="654"/>
      <c r="B87" s="654"/>
      <c r="C87" s="654"/>
      <c r="D87" s="654"/>
      <c r="E87" s="654"/>
      <c r="F87" s="654"/>
      <c r="G87" s="654"/>
      <c r="H87" s="654"/>
      <c r="I87" s="654"/>
      <c r="J87" s="654"/>
    </row>
    <row r="88" spans="1:10">
      <c r="A88" s="654"/>
      <c r="B88" s="654"/>
      <c r="C88" s="654"/>
      <c r="D88" s="654"/>
      <c r="E88" s="654"/>
      <c r="F88" s="654"/>
      <c r="G88" s="654"/>
      <c r="H88" s="654"/>
      <c r="I88" s="654"/>
      <c r="J88" s="654"/>
    </row>
    <row r="89" spans="1:10">
      <c r="A89" s="654"/>
      <c r="B89" s="654"/>
      <c r="C89" s="654"/>
      <c r="D89" s="654"/>
      <c r="E89" s="654"/>
      <c r="F89" s="654"/>
      <c r="G89" s="654"/>
      <c r="H89" s="654"/>
      <c r="I89" s="654"/>
      <c r="J89" s="654"/>
    </row>
    <row r="90" spans="1:10">
      <c r="A90" s="654"/>
      <c r="B90" s="654"/>
      <c r="C90" s="654"/>
      <c r="D90" s="654"/>
      <c r="E90" s="654"/>
      <c r="F90" s="654"/>
      <c r="G90" s="654"/>
      <c r="H90" s="654"/>
      <c r="I90" s="654"/>
      <c r="J90" s="654"/>
    </row>
    <row r="91" spans="1:10">
      <c r="A91" s="654"/>
      <c r="B91" s="654"/>
      <c r="C91" s="654"/>
      <c r="D91" s="654"/>
      <c r="E91" s="654"/>
      <c r="F91" s="654"/>
      <c r="G91" s="654"/>
      <c r="H91" s="654"/>
      <c r="I91" s="654"/>
      <c r="J91" s="654"/>
    </row>
    <row r="92" spans="1:10">
      <c r="A92" s="654"/>
      <c r="B92" s="654"/>
      <c r="C92" s="654"/>
      <c r="D92" s="654"/>
      <c r="E92" s="654"/>
      <c r="F92" s="654"/>
      <c r="G92" s="654"/>
      <c r="H92" s="654"/>
      <c r="I92" s="654"/>
      <c r="J92" s="654"/>
    </row>
    <row r="93" spans="1:10">
      <c r="A93" s="654"/>
      <c r="B93" s="654"/>
      <c r="C93" s="654"/>
      <c r="D93" s="654"/>
      <c r="E93" s="654"/>
      <c r="F93" s="654"/>
      <c r="G93" s="654"/>
      <c r="H93" s="654"/>
      <c r="I93" s="654"/>
      <c r="J93" s="654"/>
    </row>
    <row r="94" spans="1:10" ht="14.25" thickBot="1">
      <c r="A94" s="655"/>
      <c r="B94" s="655"/>
      <c r="C94" s="655"/>
      <c r="D94" s="655"/>
      <c r="E94" s="655"/>
      <c r="F94" s="655"/>
      <c r="G94" s="655"/>
      <c r="H94" s="655"/>
      <c r="I94" s="655"/>
      <c r="J94" s="655"/>
    </row>
    <row r="95" spans="1:10" ht="14.25" thickBot="1">
      <c r="A95" s="630" t="s">
        <v>219</v>
      </c>
      <c r="B95" s="630"/>
      <c r="C95" s="630"/>
      <c r="D95" s="630"/>
      <c r="E95" s="630"/>
      <c r="F95" s="630"/>
      <c r="G95" s="630"/>
      <c r="H95" s="630"/>
      <c r="I95" s="630"/>
      <c r="J95" s="630"/>
    </row>
    <row r="96" spans="1:10" ht="14.25" thickTop="1">
      <c r="A96" s="578" t="s">
        <v>509</v>
      </c>
      <c r="B96" s="578"/>
      <c r="C96" s="578"/>
      <c r="D96" s="578"/>
      <c r="E96" s="578"/>
      <c r="F96" s="578"/>
      <c r="G96" s="578"/>
      <c r="H96" s="578"/>
      <c r="I96" s="578"/>
      <c r="J96" s="578"/>
    </row>
    <row r="97" spans="1:1">
      <c r="A97" s="216"/>
    </row>
    <row r="98" spans="1:1">
      <c r="A98" s="216"/>
    </row>
  </sheetData>
  <mergeCells count="103">
    <mergeCell ref="C9:D9"/>
    <mergeCell ref="C10:D10"/>
    <mergeCell ref="C11:D11"/>
    <mergeCell ref="C12:D12"/>
    <mergeCell ref="C13:D13"/>
    <mergeCell ref="C14:D14"/>
    <mergeCell ref="B6:D6"/>
    <mergeCell ref="C21:D21"/>
    <mergeCell ref="C22:D22"/>
    <mergeCell ref="C23:D23"/>
    <mergeCell ref="C24:D24"/>
    <mergeCell ref="A25:F25"/>
    <mergeCell ref="A26:C26"/>
    <mergeCell ref="D26:F26"/>
    <mergeCell ref="C15:D15"/>
    <mergeCell ref="C16:D16"/>
    <mergeCell ref="C17:D17"/>
    <mergeCell ref="C18:D18"/>
    <mergeCell ref="C19:D19"/>
    <mergeCell ref="C20:D20"/>
    <mergeCell ref="C63:D63"/>
    <mergeCell ref="E63:F63"/>
    <mergeCell ref="G63:H63"/>
    <mergeCell ref="I63:J63"/>
    <mergeCell ref="C64:D64"/>
    <mergeCell ref="E64:F64"/>
    <mergeCell ref="G64:H64"/>
    <mergeCell ref="I64:J64"/>
    <mergeCell ref="C60:D60"/>
    <mergeCell ref="E60:F60"/>
    <mergeCell ref="G60:H60"/>
    <mergeCell ref="I60:J60"/>
    <mergeCell ref="C61:D61"/>
    <mergeCell ref="E61:F61"/>
    <mergeCell ref="G61:H61"/>
    <mergeCell ref="I61:J61"/>
    <mergeCell ref="C67:D67"/>
    <mergeCell ref="E67:F67"/>
    <mergeCell ref="G67:H67"/>
    <mergeCell ref="I67:J67"/>
    <mergeCell ref="C68:D68"/>
    <mergeCell ref="E68:F68"/>
    <mergeCell ref="G68:H68"/>
    <mergeCell ref="I68:J68"/>
    <mergeCell ref="C65:D65"/>
    <mergeCell ref="E65:F65"/>
    <mergeCell ref="G65:H65"/>
    <mergeCell ref="I65:J65"/>
    <mergeCell ref="C66:D66"/>
    <mergeCell ref="E66:F66"/>
    <mergeCell ref="G66:H66"/>
    <mergeCell ref="I66:J66"/>
    <mergeCell ref="C71:D71"/>
    <mergeCell ref="E71:F71"/>
    <mergeCell ref="G71:H71"/>
    <mergeCell ref="I71:J71"/>
    <mergeCell ref="C72:D72"/>
    <mergeCell ref="E72:F72"/>
    <mergeCell ref="G72:H72"/>
    <mergeCell ref="I72:J72"/>
    <mergeCell ref="C69:D69"/>
    <mergeCell ref="E69:F69"/>
    <mergeCell ref="G69:H69"/>
    <mergeCell ref="I69:J69"/>
    <mergeCell ref="C70:D70"/>
    <mergeCell ref="E70:F70"/>
    <mergeCell ref="G70:H70"/>
    <mergeCell ref="I70:J70"/>
    <mergeCell ref="I77:J77"/>
    <mergeCell ref="C73:D73"/>
    <mergeCell ref="E73:F73"/>
    <mergeCell ref="G73:H73"/>
    <mergeCell ref="I73:J73"/>
    <mergeCell ref="A74:A79"/>
    <mergeCell ref="C74:D74"/>
    <mergeCell ref="E74:F74"/>
    <mergeCell ref="G74:H74"/>
    <mergeCell ref="I74:J74"/>
    <mergeCell ref="C75:D75"/>
    <mergeCell ref="A27:B27"/>
    <mergeCell ref="A36:C36"/>
    <mergeCell ref="A80:J80"/>
    <mergeCell ref="A81:J94"/>
    <mergeCell ref="A95:J95"/>
    <mergeCell ref="A96:J96"/>
    <mergeCell ref="A1:F1"/>
    <mergeCell ref="A2:F2"/>
    <mergeCell ref="A3:F3"/>
    <mergeCell ref="B7:D7"/>
    <mergeCell ref="C78:D78"/>
    <mergeCell ref="E78:F78"/>
    <mergeCell ref="G78:H78"/>
    <mergeCell ref="I78:J78"/>
    <mergeCell ref="C79:D79"/>
    <mergeCell ref="E79:F79"/>
    <mergeCell ref="G79:H79"/>
    <mergeCell ref="I79:J79"/>
    <mergeCell ref="E75:F75"/>
    <mergeCell ref="G75:H75"/>
    <mergeCell ref="I75:J75"/>
    <mergeCell ref="C77:D77"/>
    <mergeCell ref="E77:F77"/>
    <mergeCell ref="G77:H77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108"/>
  <sheetViews>
    <sheetView workbookViewId="0">
      <selection activeCell="L37" sqref="L37"/>
    </sheetView>
  </sheetViews>
  <sheetFormatPr defaultRowHeight="13.5"/>
  <cols>
    <col min="1" max="1" width="16.125" bestFit="1" customWidth="1"/>
    <col min="2" max="5" width="13.5" customWidth="1"/>
  </cols>
  <sheetData>
    <row r="1" spans="1:16" ht="18.75">
      <c r="A1" s="491" t="s">
        <v>0</v>
      </c>
      <c r="B1" s="491"/>
      <c r="C1" s="491"/>
      <c r="D1" s="491"/>
      <c r="E1" s="491"/>
      <c r="F1" s="491"/>
      <c r="G1" s="491"/>
      <c r="H1" s="491"/>
      <c r="I1" s="491"/>
      <c r="J1" s="491"/>
      <c r="K1" s="491"/>
      <c r="L1" s="491"/>
      <c r="M1" s="491"/>
      <c r="N1" s="491"/>
      <c r="O1" s="491"/>
      <c r="P1" s="491"/>
    </row>
    <row r="2" spans="1:16" ht="20.25">
      <c r="A2" s="492" t="s">
        <v>517</v>
      </c>
      <c r="B2" s="492"/>
      <c r="C2" s="492"/>
      <c r="D2" s="492"/>
      <c r="E2" s="492"/>
      <c r="F2" s="492"/>
      <c r="G2" s="492"/>
      <c r="H2" s="492"/>
      <c r="I2" s="492"/>
      <c r="J2" s="492"/>
      <c r="K2" s="492"/>
      <c r="L2" s="492"/>
      <c r="M2" s="492"/>
      <c r="N2" s="492"/>
      <c r="O2" s="492"/>
      <c r="P2" s="492"/>
    </row>
    <row r="3" spans="1:16" ht="14.25">
      <c r="A3" s="582" t="s">
        <v>518</v>
      </c>
      <c r="B3" s="582"/>
      <c r="C3" s="582"/>
      <c r="D3" s="582"/>
      <c r="E3" s="582"/>
      <c r="F3" s="582"/>
      <c r="G3" s="582"/>
      <c r="H3" s="582"/>
      <c r="I3" s="582"/>
      <c r="J3" s="582"/>
      <c r="K3" s="582"/>
      <c r="L3" s="582"/>
      <c r="M3" s="582"/>
      <c r="N3" s="582"/>
      <c r="O3" s="582"/>
      <c r="P3" s="582"/>
    </row>
    <row r="4" spans="1:16">
      <c r="A4" s="314" t="s">
        <v>262</v>
      </c>
      <c r="B4" s="318"/>
      <c r="C4" s="314" t="s">
        <v>263</v>
      </c>
      <c r="D4" s="318"/>
      <c r="E4" s="314" t="s">
        <v>264</v>
      </c>
      <c r="F4" s="318" t="s">
        <v>400</v>
      </c>
    </row>
    <row r="5" spans="1:16">
      <c r="A5" s="314" t="s">
        <v>505</v>
      </c>
      <c r="B5" s="318"/>
      <c r="C5" s="314" t="s">
        <v>266</v>
      </c>
      <c r="D5" s="318"/>
      <c r="E5" s="314" t="s">
        <v>267</v>
      </c>
      <c r="F5" s="318"/>
    </row>
    <row r="6" spans="1:16">
      <c r="A6" s="314" t="s">
        <v>177</v>
      </c>
      <c r="B6" s="680" t="s">
        <v>400</v>
      </c>
      <c r="C6" s="680"/>
      <c r="D6" s="680"/>
      <c r="E6" s="314" t="s">
        <v>519</v>
      </c>
      <c r="F6" s="234"/>
    </row>
    <row r="7" spans="1:16" ht="13.5" customHeight="1">
      <c r="A7" s="217" t="s">
        <v>522</v>
      </c>
      <c r="B7" s="649"/>
      <c r="C7" s="649"/>
      <c r="D7" s="649"/>
      <c r="E7" s="314"/>
      <c r="F7" s="234" t="s">
        <v>400</v>
      </c>
    </row>
    <row r="8" spans="1:16">
      <c r="A8" s="209"/>
    </row>
    <row r="9" spans="1:16" ht="14.25" thickBot="1">
      <c r="A9" s="209"/>
    </row>
    <row r="10" spans="1:16">
      <c r="A10" s="319" t="s">
        <v>512</v>
      </c>
      <c r="B10" s="320" t="s">
        <v>523</v>
      </c>
      <c r="C10" s="325" t="s">
        <v>472</v>
      </c>
      <c r="D10" s="328" t="s">
        <v>473</v>
      </c>
    </row>
    <row r="11" spans="1:16">
      <c r="A11" s="321"/>
      <c r="B11" s="322"/>
      <c r="C11" s="326"/>
      <c r="D11" s="329"/>
    </row>
    <row r="12" spans="1:16">
      <c r="A12" s="321"/>
      <c r="B12" s="322"/>
      <c r="C12" s="326"/>
      <c r="D12" s="329"/>
    </row>
    <row r="13" spans="1:16">
      <c r="A13" s="321"/>
      <c r="B13" s="322"/>
      <c r="C13" s="326"/>
      <c r="D13" s="329"/>
      <c r="G13" s="21"/>
      <c r="H13" s="232" t="s">
        <v>75</v>
      </c>
    </row>
    <row r="14" spans="1:16">
      <c r="A14" s="321"/>
      <c r="B14" s="322"/>
      <c r="C14" s="326"/>
      <c r="D14" s="329"/>
      <c r="G14" s="25"/>
      <c r="H14" s="232" t="s">
        <v>76</v>
      </c>
    </row>
    <row r="15" spans="1:16">
      <c r="A15" s="321"/>
      <c r="B15" s="322"/>
      <c r="C15" s="326"/>
      <c r="D15" s="329"/>
      <c r="G15" s="29"/>
      <c r="H15" s="232" t="s">
        <v>77</v>
      </c>
    </row>
    <row r="16" spans="1:16">
      <c r="A16" s="321"/>
      <c r="B16" s="322"/>
      <c r="C16" s="326"/>
      <c r="D16" s="329"/>
    </row>
    <row r="17" spans="1:16">
      <c r="A17" s="321"/>
      <c r="B17" s="322"/>
      <c r="C17" s="326"/>
      <c r="D17" s="329"/>
    </row>
    <row r="18" spans="1:16">
      <c r="A18" s="321"/>
      <c r="B18" s="322"/>
      <c r="C18" s="326"/>
      <c r="D18" s="329"/>
    </row>
    <row r="19" spans="1:16">
      <c r="A19" s="321"/>
      <c r="B19" s="322"/>
      <c r="C19" s="326"/>
      <c r="D19" s="329"/>
    </row>
    <row r="20" spans="1:16">
      <c r="A20" s="321"/>
      <c r="B20" s="322"/>
      <c r="C20" s="326"/>
      <c r="D20" s="329"/>
    </row>
    <row r="21" spans="1:16">
      <c r="A21" s="321"/>
      <c r="B21" s="322"/>
      <c r="C21" s="326"/>
      <c r="D21" s="329"/>
    </row>
    <row r="22" spans="1:16">
      <c r="A22" s="321"/>
      <c r="B22" s="322"/>
      <c r="C22" s="326"/>
      <c r="D22" s="329"/>
    </row>
    <row r="23" spans="1:16">
      <c r="A23" s="321"/>
      <c r="B23" s="322"/>
      <c r="C23" s="326"/>
      <c r="D23" s="329"/>
    </row>
    <row r="24" spans="1:16">
      <c r="A24" s="321"/>
      <c r="B24" s="322"/>
      <c r="C24" s="326"/>
      <c r="D24" s="329"/>
    </row>
    <row r="25" spans="1:16">
      <c r="A25" s="321"/>
      <c r="B25" s="322"/>
      <c r="C25" s="326"/>
      <c r="D25" s="329"/>
    </row>
    <row r="26" spans="1:16">
      <c r="A26" s="321"/>
      <c r="B26" s="322"/>
      <c r="C26" s="326"/>
      <c r="D26" s="329"/>
    </row>
    <row r="27" spans="1:16">
      <c r="A27" s="321"/>
      <c r="B27" s="322"/>
      <c r="C27" s="326"/>
      <c r="D27" s="329"/>
    </row>
    <row r="28" spans="1:16">
      <c r="A28" s="321"/>
      <c r="B28" s="322"/>
      <c r="C28" s="326"/>
      <c r="D28" s="329"/>
    </row>
    <row r="29" spans="1:16">
      <c r="A29" s="321"/>
      <c r="B29" s="322"/>
      <c r="C29" s="326"/>
      <c r="D29" s="329"/>
    </row>
    <row r="30" spans="1:16">
      <c r="A30" s="321"/>
      <c r="B30" s="322"/>
      <c r="C30" s="326"/>
      <c r="D30" s="329"/>
    </row>
    <row r="31" spans="1:16" ht="14.25" thickBot="1">
      <c r="A31" s="323"/>
      <c r="B31" s="324"/>
      <c r="C31" s="327"/>
      <c r="D31" s="330"/>
    </row>
    <row r="32" spans="1:16" ht="15" thickTop="1" thickBot="1">
      <c r="A32" s="681" t="s">
        <v>506</v>
      </c>
      <c r="B32" s="681"/>
      <c r="C32" s="681"/>
      <c r="D32" s="681"/>
      <c r="E32" s="613"/>
      <c r="F32" s="613"/>
      <c r="G32" s="613"/>
      <c r="H32" s="613"/>
      <c r="I32" s="613"/>
      <c r="J32" s="613"/>
      <c r="K32" s="613"/>
      <c r="L32" s="613"/>
      <c r="M32" s="613"/>
      <c r="N32" s="613"/>
      <c r="O32" s="613"/>
      <c r="P32" s="613"/>
    </row>
    <row r="33" spans="1:16" ht="14.25" thickTop="1">
      <c r="A33" s="578" t="s">
        <v>520</v>
      </c>
      <c r="B33" s="578"/>
      <c r="C33" s="578"/>
      <c r="D33" s="578"/>
      <c r="E33" s="578"/>
      <c r="F33" s="578"/>
      <c r="G33" s="578"/>
      <c r="H33" s="578"/>
      <c r="I33" s="571" t="s">
        <v>552</v>
      </c>
      <c r="J33" s="571"/>
      <c r="K33" s="571"/>
      <c r="L33" s="571"/>
      <c r="M33" s="571"/>
      <c r="N33" s="571"/>
      <c r="O33" s="571"/>
      <c r="P33" s="571"/>
    </row>
    <row r="34" spans="1:16" s="232" customFormat="1">
      <c r="A34" s="129"/>
      <c r="B34" s="129"/>
      <c r="C34" s="129"/>
      <c r="D34" s="129"/>
      <c r="E34" s="129"/>
      <c r="F34" s="129"/>
      <c r="G34" s="129"/>
      <c r="H34" s="129"/>
      <c r="I34" s="366"/>
      <c r="J34" s="366"/>
      <c r="K34" s="366"/>
      <c r="L34" s="366"/>
      <c r="M34" s="366"/>
      <c r="N34" s="366"/>
      <c r="O34" s="366"/>
      <c r="P34" s="366"/>
    </row>
    <row r="35" spans="1:16" s="73" customFormat="1" ht="14.25" thickBot="1">
      <c r="A35" s="597" t="s">
        <v>526</v>
      </c>
      <c r="B35" s="597"/>
    </row>
    <row r="36" spans="1:16" s="73" customFormat="1">
      <c r="A36" s="344" t="s">
        <v>524</v>
      </c>
      <c r="B36" s="353" t="s">
        <v>420</v>
      </c>
      <c r="C36" s="345" t="s">
        <v>527</v>
      </c>
      <c r="D36" s="345" t="s">
        <v>528</v>
      </c>
      <c r="E36" s="345" t="s">
        <v>530</v>
      </c>
      <c r="F36" s="345" t="s">
        <v>532</v>
      </c>
      <c r="G36" s="346" t="s">
        <v>533</v>
      </c>
    </row>
    <row r="37" spans="1:16" s="73" customFormat="1">
      <c r="A37" s="347"/>
      <c r="B37" s="354"/>
      <c r="C37" s="348"/>
      <c r="D37" s="348"/>
      <c r="E37" s="348"/>
      <c r="F37" s="348"/>
      <c r="G37" s="349"/>
    </row>
    <row r="38" spans="1:16" s="73" customFormat="1">
      <c r="A38" s="347"/>
      <c r="B38" s="354"/>
      <c r="C38" s="348"/>
      <c r="D38" s="348"/>
      <c r="E38" s="348"/>
      <c r="F38" s="348"/>
      <c r="G38" s="349"/>
    </row>
    <row r="39" spans="1:16" s="73" customFormat="1">
      <c r="A39" s="347"/>
      <c r="B39" s="354"/>
      <c r="C39" s="348"/>
      <c r="D39" s="348"/>
      <c r="E39" s="348"/>
      <c r="F39" s="348"/>
      <c r="G39" s="349"/>
    </row>
    <row r="40" spans="1:16" s="73" customFormat="1">
      <c r="A40" s="347"/>
      <c r="B40" s="354"/>
      <c r="C40" s="348"/>
      <c r="D40" s="348"/>
      <c r="E40" s="348"/>
      <c r="F40" s="348"/>
      <c r="G40" s="349"/>
    </row>
    <row r="41" spans="1:16" s="73" customFormat="1">
      <c r="A41" s="347"/>
      <c r="B41" s="354"/>
      <c r="C41" s="348"/>
      <c r="D41" s="348"/>
      <c r="E41" s="348"/>
      <c r="F41" s="348"/>
      <c r="G41" s="349"/>
    </row>
    <row r="42" spans="1:16" s="73" customFormat="1" ht="14.25" thickBot="1">
      <c r="A42" s="350"/>
      <c r="B42" s="355"/>
      <c r="C42" s="351"/>
      <c r="D42" s="351"/>
      <c r="E42" s="351"/>
      <c r="F42" s="351"/>
      <c r="G42" s="352"/>
    </row>
    <row r="43" spans="1:16" s="73" customFormat="1">
      <c r="A43" s="343"/>
      <c r="B43" s="333"/>
      <c r="C43" s="333"/>
      <c r="D43" s="333"/>
      <c r="E43" s="333"/>
      <c r="F43" s="333"/>
    </row>
    <row r="44" spans="1:16" s="73" customFormat="1" ht="14.25" thickBot="1">
      <c r="A44" s="597" t="s">
        <v>534</v>
      </c>
      <c r="B44" s="597"/>
      <c r="C44" s="597"/>
      <c r="D44" s="333"/>
      <c r="E44" s="333"/>
      <c r="F44" s="333"/>
    </row>
    <row r="45" spans="1:16" s="73" customFormat="1">
      <c r="A45" s="344" t="s">
        <v>68</v>
      </c>
      <c r="B45" s="345" t="s">
        <v>420</v>
      </c>
      <c r="C45" s="345" t="s">
        <v>537</v>
      </c>
      <c r="D45" s="345" t="s">
        <v>538</v>
      </c>
      <c r="E45" s="345" t="s">
        <v>539</v>
      </c>
      <c r="F45" s="346" t="s">
        <v>540</v>
      </c>
      <c r="G45" s="346" t="s">
        <v>533</v>
      </c>
    </row>
    <row r="46" spans="1:16" s="73" customFormat="1">
      <c r="A46" s="347"/>
      <c r="B46" s="348"/>
      <c r="C46" s="348"/>
      <c r="D46" s="348"/>
      <c r="E46" s="348"/>
      <c r="F46" s="349"/>
      <c r="G46" s="349"/>
    </row>
    <row r="47" spans="1:16" s="73" customFormat="1">
      <c r="A47" s="347"/>
      <c r="B47" s="348"/>
      <c r="C47" s="348"/>
      <c r="D47" s="348"/>
      <c r="E47" s="348"/>
      <c r="F47" s="349"/>
      <c r="G47" s="349"/>
    </row>
    <row r="48" spans="1:16" s="73" customFormat="1">
      <c r="A48" s="347"/>
      <c r="B48" s="348"/>
      <c r="C48" s="348"/>
      <c r="D48" s="348"/>
      <c r="E48" s="348"/>
      <c r="F48" s="349"/>
      <c r="G48" s="349"/>
    </row>
    <row r="49" spans="1:8" s="73" customFormat="1">
      <c r="A49" s="347"/>
      <c r="B49" s="348"/>
      <c r="C49" s="348"/>
      <c r="D49" s="348"/>
      <c r="E49" s="348"/>
      <c r="F49" s="349"/>
      <c r="G49" s="349"/>
    </row>
    <row r="50" spans="1:8" s="73" customFormat="1">
      <c r="A50" s="347"/>
      <c r="B50" s="348"/>
      <c r="C50" s="348"/>
      <c r="D50" s="348"/>
      <c r="E50" s="348"/>
      <c r="F50" s="349"/>
      <c r="G50" s="349"/>
    </row>
    <row r="51" spans="1:8" s="73" customFormat="1" ht="14.25" thickBot="1">
      <c r="A51" s="350"/>
      <c r="B51" s="351"/>
      <c r="C51" s="351"/>
      <c r="D51" s="351"/>
      <c r="E51" s="351"/>
      <c r="F51" s="352"/>
      <c r="G51" s="352"/>
    </row>
    <row r="52" spans="1:8" s="73" customFormat="1">
      <c r="A52" s="129"/>
      <c r="B52" s="129"/>
      <c r="C52" s="129"/>
      <c r="D52" s="130"/>
      <c r="E52" s="130"/>
      <c r="F52" s="130"/>
      <c r="G52" s="130"/>
    </row>
    <row r="53" spans="1:8" s="73" customFormat="1">
      <c r="A53" s="361" t="s">
        <v>543</v>
      </c>
      <c r="B53" s="129"/>
      <c r="C53" s="129"/>
      <c r="D53" s="130"/>
      <c r="E53" s="130"/>
      <c r="F53" s="130"/>
      <c r="G53" s="130"/>
    </row>
    <row r="54" spans="1:8" s="73" customFormat="1" ht="24">
      <c r="A54" s="362" t="s">
        <v>544</v>
      </c>
      <c r="B54" s="362" t="s">
        <v>545</v>
      </c>
      <c r="C54" s="362" t="s">
        <v>550</v>
      </c>
      <c r="D54" s="362" t="s">
        <v>551</v>
      </c>
      <c r="E54" s="362" t="s">
        <v>546</v>
      </c>
      <c r="F54" s="362" t="s">
        <v>548</v>
      </c>
      <c r="G54" s="362" t="s">
        <v>549</v>
      </c>
      <c r="H54" s="12"/>
    </row>
    <row r="55" spans="1:8" s="73" customFormat="1">
      <c r="A55" s="363"/>
      <c r="B55" s="363"/>
      <c r="C55" s="363"/>
      <c r="D55" s="363"/>
      <c r="E55" s="364"/>
      <c r="F55" s="364"/>
      <c r="G55" s="364"/>
      <c r="H55" s="130"/>
    </row>
    <row r="56" spans="1:8" s="73" customFormat="1">
      <c r="A56" s="365"/>
      <c r="B56" s="365"/>
      <c r="C56" s="365"/>
      <c r="D56" s="365"/>
      <c r="E56" s="365"/>
      <c r="F56" s="365"/>
      <c r="G56" s="365"/>
      <c r="H56" s="12"/>
    </row>
    <row r="57" spans="1:8" s="73" customFormat="1">
      <c r="A57" s="363"/>
      <c r="B57" s="363"/>
      <c r="C57" s="363"/>
      <c r="D57" s="363"/>
      <c r="E57" s="364"/>
      <c r="F57" s="364"/>
      <c r="G57" s="364"/>
      <c r="H57" s="130"/>
    </row>
    <row r="58" spans="1:8" s="73" customFormat="1">
      <c r="A58" s="365"/>
      <c r="B58" s="365"/>
      <c r="C58" s="365"/>
      <c r="D58" s="365"/>
      <c r="E58" s="365"/>
      <c r="F58" s="365"/>
      <c r="G58" s="365"/>
      <c r="H58" s="12"/>
    </row>
    <row r="59" spans="1:8" s="73" customFormat="1">
      <c r="A59" s="363"/>
      <c r="B59" s="363"/>
      <c r="C59" s="363"/>
      <c r="D59" s="363"/>
      <c r="E59" s="364"/>
      <c r="F59" s="364"/>
      <c r="G59" s="364"/>
      <c r="H59" s="130"/>
    </row>
    <row r="60" spans="1:8" s="73" customFormat="1">
      <c r="A60" s="365"/>
      <c r="B60" s="365"/>
      <c r="C60" s="365"/>
      <c r="D60" s="365"/>
      <c r="E60" s="365"/>
      <c r="F60" s="365"/>
      <c r="G60" s="365"/>
      <c r="H60" s="12"/>
    </row>
    <row r="61" spans="1:8" s="73" customFormat="1">
      <c r="A61" s="363"/>
      <c r="B61" s="363"/>
      <c r="C61" s="363"/>
      <c r="D61" s="363"/>
      <c r="E61" s="364"/>
      <c r="F61" s="364"/>
      <c r="G61" s="364"/>
      <c r="H61" s="130"/>
    </row>
    <row r="62" spans="1:8" s="73" customFormat="1">
      <c r="A62" s="365"/>
      <c r="B62" s="365"/>
      <c r="C62" s="365"/>
      <c r="D62" s="365"/>
      <c r="E62" s="365"/>
      <c r="F62" s="365"/>
      <c r="G62" s="365"/>
      <c r="H62" s="12"/>
    </row>
    <row r="63" spans="1:8" s="73" customFormat="1">
      <c r="A63" s="363"/>
      <c r="B63" s="363"/>
      <c r="C63" s="363"/>
      <c r="D63" s="363"/>
      <c r="E63" s="364"/>
      <c r="F63" s="364"/>
      <c r="G63" s="364"/>
      <c r="H63" s="130"/>
    </row>
    <row r="64" spans="1:8" s="73" customFormat="1">
      <c r="A64" s="365"/>
      <c r="B64" s="365"/>
      <c r="C64" s="365"/>
      <c r="D64" s="365"/>
      <c r="E64" s="365"/>
      <c r="F64" s="365"/>
      <c r="G64" s="365"/>
      <c r="H64" s="12"/>
    </row>
    <row r="65" spans="1:16" s="73" customFormat="1">
      <c r="A65" s="363"/>
      <c r="B65" s="363"/>
      <c r="C65" s="363"/>
      <c r="D65" s="363"/>
      <c r="E65" s="364"/>
      <c r="F65" s="364"/>
      <c r="G65" s="364"/>
      <c r="H65" s="130"/>
    </row>
    <row r="66" spans="1:16" s="369" customFormat="1">
      <c r="A66" s="367"/>
      <c r="B66" s="367"/>
      <c r="C66" s="367"/>
      <c r="D66" s="367"/>
      <c r="E66" s="368"/>
      <c r="F66" s="368"/>
      <c r="G66" s="368"/>
      <c r="H66" s="368"/>
    </row>
    <row r="67" spans="1:16" s="369" customFormat="1">
      <c r="A67" s="367"/>
      <c r="B67" s="367"/>
      <c r="C67" s="367"/>
      <c r="D67" s="367"/>
      <c r="E67" s="368"/>
      <c r="F67" s="368"/>
      <c r="G67" s="368"/>
      <c r="H67" s="368"/>
    </row>
    <row r="68" spans="1:16" s="369" customFormat="1" ht="14.25" thickBot="1">
      <c r="A68" s="367"/>
      <c r="B68" s="367"/>
      <c r="C68" s="367"/>
      <c r="D68" s="367"/>
      <c r="E68" s="368"/>
      <c r="F68" s="368"/>
      <c r="G68" s="368"/>
      <c r="H68" s="368"/>
    </row>
    <row r="69" spans="1:16" ht="15" thickTop="1" thickBot="1">
      <c r="A69" s="159"/>
      <c r="B69" s="316" t="s">
        <v>21</v>
      </c>
      <c r="C69" s="678" t="s">
        <v>138</v>
      </c>
      <c r="D69" s="679"/>
      <c r="E69" s="567"/>
      <c r="F69" s="568"/>
      <c r="G69" s="567"/>
      <c r="H69" s="674"/>
      <c r="I69" s="674"/>
      <c r="J69" s="568"/>
      <c r="K69" s="567"/>
      <c r="L69" s="568"/>
      <c r="M69" s="567"/>
      <c r="N69" s="674"/>
      <c r="O69" s="569"/>
      <c r="P69" s="159"/>
    </row>
    <row r="70" spans="1:16" ht="16.5" thickBot="1">
      <c r="A70" s="159"/>
      <c r="B70" s="317" t="s">
        <v>22</v>
      </c>
      <c r="C70" s="671" t="s">
        <v>278</v>
      </c>
      <c r="D70" s="672"/>
      <c r="E70" s="616"/>
      <c r="F70" s="617"/>
      <c r="G70" s="573"/>
      <c r="H70" s="673"/>
      <c r="I70" s="673"/>
      <c r="J70" s="574"/>
      <c r="K70" s="573"/>
      <c r="L70" s="574"/>
      <c r="M70" s="573"/>
      <c r="N70" s="673"/>
      <c r="O70" s="575"/>
      <c r="P70" s="159"/>
    </row>
    <row r="71" spans="1:16" ht="14.25" thickBot="1">
      <c r="A71" s="159"/>
      <c r="B71" s="317" t="s">
        <v>23</v>
      </c>
      <c r="C71" s="671" t="s">
        <v>279</v>
      </c>
      <c r="D71" s="672"/>
      <c r="E71" s="239"/>
      <c r="F71" s="239"/>
      <c r="G71" s="315"/>
      <c r="H71" s="573"/>
      <c r="I71" s="673"/>
      <c r="J71" s="574"/>
      <c r="K71" s="315"/>
      <c r="L71" s="315"/>
      <c r="M71" s="315"/>
      <c r="N71" s="573"/>
      <c r="O71" s="575"/>
      <c r="P71" s="159"/>
    </row>
    <row r="72" spans="1:16" ht="14.25" thickBot="1">
      <c r="A72" s="159"/>
      <c r="B72" s="317" t="s">
        <v>24</v>
      </c>
      <c r="C72" s="671" t="s">
        <v>28</v>
      </c>
      <c r="D72" s="672"/>
      <c r="E72" s="573"/>
      <c r="F72" s="574"/>
      <c r="G72" s="573"/>
      <c r="H72" s="673"/>
      <c r="I72" s="673"/>
      <c r="J72" s="574"/>
      <c r="K72" s="573"/>
      <c r="L72" s="574"/>
      <c r="M72" s="573"/>
      <c r="N72" s="673"/>
      <c r="O72" s="575"/>
      <c r="P72" s="159"/>
    </row>
    <row r="73" spans="1:16" ht="14.25" thickBot="1">
      <c r="A73" s="159"/>
      <c r="B73" s="317" t="s">
        <v>25</v>
      </c>
      <c r="C73" s="671" t="s">
        <v>498</v>
      </c>
      <c r="D73" s="672"/>
      <c r="E73" s="573"/>
      <c r="F73" s="574"/>
      <c r="G73" s="573"/>
      <c r="H73" s="673"/>
      <c r="I73" s="673"/>
      <c r="J73" s="574"/>
      <c r="K73" s="573"/>
      <c r="L73" s="574"/>
      <c r="M73" s="573"/>
      <c r="N73" s="673"/>
      <c r="O73" s="575"/>
      <c r="P73" s="159"/>
    </row>
    <row r="74" spans="1:16" ht="14.25" thickBot="1">
      <c r="A74" s="159"/>
      <c r="B74" s="260"/>
      <c r="C74" s="675" t="s">
        <v>30</v>
      </c>
      <c r="D74" s="676"/>
      <c r="E74" s="564"/>
      <c r="F74" s="565"/>
      <c r="G74" s="564"/>
      <c r="H74" s="677"/>
      <c r="I74" s="677"/>
      <c r="J74" s="565"/>
      <c r="K74" s="564"/>
      <c r="L74" s="565"/>
      <c r="M74" s="564"/>
      <c r="N74" s="677"/>
      <c r="O74" s="566"/>
      <c r="P74" s="159"/>
    </row>
    <row r="75" spans="1:16" ht="15" thickTop="1" thickBot="1">
      <c r="A75" s="159"/>
      <c r="B75" s="317" t="s">
        <v>281</v>
      </c>
      <c r="C75" s="678" t="s">
        <v>186</v>
      </c>
      <c r="D75" s="679"/>
      <c r="E75" s="567"/>
      <c r="F75" s="568"/>
      <c r="G75" s="567"/>
      <c r="H75" s="674"/>
      <c r="I75" s="674"/>
      <c r="J75" s="568"/>
      <c r="K75" s="567"/>
      <c r="L75" s="568"/>
      <c r="M75" s="567"/>
      <c r="N75" s="674"/>
      <c r="O75" s="569"/>
      <c r="P75" s="159"/>
    </row>
    <row r="76" spans="1:16" ht="14.25" thickBot="1">
      <c r="A76" s="159"/>
      <c r="B76" s="317" t="s">
        <v>282</v>
      </c>
      <c r="C76" s="671" t="s">
        <v>278</v>
      </c>
      <c r="D76" s="672"/>
      <c r="E76" s="573"/>
      <c r="F76" s="574"/>
      <c r="G76" s="573"/>
      <c r="H76" s="673"/>
      <c r="I76" s="673"/>
      <c r="J76" s="574"/>
      <c r="K76" s="573"/>
      <c r="L76" s="574"/>
      <c r="M76" s="573"/>
      <c r="N76" s="673"/>
      <c r="O76" s="575"/>
      <c r="P76" s="159"/>
    </row>
    <row r="77" spans="1:16" ht="14.25" thickBot="1">
      <c r="A77" s="159"/>
      <c r="B77" s="317" t="s">
        <v>283</v>
      </c>
      <c r="C77" s="671" t="s">
        <v>284</v>
      </c>
      <c r="D77" s="672"/>
      <c r="E77" s="573"/>
      <c r="F77" s="574"/>
      <c r="G77" s="573"/>
      <c r="H77" s="673"/>
      <c r="I77" s="673"/>
      <c r="J77" s="574"/>
      <c r="K77" s="573"/>
      <c r="L77" s="574"/>
      <c r="M77" s="573"/>
      <c r="N77" s="673"/>
      <c r="O77" s="575"/>
      <c r="P77" s="159"/>
    </row>
    <row r="78" spans="1:16" ht="14.25" thickBot="1">
      <c r="A78" s="159"/>
      <c r="B78" s="317" t="s">
        <v>285</v>
      </c>
      <c r="C78" s="671" t="s">
        <v>286</v>
      </c>
      <c r="D78" s="672"/>
      <c r="E78" s="573"/>
      <c r="F78" s="574"/>
      <c r="G78" s="573"/>
      <c r="H78" s="673"/>
      <c r="I78" s="673"/>
      <c r="J78" s="574"/>
      <c r="K78" s="573"/>
      <c r="L78" s="574"/>
      <c r="M78" s="573"/>
      <c r="N78" s="673"/>
      <c r="O78" s="575"/>
      <c r="P78" s="159"/>
    </row>
    <row r="79" spans="1:16" ht="14.25" thickBot="1">
      <c r="A79" s="159"/>
      <c r="B79" s="317" t="s">
        <v>24</v>
      </c>
      <c r="C79" s="671" t="s">
        <v>409</v>
      </c>
      <c r="D79" s="672"/>
      <c r="E79" s="573"/>
      <c r="F79" s="574"/>
      <c r="G79" s="573"/>
      <c r="H79" s="673"/>
      <c r="I79" s="673"/>
      <c r="J79" s="574"/>
      <c r="K79" s="573"/>
      <c r="L79" s="574"/>
      <c r="M79" s="573"/>
      <c r="N79" s="673"/>
      <c r="O79" s="575"/>
      <c r="P79" s="159"/>
    </row>
    <row r="80" spans="1:16" ht="14.25" thickBot="1">
      <c r="A80" s="159"/>
      <c r="B80" s="317" t="s">
        <v>25</v>
      </c>
      <c r="C80" s="671" t="s">
        <v>411</v>
      </c>
      <c r="D80" s="672"/>
      <c r="E80" s="573"/>
      <c r="F80" s="574"/>
      <c r="G80" s="573"/>
      <c r="H80" s="673"/>
      <c r="I80" s="673"/>
      <c r="J80" s="574"/>
      <c r="K80" s="573"/>
      <c r="L80" s="574"/>
      <c r="M80" s="573"/>
      <c r="N80" s="673"/>
      <c r="O80" s="575"/>
      <c r="P80" s="159"/>
    </row>
    <row r="81" spans="1:16" ht="14.25" thickBot="1">
      <c r="A81" s="159"/>
      <c r="B81" s="259"/>
      <c r="C81" s="671" t="s">
        <v>499</v>
      </c>
      <c r="D81" s="672"/>
      <c r="E81" s="573"/>
      <c r="F81" s="574"/>
      <c r="G81" s="573"/>
      <c r="H81" s="673"/>
      <c r="I81" s="673"/>
      <c r="J81" s="574"/>
      <c r="K81" s="573"/>
      <c r="L81" s="574"/>
      <c r="M81" s="573"/>
      <c r="N81" s="673"/>
      <c r="O81" s="575"/>
      <c r="P81" s="159"/>
    </row>
    <row r="82" spans="1:16" ht="14.25" thickBot="1">
      <c r="A82" s="159"/>
      <c r="B82" s="260"/>
      <c r="C82" s="675" t="s">
        <v>30</v>
      </c>
      <c r="D82" s="676"/>
      <c r="E82" s="564"/>
      <c r="F82" s="565"/>
      <c r="G82" s="564"/>
      <c r="H82" s="677"/>
      <c r="I82" s="677"/>
      <c r="J82" s="565"/>
      <c r="K82" s="564"/>
      <c r="L82" s="565"/>
      <c r="M82" s="564"/>
      <c r="N82" s="677"/>
      <c r="O82" s="566"/>
      <c r="P82" s="159"/>
    </row>
    <row r="83" spans="1:16" ht="15" thickTop="1" thickBot="1">
      <c r="A83" s="159"/>
      <c r="B83" s="627" t="s">
        <v>413</v>
      </c>
      <c r="C83" s="678" t="s">
        <v>414</v>
      </c>
      <c r="D83" s="679"/>
      <c r="E83" s="567"/>
      <c r="F83" s="568"/>
      <c r="G83" s="567"/>
      <c r="H83" s="674"/>
      <c r="I83" s="674"/>
      <c r="J83" s="568"/>
      <c r="K83" s="567"/>
      <c r="L83" s="568"/>
      <c r="M83" s="567"/>
      <c r="N83" s="674"/>
      <c r="O83" s="569"/>
      <c r="P83" s="159"/>
    </row>
    <row r="84" spans="1:16" ht="16.5" thickBot="1">
      <c r="A84" s="159"/>
      <c r="B84" s="628"/>
      <c r="C84" s="671" t="s">
        <v>278</v>
      </c>
      <c r="D84" s="672"/>
      <c r="E84" s="616"/>
      <c r="F84" s="617"/>
      <c r="G84" s="573"/>
      <c r="H84" s="673"/>
      <c r="I84" s="673"/>
      <c r="J84" s="574"/>
      <c r="K84" s="573"/>
      <c r="L84" s="574"/>
      <c r="M84" s="573"/>
      <c r="N84" s="673"/>
      <c r="O84" s="575"/>
      <c r="P84" s="159"/>
    </row>
    <row r="85" spans="1:16" ht="14.25" thickBot="1">
      <c r="A85" s="159"/>
      <c r="B85" s="628"/>
      <c r="C85" s="671" t="s">
        <v>500</v>
      </c>
      <c r="D85" s="672"/>
      <c r="E85" s="315"/>
      <c r="F85" s="315"/>
      <c r="G85" s="315"/>
      <c r="H85" s="573"/>
      <c r="I85" s="673"/>
      <c r="J85" s="574"/>
      <c r="K85" s="315"/>
      <c r="L85" s="315"/>
      <c r="M85" s="315"/>
      <c r="N85" s="573"/>
      <c r="O85" s="575"/>
      <c r="P85" s="159"/>
    </row>
    <row r="86" spans="1:16" ht="14.25" thickBot="1">
      <c r="A86" s="159"/>
      <c r="B86" s="628"/>
      <c r="C86" s="671" t="s">
        <v>365</v>
      </c>
      <c r="D86" s="672"/>
      <c r="E86" s="573"/>
      <c r="F86" s="574"/>
      <c r="G86" s="573"/>
      <c r="H86" s="673"/>
      <c r="I86" s="673"/>
      <c r="J86" s="574"/>
      <c r="K86" s="573"/>
      <c r="L86" s="574"/>
      <c r="M86" s="573"/>
      <c r="N86" s="673"/>
      <c r="O86" s="575"/>
      <c r="P86" s="159"/>
    </row>
    <row r="87" spans="1:16" ht="14.25" thickBot="1">
      <c r="A87" s="159"/>
      <c r="B87" s="628"/>
      <c r="C87" s="539" t="s">
        <v>501</v>
      </c>
      <c r="D87" s="541"/>
      <c r="E87" s="573"/>
      <c r="F87" s="574"/>
      <c r="G87" s="573"/>
      <c r="H87" s="673"/>
      <c r="I87" s="673"/>
      <c r="J87" s="574"/>
      <c r="K87" s="573"/>
      <c r="L87" s="574"/>
      <c r="M87" s="573"/>
      <c r="N87" s="673"/>
      <c r="O87" s="575"/>
      <c r="P87" s="159"/>
    </row>
    <row r="88" spans="1:16" ht="14.25" thickBot="1">
      <c r="A88" s="159"/>
      <c r="B88" s="629"/>
      <c r="C88" s="675" t="s">
        <v>30</v>
      </c>
      <c r="D88" s="676"/>
      <c r="E88" s="564"/>
      <c r="F88" s="565"/>
      <c r="G88" s="564"/>
      <c r="H88" s="677"/>
      <c r="I88" s="677"/>
      <c r="J88" s="565"/>
      <c r="K88" s="564"/>
      <c r="L88" s="565"/>
      <c r="M88" s="564"/>
      <c r="N88" s="677"/>
      <c r="O88" s="566"/>
      <c r="P88" s="159"/>
    </row>
    <row r="89" spans="1:16" ht="21.75" thickTop="1" thickBot="1">
      <c r="A89" s="159"/>
      <c r="B89" s="570" t="s">
        <v>167</v>
      </c>
      <c r="C89" s="570"/>
      <c r="D89" s="570"/>
      <c r="E89" s="570"/>
      <c r="F89" s="570"/>
      <c r="G89" s="570"/>
      <c r="H89" s="570"/>
      <c r="I89" s="570"/>
      <c r="J89" s="570"/>
      <c r="K89" s="570"/>
      <c r="L89" s="570"/>
      <c r="M89" s="570"/>
      <c r="N89" s="570"/>
      <c r="O89" s="570"/>
      <c r="P89" s="159"/>
    </row>
    <row r="90" spans="1:16" ht="14.25" thickTop="1">
      <c r="A90" s="670"/>
      <c r="B90" s="653"/>
      <c r="C90" s="653"/>
      <c r="D90" s="653"/>
      <c r="E90" s="653"/>
      <c r="F90" s="653"/>
      <c r="G90" s="653"/>
      <c r="H90" s="653"/>
      <c r="I90" s="653"/>
      <c r="J90" s="653"/>
      <c r="K90" s="653"/>
      <c r="L90" s="653"/>
      <c r="M90" s="653"/>
      <c r="N90" s="653"/>
      <c r="O90" s="653"/>
      <c r="P90" s="670"/>
    </row>
    <row r="91" spans="1:16">
      <c r="A91" s="670"/>
      <c r="B91" s="654"/>
      <c r="C91" s="654"/>
      <c r="D91" s="654"/>
      <c r="E91" s="654"/>
      <c r="F91" s="654"/>
      <c r="G91" s="654"/>
      <c r="H91" s="654"/>
      <c r="I91" s="654"/>
      <c r="J91" s="654"/>
      <c r="K91" s="654"/>
      <c r="L91" s="654"/>
      <c r="M91" s="654"/>
      <c r="N91" s="654"/>
      <c r="O91" s="654"/>
      <c r="P91" s="670"/>
    </row>
    <row r="92" spans="1:16">
      <c r="A92" s="670"/>
      <c r="B92" s="654"/>
      <c r="C92" s="654"/>
      <c r="D92" s="654"/>
      <c r="E92" s="654"/>
      <c r="F92" s="654"/>
      <c r="G92" s="654"/>
      <c r="H92" s="654"/>
      <c r="I92" s="654"/>
      <c r="J92" s="654"/>
      <c r="K92" s="654"/>
      <c r="L92" s="654"/>
      <c r="M92" s="654"/>
      <c r="N92" s="654"/>
      <c r="O92" s="654"/>
      <c r="P92" s="670"/>
    </row>
    <row r="93" spans="1:16">
      <c r="A93" s="670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70"/>
    </row>
    <row r="94" spans="1:16">
      <c r="A94" s="670"/>
      <c r="B94" s="654"/>
      <c r="C94" s="654"/>
      <c r="D94" s="654"/>
      <c r="E94" s="654"/>
      <c r="F94" s="654"/>
      <c r="G94" s="654"/>
      <c r="H94" s="654"/>
      <c r="I94" s="654"/>
      <c r="J94" s="654"/>
      <c r="K94" s="654"/>
      <c r="L94" s="654"/>
      <c r="M94" s="654"/>
      <c r="N94" s="654"/>
      <c r="O94" s="654"/>
      <c r="P94" s="670"/>
    </row>
    <row r="95" spans="1:16">
      <c r="A95" s="670"/>
      <c r="B95" s="654"/>
      <c r="C95" s="654"/>
      <c r="D95" s="654"/>
      <c r="E95" s="654"/>
      <c r="F95" s="654"/>
      <c r="G95" s="654"/>
      <c r="H95" s="654"/>
      <c r="I95" s="654"/>
      <c r="J95" s="654"/>
      <c r="K95" s="654"/>
      <c r="L95" s="654"/>
      <c r="M95" s="654"/>
      <c r="N95" s="654"/>
      <c r="O95" s="654"/>
      <c r="P95" s="670"/>
    </row>
    <row r="96" spans="1:16">
      <c r="A96" s="670"/>
      <c r="B96" s="654"/>
      <c r="C96" s="654"/>
      <c r="D96" s="654"/>
      <c r="E96" s="654"/>
      <c r="F96" s="654"/>
      <c r="G96" s="654"/>
      <c r="H96" s="654"/>
      <c r="I96" s="654"/>
      <c r="J96" s="654"/>
      <c r="K96" s="654"/>
      <c r="L96" s="654"/>
      <c r="M96" s="654"/>
      <c r="N96" s="654"/>
      <c r="O96" s="654"/>
      <c r="P96" s="670"/>
    </row>
    <row r="97" spans="1:16">
      <c r="A97" s="670"/>
      <c r="B97" s="654"/>
      <c r="C97" s="654"/>
      <c r="D97" s="654"/>
      <c r="E97" s="654"/>
      <c r="F97" s="654"/>
      <c r="G97" s="654"/>
      <c r="H97" s="654"/>
      <c r="I97" s="654"/>
      <c r="J97" s="654"/>
      <c r="K97" s="654"/>
      <c r="L97" s="654"/>
      <c r="M97" s="654"/>
      <c r="N97" s="654"/>
      <c r="O97" s="654"/>
      <c r="P97" s="670"/>
    </row>
    <row r="98" spans="1:16">
      <c r="A98" s="670"/>
      <c r="B98" s="654"/>
      <c r="C98" s="654"/>
      <c r="D98" s="654"/>
      <c r="E98" s="654"/>
      <c r="F98" s="654"/>
      <c r="G98" s="654"/>
      <c r="H98" s="654"/>
      <c r="I98" s="654"/>
      <c r="J98" s="654"/>
      <c r="K98" s="654"/>
      <c r="L98" s="654"/>
      <c r="M98" s="654"/>
      <c r="N98" s="654"/>
      <c r="O98" s="654"/>
      <c r="P98" s="670"/>
    </row>
    <row r="99" spans="1:16">
      <c r="A99" s="670"/>
      <c r="B99" s="654"/>
      <c r="C99" s="654"/>
      <c r="D99" s="654"/>
      <c r="E99" s="654"/>
      <c r="F99" s="654"/>
      <c r="G99" s="654"/>
      <c r="H99" s="654"/>
      <c r="I99" s="654"/>
      <c r="J99" s="654"/>
      <c r="K99" s="654"/>
      <c r="L99" s="654"/>
      <c r="M99" s="654"/>
      <c r="N99" s="654"/>
      <c r="O99" s="654"/>
      <c r="P99" s="670"/>
    </row>
    <row r="100" spans="1:16">
      <c r="A100" s="670"/>
      <c r="B100" s="654"/>
      <c r="C100" s="654"/>
      <c r="D100" s="654"/>
      <c r="E100" s="654"/>
      <c r="F100" s="654"/>
      <c r="G100" s="654"/>
      <c r="H100" s="654"/>
      <c r="I100" s="654"/>
      <c r="J100" s="654"/>
      <c r="K100" s="654"/>
      <c r="L100" s="654"/>
      <c r="M100" s="654"/>
      <c r="N100" s="654"/>
      <c r="O100" s="654"/>
      <c r="P100" s="670"/>
    </row>
    <row r="101" spans="1:16">
      <c r="A101" s="670"/>
      <c r="B101" s="654"/>
      <c r="C101" s="654"/>
      <c r="D101" s="654"/>
      <c r="E101" s="654"/>
      <c r="F101" s="654"/>
      <c r="G101" s="654"/>
      <c r="H101" s="654"/>
      <c r="I101" s="654"/>
      <c r="J101" s="654"/>
      <c r="K101" s="654"/>
      <c r="L101" s="654"/>
      <c r="M101" s="654"/>
      <c r="N101" s="654"/>
      <c r="O101" s="654"/>
      <c r="P101" s="670"/>
    </row>
    <row r="102" spans="1:16">
      <c r="A102" s="670"/>
      <c r="B102" s="654"/>
      <c r="C102" s="654"/>
      <c r="D102" s="654"/>
      <c r="E102" s="654"/>
      <c r="F102" s="654"/>
      <c r="G102" s="654"/>
      <c r="H102" s="654"/>
      <c r="I102" s="654"/>
      <c r="J102" s="654"/>
      <c r="K102" s="654"/>
      <c r="L102" s="654"/>
      <c r="M102" s="654"/>
      <c r="N102" s="654"/>
      <c r="O102" s="654"/>
      <c r="P102" s="670"/>
    </row>
    <row r="103" spans="1:16" ht="14.25" thickBot="1">
      <c r="A103" s="670"/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70"/>
    </row>
    <row r="104" spans="1:16" ht="14.25" thickBot="1">
      <c r="A104" s="159"/>
      <c r="B104" s="630" t="s">
        <v>219</v>
      </c>
      <c r="C104" s="630"/>
      <c r="D104" s="630"/>
      <c r="E104" s="630"/>
      <c r="F104" s="630"/>
      <c r="G104" s="630"/>
      <c r="H104" s="630"/>
      <c r="I104" s="630"/>
      <c r="J104" s="630"/>
      <c r="K104" s="630"/>
      <c r="L104" s="630"/>
      <c r="M104" s="630"/>
      <c r="N104" s="630"/>
      <c r="O104" s="630"/>
      <c r="P104" s="159"/>
    </row>
    <row r="105" spans="1:16" ht="14.25" thickTop="1">
      <c r="A105" s="159"/>
      <c r="B105" s="578" t="s">
        <v>521</v>
      </c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8"/>
      <c r="N105" s="578"/>
      <c r="O105" s="578"/>
      <c r="P105" s="159"/>
    </row>
    <row r="106" spans="1:1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spans="1:16">
      <c r="A107" s="216"/>
    </row>
    <row r="108" spans="1:16">
      <c r="A108" s="237"/>
    </row>
  </sheetData>
  <mergeCells count="113">
    <mergeCell ref="B6:D6"/>
    <mergeCell ref="C70:D70"/>
    <mergeCell ref="E70:F70"/>
    <mergeCell ref="G70:J70"/>
    <mergeCell ref="K70:L70"/>
    <mergeCell ref="M70:O70"/>
    <mergeCell ref="C71:D71"/>
    <mergeCell ref="H71:J71"/>
    <mergeCell ref="N71:O71"/>
    <mergeCell ref="A32:P32"/>
    <mergeCell ref="A33:H33"/>
    <mergeCell ref="I33:P33"/>
    <mergeCell ref="C69:D69"/>
    <mergeCell ref="E69:F69"/>
    <mergeCell ref="G69:J69"/>
    <mergeCell ref="K69:L69"/>
    <mergeCell ref="M69:O69"/>
    <mergeCell ref="A35:B35"/>
    <mergeCell ref="A44:C44"/>
    <mergeCell ref="C72:D72"/>
    <mergeCell ref="E72:F72"/>
    <mergeCell ref="G72:J72"/>
    <mergeCell ref="K72:L72"/>
    <mergeCell ref="M72:O72"/>
    <mergeCell ref="C73:D73"/>
    <mergeCell ref="E73:F73"/>
    <mergeCell ref="G73:J73"/>
    <mergeCell ref="K73:L73"/>
    <mergeCell ref="M73:O73"/>
    <mergeCell ref="C74:D74"/>
    <mergeCell ref="E74:F74"/>
    <mergeCell ref="G74:J74"/>
    <mergeCell ref="K74:L74"/>
    <mergeCell ref="M74:O74"/>
    <mergeCell ref="C75:D75"/>
    <mergeCell ref="E75:F75"/>
    <mergeCell ref="G75:J75"/>
    <mergeCell ref="K75:L75"/>
    <mergeCell ref="M75:O75"/>
    <mergeCell ref="C76:D76"/>
    <mergeCell ref="E76:F76"/>
    <mergeCell ref="G76:J76"/>
    <mergeCell ref="K76:L76"/>
    <mergeCell ref="M76:O76"/>
    <mergeCell ref="C77:D77"/>
    <mergeCell ref="E77:F77"/>
    <mergeCell ref="G77:J77"/>
    <mergeCell ref="K77:L77"/>
    <mergeCell ref="M77:O77"/>
    <mergeCell ref="C78:D78"/>
    <mergeCell ref="E78:F78"/>
    <mergeCell ref="G78:J78"/>
    <mergeCell ref="K78:L78"/>
    <mergeCell ref="M78:O78"/>
    <mergeCell ref="C79:D79"/>
    <mergeCell ref="E79:F79"/>
    <mergeCell ref="G79:J79"/>
    <mergeCell ref="K79:L79"/>
    <mergeCell ref="M79:O79"/>
    <mergeCell ref="C80:D80"/>
    <mergeCell ref="E80:F80"/>
    <mergeCell ref="G80:J80"/>
    <mergeCell ref="K80:L80"/>
    <mergeCell ref="M80:O80"/>
    <mergeCell ref="C81:D81"/>
    <mergeCell ref="E81:F81"/>
    <mergeCell ref="G81:J81"/>
    <mergeCell ref="K81:L81"/>
    <mergeCell ref="M81:O81"/>
    <mergeCell ref="E82:F82"/>
    <mergeCell ref="G82:J82"/>
    <mergeCell ref="K82:L82"/>
    <mergeCell ref="M82:O82"/>
    <mergeCell ref="B83:B88"/>
    <mergeCell ref="C83:D83"/>
    <mergeCell ref="E83:F83"/>
    <mergeCell ref="G83:J83"/>
    <mergeCell ref="K83:L83"/>
    <mergeCell ref="B105:O105"/>
    <mergeCell ref="C87:D87"/>
    <mergeCell ref="E87:F87"/>
    <mergeCell ref="G87:J87"/>
    <mergeCell ref="K87:L87"/>
    <mergeCell ref="M87:O87"/>
    <mergeCell ref="C88:D88"/>
    <mergeCell ref="E88:F88"/>
    <mergeCell ref="G88:J88"/>
    <mergeCell ref="K88:L88"/>
    <mergeCell ref="M88:O88"/>
    <mergeCell ref="A1:P1"/>
    <mergeCell ref="A2:P2"/>
    <mergeCell ref="A3:P3"/>
    <mergeCell ref="B7:D7"/>
    <mergeCell ref="B89:O89"/>
    <mergeCell ref="A90:A103"/>
    <mergeCell ref="B90:O103"/>
    <mergeCell ref="P90:P103"/>
    <mergeCell ref="B104:O104"/>
    <mergeCell ref="C85:D85"/>
    <mergeCell ref="H85:J85"/>
    <mergeCell ref="N85:O85"/>
    <mergeCell ref="C86:D86"/>
    <mergeCell ref="E86:F86"/>
    <mergeCell ref="G86:J86"/>
    <mergeCell ref="K86:L86"/>
    <mergeCell ref="M86:O86"/>
    <mergeCell ref="M83:O83"/>
    <mergeCell ref="C84:D84"/>
    <mergeCell ref="E84:F84"/>
    <mergeCell ref="G84:J84"/>
    <mergeCell ref="K84:L84"/>
    <mergeCell ref="M84:O84"/>
    <mergeCell ref="C82:D82"/>
  </mergeCells>
  <phoneticPr fontId="1" type="noConversion"/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6"/>
  <sheetViews>
    <sheetView topLeftCell="A4" workbookViewId="0">
      <selection activeCell="L12" sqref="L12"/>
    </sheetView>
  </sheetViews>
  <sheetFormatPr defaultRowHeight="13.5"/>
  <cols>
    <col min="1" max="1" width="12.5" style="73" bestFit="1" customWidth="1"/>
    <col min="2" max="17" width="9" style="73"/>
    <col min="18" max="18" width="11.75" style="73" bestFit="1" customWidth="1"/>
    <col min="19" max="16384" width="9" style="73"/>
  </cols>
  <sheetData>
    <row r="1" spans="1:17" ht="18.75">
      <c r="A1" s="491" t="s">
        <v>0</v>
      </c>
      <c r="B1" s="491"/>
      <c r="C1" s="491"/>
      <c r="D1" s="491"/>
      <c r="E1" s="491"/>
      <c r="F1" s="491"/>
      <c r="G1" s="491"/>
      <c r="H1" s="491"/>
      <c r="I1" s="491"/>
      <c r="J1" s="491"/>
      <c r="K1" s="491"/>
      <c r="L1" s="491"/>
      <c r="M1" s="491"/>
    </row>
    <row r="2" spans="1:17" ht="20.25">
      <c r="A2" s="492" t="s">
        <v>1</v>
      </c>
      <c r="B2" s="492"/>
      <c r="C2" s="492"/>
      <c r="D2" s="492"/>
      <c r="E2" s="492"/>
      <c r="F2" s="492"/>
      <c r="G2" s="492"/>
      <c r="H2" s="492"/>
      <c r="I2" s="492"/>
      <c r="J2" s="492"/>
      <c r="K2" s="492"/>
      <c r="L2" s="492"/>
      <c r="M2" s="492"/>
    </row>
    <row r="3" spans="1:17">
      <c r="A3" s="493" t="s">
        <v>109</v>
      </c>
      <c r="B3" s="493"/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3"/>
    </row>
    <row r="4" spans="1:17">
      <c r="A4" s="1" t="s">
        <v>110</v>
      </c>
      <c r="B4" s="85"/>
      <c r="E4" s="73" t="s">
        <v>111</v>
      </c>
      <c r="F4" s="85"/>
      <c r="I4" s="73" t="s">
        <v>112</v>
      </c>
      <c r="J4" s="85"/>
    </row>
    <row r="5" spans="1:17">
      <c r="A5" s="1" t="s">
        <v>113</v>
      </c>
      <c r="B5" s="85"/>
      <c r="E5" s="73" t="s">
        <v>114</v>
      </c>
      <c r="F5" s="85"/>
      <c r="I5" s="73" t="s">
        <v>115</v>
      </c>
      <c r="J5" s="85"/>
    </row>
    <row r="6" spans="1:17">
      <c r="A6" s="1" t="s">
        <v>116</v>
      </c>
      <c r="B6" s="537" t="s">
        <v>117</v>
      </c>
      <c r="C6" s="537"/>
      <c r="D6" s="537"/>
      <c r="E6" s="537"/>
      <c r="F6" s="537"/>
      <c r="G6" s="537"/>
      <c r="H6" s="537"/>
      <c r="I6" s="537"/>
    </row>
    <row r="7" spans="1:17">
      <c r="A7" s="1" t="s">
        <v>118</v>
      </c>
      <c r="E7" s="73" t="s">
        <v>119</v>
      </c>
      <c r="G7" s="73" t="s">
        <v>120</v>
      </c>
    </row>
    <row r="8" spans="1:17">
      <c r="A8" s="1"/>
    </row>
    <row r="9" spans="1:17" ht="14.25" thickBot="1">
      <c r="A9" s="1"/>
    </row>
    <row r="10" spans="1:17" ht="14.25" customHeight="1">
      <c r="A10" s="44"/>
      <c r="B10" s="50"/>
      <c r="C10" s="86"/>
      <c r="D10" s="458" t="s">
        <v>121</v>
      </c>
      <c r="E10" s="538"/>
      <c r="F10" s="459"/>
      <c r="G10" s="458" t="s">
        <v>122</v>
      </c>
      <c r="H10" s="538"/>
      <c r="I10" s="459"/>
      <c r="J10" s="50" t="s">
        <v>123</v>
      </c>
      <c r="K10" s="50" t="s">
        <v>124</v>
      </c>
      <c r="L10" s="50"/>
      <c r="M10" s="86"/>
    </row>
    <row r="11" spans="1:17" ht="14.25" thickBot="1">
      <c r="A11" s="19"/>
      <c r="B11" s="48"/>
      <c r="C11" s="87"/>
      <c r="D11" s="441"/>
      <c r="E11" s="484"/>
      <c r="F11" s="442"/>
      <c r="G11" s="441"/>
      <c r="H11" s="484"/>
      <c r="I11" s="442"/>
      <c r="J11" s="48" t="s">
        <v>126</v>
      </c>
      <c r="K11" s="48" t="s">
        <v>126</v>
      </c>
      <c r="L11" s="48"/>
      <c r="M11" s="87"/>
    </row>
    <row r="12" spans="1:17" ht="27.75" thickBot="1">
      <c r="A12" s="88" t="s">
        <v>169</v>
      </c>
      <c r="B12" s="64" t="s">
        <v>170</v>
      </c>
      <c r="C12" s="63" t="s">
        <v>171</v>
      </c>
      <c r="D12" s="65" t="s">
        <v>127</v>
      </c>
      <c r="E12" s="65" t="s">
        <v>128</v>
      </c>
      <c r="F12" s="91" t="s">
        <v>129</v>
      </c>
      <c r="G12" s="65" t="s">
        <v>127</v>
      </c>
      <c r="H12" s="65" t="s">
        <v>128</v>
      </c>
      <c r="I12" s="91" t="s">
        <v>130</v>
      </c>
      <c r="J12" s="91" t="s">
        <v>131</v>
      </c>
      <c r="K12" s="91" t="s">
        <v>132</v>
      </c>
      <c r="L12" s="67" t="s">
        <v>173</v>
      </c>
      <c r="M12" s="63" t="s">
        <v>172</v>
      </c>
    </row>
    <row r="13" spans="1:17" ht="14.25" thickBot="1">
      <c r="A13" s="89"/>
      <c r="B13" s="90"/>
      <c r="C13" s="90"/>
      <c r="D13" s="90"/>
      <c r="E13" s="90"/>
      <c r="F13" s="71">
        <f>E13-D13</f>
        <v>0</v>
      </c>
      <c r="G13" s="90"/>
      <c r="H13" s="90"/>
      <c r="I13" s="71">
        <f>H13-G13</f>
        <v>0</v>
      </c>
      <c r="J13" s="71" t="str">
        <f>IFERROR("",$P$43*F13*8*1000/100)</f>
        <v/>
      </c>
      <c r="K13" s="71" t="str">
        <f>IFERROR("",$P$43*I13*8*1000/100)</f>
        <v/>
      </c>
      <c r="L13" s="71" t="str">
        <f>IFERROR("",((J13-K13)-($L$50-$O$50)*(1-1/C13))/(1/C13))</f>
        <v/>
      </c>
      <c r="M13" s="90"/>
    </row>
    <row r="14" spans="1:17" ht="14.25" thickBot="1">
      <c r="A14" s="89"/>
      <c r="B14" s="90"/>
      <c r="C14" s="90"/>
      <c r="D14" s="90"/>
      <c r="E14" s="90"/>
      <c r="F14" s="71">
        <f t="shared" ref="F14:F33" si="0">E14-D14</f>
        <v>0</v>
      </c>
      <c r="G14" s="90"/>
      <c r="H14" s="90"/>
      <c r="I14" s="71">
        <f t="shared" ref="I14:I33" si="1">H14-G14</f>
        <v>0</v>
      </c>
      <c r="J14" s="71" t="str">
        <f t="shared" ref="J14:J33" si="2">IFERROR("",$P$43*F14*8*1000/100)</f>
        <v/>
      </c>
      <c r="K14" s="71" t="str">
        <f t="shared" ref="K14:K33" si="3">IFERROR("",$P$43*I14*8*1000/100)</f>
        <v/>
      </c>
      <c r="L14" s="71" t="str">
        <f t="shared" ref="L14:L33" si="4">IFERROR("",((J14-K14)-($L$50-$O$50)*(1-1/C14))/(1/C14))</f>
        <v/>
      </c>
      <c r="M14" s="90"/>
    </row>
    <row r="15" spans="1:17" ht="14.25" thickBot="1">
      <c r="A15" s="89"/>
      <c r="B15" s="90"/>
      <c r="C15" s="90"/>
      <c r="D15" s="90"/>
      <c r="E15" s="90"/>
      <c r="F15" s="71">
        <f t="shared" si="0"/>
        <v>0</v>
      </c>
      <c r="G15" s="90"/>
      <c r="H15" s="90"/>
      <c r="I15" s="71">
        <f t="shared" si="1"/>
        <v>0</v>
      </c>
      <c r="J15" s="71" t="str">
        <f t="shared" si="2"/>
        <v/>
      </c>
      <c r="K15" s="71" t="str">
        <f t="shared" si="3"/>
        <v/>
      </c>
      <c r="L15" s="71" t="str">
        <f t="shared" si="4"/>
        <v/>
      </c>
      <c r="M15" s="90"/>
      <c r="O15" s="472" t="s">
        <v>133</v>
      </c>
      <c r="P15" s="472"/>
      <c r="Q15" s="472"/>
    </row>
    <row r="16" spans="1:17" ht="14.25" thickBot="1">
      <c r="A16" s="69"/>
      <c r="B16" s="70"/>
      <c r="C16" s="70"/>
      <c r="D16" s="70"/>
      <c r="E16" s="70"/>
      <c r="F16" s="71">
        <f t="shared" si="0"/>
        <v>0</v>
      </c>
      <c r="G16" s="70"/>
      <c r="H16" s="70"/>
      <c r="I16" s="71">
        <f t="shared" si="1"/>
        <v>0</v>
      </c>
      <c r="J16" s="71" t="str">
        <f t="shared" si="2"/>
        <v/>
      </c>
      <c r="K16" s="71" t="str">
        <f t="shared" si="3"/>
        <v/>
      </c>
      <c r="L16" s="71" t="str">
        <f t="shared" si="4"/>
        <v/>
      </c>
      <c r="M16" s="70"/>
    </row>
    <row r="17" spans="1:16" ht="14.25" thickBot="1">
      <c r="A17" s="69"/>
      <c r="B17" s="70"/>
      <c r="C17" s="70"/>
      <c r="D17" s="70"/>
      <c r="E17" s="70"/>
      <c r="F17" s="71">
        <f t="shared" si="0"/>
        <v>0</v>
      </c>
      <c r="G17" s="70"/>
      <c r="H17" s="70"/>
      <c r="I17" s="71">
        <f t="shared" si="1"/>
        <v>0</v>
      </c>
      <c r="J17" s="71" t="str">
        <f t="shared" si="2"/>
        <v/>
      </c>
      <c r="K17" s="71" t="str">
        <f t="shared" si="3"/>
        <v/>
      </c>
      <c r="L17" s="71" t="str">
        <f t="shared" si="4"/>
        <v/>
      </c>
      <c r="M17" s="70"/>
    </row>
    <row r="18" spans="1:16" ht="14.25" thickBot="1">
      <c r="A18" s="69"/>
      <c r="B18" s="70"/>
      <c r="C18" s="70"/>
      <c r="D18" s="70"/>
      <c r="E18" s="70"/>
      <c r="F18" s="71">
        <f t="shared" si="0"/>
        <v>0</v>
      </c>
      <c r="G18" s="70"/>
      <c r="H18" s="70"/>
      <c r="I18" s="71">
        <f t="shared" si="1"/>
        <v>0</v>
      </c>
      <c r="J18" s="71" t="str">
        <f t="shared" si="2"/>
        <v/>
      </c>
      <c r="K18" s="71" t="str">
        <f t="shared" si="3"/>
        <v/>
      </c>
      <c r="L18" s="71" t="str">
        <f t="shared" si="4"/>
        <v/>
      </c>
      <c r="M18" s="70"/>
    </row>
    <row r="19" spans="1:16" ht="14.25" thickBot="1">
      <c r="A19" s="69"/>
      <c r="B19" s="70"/>
      <c r="C19" s="70"/>
      <c r="D19" s="70"/>
      <c r="E19" s="70"/>
      <c r="F19" s="71">
        <f t="shared" si="0"/>
        <v>0</v>
      </c>
      <c r="G19" s="70"/>
      <c r="H19" s="70"/>
      <c r="I19" s="71">
        <f t="shared" si="1"/>
        <v>0</v>
      </c>
      <c r="J19" s="71" t="str">
        <f t="shared" si="2"/>
        <v/>
      </c>
      <c r="K19" s="71" t="str">
        <f t="shared" si="3"/>
        <v/>
      </c>
      <c r="L19" s="71" t="str">
        <f t="shared" si="4"/>
        <v/>
      </c>
      <c r="M19" s="70"/>
    </row>
    <row r="20" spans="1:16" ht="14.25" thickBot="1">
      <c r="A20" s="69"/>
      <c r="B20" s="70"/>
      <c r="C20" s="70"/>
      <c r="D20" s="70"/>
      <c r="E20" s="70"/>
      <c r="F20" s="71">
        <f t="shared" si="0"/>
        <v>0</v>
      </c>
      <c r="G20" s="70"/>
      <c r="H20" s="70"/>
      <c r="I20" s="71">
        <f t="shared" si="1"/>
        <v>0</v>
      </c>
      <c r="J20" s="71" t="str">
        <f t="shared" si="2"/>
        <v/>
      </c>
      <c r="K20" s="71" t="str">
        <f t="shared" si="3"/>
        <v/>
      </c>
      <c r="L20" s="71" t="str">
        <f t="shared" si="4"/>
        <v/>
      </c>
      <c r="M20" s="70"/>
      <c r="O20" s="21"/>
      <c r="P20" t="s">
        <v>92</v>
      </c>
    </row>
    <row r="21" spans="1:16" ht="14.25" thickBot="1">
      <c r="A21" s="69"/>
      <c r="B21" s="70"/>
      <c r="C21" s="70"/>
      <c r="D21" s="70"/>
      <c r="E21" s="70"/>
      <c r="F21" s="71">
        <f t="shared" si="0"/>
        <v>0</v>
      </c>
      <c r="G21" s="70"/>
      <c r="H21" s="70"/>
      <c r="I21" s="71">
        <f t="shared" si="1"/>
        <v>0</v>
      </c>
      <c r="J21" s="71" t="str">
        <f t="shared" si="2"/>
        <v/>
      </c>
      <c r="K21" s="71" t="str">
        <f t="shared" si="3"/>
        <v/>
      </c>
      <c r="L21" s="71" t="str">
        <f t="shared" si="4"/>
        <v/>
      </c>
      <c r="M21" s="70"/>
      <c r="O21" s="25"/>
      <c r="P21" t="s">
        <v>93</v>
      </c>
    </row>
    <row r="22" spans="1:16" ht="14.25" thickBot="1">
      <c r="A22" s="69"/>
      <c r="B22" s="70"/>
      <c r="C22" s="70"/>
      <c r="D22" s="70"/>
      <c r="E22" s="70"/>
      <c r="F22" s="71">
        <f t="shared" si="0"/>
        <v>0</v>
      </c>
      <c r="G22" s="70"/>
      <c r="H22" s="70"/>
      <c r="I22" s="71">
        <f t="shared" si="1"/>
        <v>0</v>
      </c>
      <c r="J22" s="71" t="str">
        <f t="shared" si="2"/>
        <v/>
      </c>
      <c r="K22" s="71" t="str">
        <f t="shared" si="3"/>
        <v/>
      </c>
      <c r="L22" s="71" t="str">
        <f t="shared" si="4"/>
        <v/>
      </c>
      <c r="M22" s="70"/>
      <c r="O22" s="29"/>
      <c r="P22" t="s">
        <v>94</v>
      </c>
    </row>
    <row r="23" spans="1:16" ht="14.25" thickBot="1">
      <c r="A23" s="69"/>
      <c r="B23" s="70"/>
      <c r="C23" s="70"/>
      <c r="D23" s="70"/>
      <c r="E23" s="70"/>
      <c r="F23" s="71">
        <f t="shared" si="0"/>
        <v>0</v>
      </c>
      <c r="G23" s="70"/>
      <c r="H23" s="70"/>
      <c r="I23" s="71">
        <f t="shared" si="1"/>
        <v>0</v>
      </c>
      <c r="J23" s="71" t="str">
        <f t="shared" si="2"/>
        <v/>
      </c>
      <c r="K23" s="71" t="str">
        <f t="shared" si="3"/>
        <v/>
      </c>
      <c r="L23" s="71" t="str">
        <f t="shared" si="4"/>
        <v/>
      </c>
      <c r="M23" s="70"/>
    </row>
    <row r="24" spans="1:16" ht="14.25" thickBot="1">
      <c r="A24" s="69"/>
      <c r="B24" s="70"/>
      <c r="C24" s="70"/>
      <c r="D24" s="70"/>
      <c r="E24" s="70"/>
      <c r="F24" s="71">
        <f t="shared" si="0"/>
        <v>0</v>
      </c>
      <c r="G24" s="70"/>
      <c r="H24" s="70"/>
      <c r="I24" s="71">
        <f t="shared" si="1"/>
        <v>0</v>
      </c>
      <c r="J24" s="71" t="str">
        <f t="shared" si="2"/>
        <v/>
      </c>
      <c r="K24" s="71" t="str">
        <f t="shared" si="3"/>
        <v/>
      </c>
      <c r="L24" s="71" t="str">
        <f t="shared" si="4"/>
        <v/>
      </c>
      <c r="M24" s="70"/>
    </row>
    <row r="25" spans="1:16" ht="14.25" thickBot="1">
      <c r="A25" s="69"/>
      <c r="B25" s="70"/>
      <c r="C25" s="70"/>
      <c r="D25" s="70"/>
      <c r="E25" s="70"/>
      <c r="F25" s="71">
        <f t="shared" si="0"/>
        <v>0</v>
      </c>
      <c r="G25" s="70"/>
      <c r="H25" s="70"/>
      <c r="I25" s="71">
        <f t="shared" si="1"/>
        <v>0</v>
      </c>
      <c r="J25" s="71" t="str">
        <f t="shared" si="2"/>
        <v/>
      </c>
      <c r="K25" s="71" t="str">
        <f t="shared" si="3"/>
        <v/>
      </c>
      <c r="L25" s="71" t="str">
        <f t="shared" si="4"/>
        <v/>
      </c>
      <c r="M25" s="70"/>
    </row>
    <row r="26" spans="1:16" ht="14.25" thickBot="1">
      <c r="A26" s="69"/>
      <c r="B26" s="70"/>
      <c r="C26" s="70"/>
      <c r="D26" s="70"/>
      <c r="E26" s="70"/>
      <c r="F26" s="71">
        <f t="shared" si="0"/>
        <v>0</v>
      </c>
      <c r="G26" s="70"/>
      <c r="H26" s="70"/>
      <c r="I26" s="71">
        <f t="shared" si="1"/>
        <v>0</v>
      </c>
      <c r="J26" s="71" t="str">
        <f t="shared" si="2"/>
        <v/>
      </c>
      <c r="K26" s="71" t="str">
        <f t="shared" si="3"/>
        <v/>
      </c>
      <c r="L26" s="71" t="str">
        <f t="shared" si="4"/>
        <v/>
      </c>
      <c r="M26" s="70"/>
    </row>
    <row r="27" spans="1:16" ht="14.25" thickBot="1">
      <c r="A27" s="69"/>
      <c r="B27" s="70"/>
      <c r="C27" s="70"/>
      <c r="D27" s="70"/>
      <c r="E27" s="70"/>
      <c r="F27" s="71">
        <f t="shared" si="0"/>
        <v>0</v>
      </c>
      <c r="G27" s="70"/>
      <c r="H27" s="70"/>
      <c r="I27" s="71">
        <f t="shared" si="1"/>
        <v>0</v>
      </c>
      <c r="J27" s="71" t="str">
        <f t="shared" si="2"/>
        <v/>
      </c>
      <c r="K27" s="71" t="str">
        <f t="shared" si="3"/>
        <v/>
      </c>
      <c r="L27" s="71" t="str">
        <f t="shared" si="4"/>
        <v/>
      </c>
      <c r="M27" s="70"/>
    </row>
    <row r="28" spans="1:16" ht="14.25" thickBot="1">
      <c r="A28" s="69"/>
      <c r="B28" s="70"/>
      <c r="C28" s="70"/>
      <c r="D28" s="70"/>
      <c r="E28" s="70"/>
      <c r="F28" s="71">
        <f t="shared" si="0"/>
        <v>0</v>
      </c>
      <c r="G28" s="70"/>
      <c r="H28" s="70"/>
      <c r="I28" s="71">
        <f t="shared" si="1"/>
        <v>0</v>
      </c>
      <c r="J28" s="71" t="str">
        <f t="shared" si="2"/>
        <v/>
      </c>
      <c r="K28" s="71" t="str">
        <f t="shared" si="3"/>
        <v/>
      </c>
      <c r="L28" s="71" t="str">
        <f t="shared" si="4"/>
        <v/>
      </c>
      <c r="M28" s="70"/>
    </row>
    <row r="29" spans="1:16" ht="14.25" thickBot="1">
      <c r="A29" s="69"/>
      <c r="B29" s="70"/>
      <c r="C29" s="70"/>
      <c r="D29" s="70"/>
      <c r="E29" s="70"/>
      <c r="F29" s="71">
        <f t="shared" si="0"/>
        <v>0</v>
      </c>
      <c r="G29" s="70"/>
      <c r="H29" s="70"/>
      <c r="I29" s="71">
        <f t="shared" si="1"/>
        <v>0</v>
      </c>
      <c r="J29" s="71" t="str">
        <f t="shared" si="2"/>
        <v/>
      </c>
      <c r="K29" s="71" t="str">
        <f t="shared" si="3"/>
        <v/>
      </c>
      <c r="L29" s="71" t="str">
        <f t="shared" si="4"/>
        <v/>
      </c>
      <c r="M29" s="70"/>
    </row>
    <row r="30" spans="1:16" ht="14.25" thickBot="1">
      <c r="A30" s="69"/>
      <c r="B30" s="70"/>
      <c r="C30" s="70"/>
      <c r="D30" s="70"/>
      <c r="E30" s="70"/>
      <c r="F30" s="71">
        <f t="shared" si="0"/>
        <v>0</v>
      </c>
      <c r="G30" s="70"/>
      <c r="H30" s="70"/>
      <c r="I30" s="71">
        <f t="shared" si="1"/>
        <v>0</v>
      </c>
      <c r="J30" s="71" t="str">
        <f t="shared" si="2"/>
        <v/>
      </c>
      <c r="K30" s="71" t="str">
        <f t="shared" si="3"/>
        <v/>
      </c>
      <c r="L30" s="71" t="str">
        <f t="shared" si="4"/>
        <v/>
      </c>
      <c r="M30" s="70"/>
    </row>
    <row r="31" spans="1:16" ht="14.25" thickBot="1">
      <c r="A31" s="69"/>
      <c r="B31" s="70"/>
      <c r="C31" s="70"/>
      <c r="D31" s="70"/>
      <c r="E31" s="70"/>
      <c r="F31" s="71">
        <f t="shared" si="0"/>
        <v>0</v>
      </c>
      <c r="G31" s="70"/>
      <c r="H31" s="70"/>
      <c r="I31" s="71">
        <f t="shared" si="1"/>
        <v>0</v>
      </c>
      <c r="J31" s="71" t="str">
        <f t="shared" si="2"/>
        <v/>
      </c>
      <c r="K31" s="71" t="str">
        <f t="shared" si="3"/>
        <v/>
      </c>
      <c r="L31" s="71" t="str">
        <f t="shared" si="4"/>
        <v/>
      </c>
      <c r="M31" s="70"/>
    </row>
    <row r="32" spans="1:16" ht="14.25" thickBot="1">
      <c r="A32" s="69"/>
      <c r="B32" s="70"/>
      <c r="C32" s="70"/>
      <c r="D32" s="70"/>
      <c r="E32" s="70"/>
      <c r="F32" s="71">
        <f t="shared" si="0"/>
        <v>0</v>
      </c>
      <c r="G32" s="70"/>
      <c r="H32" s="70"/>
      <c r="I32" s="71">
        <f t="shared" si="1"/>
        <v>0</v>
      </c>
      <c r="J32" s="71" t="str">
        <f t="shared" si="2"/>
        <v/>
      </c>
      <c r="K32" s="71" t="str">
        <f t="shared" si="3"/>
        <v/>
      </c>
      <c r="L32" s="71" t="str">
        <f t="shared" si="4"/>
        <v/>
      </c>
      <c r="M32" s="70"/>
    </row>
    <row r="33" spans="1:20" ht="14.25" thickBot="1">
      <c r="A33" s="69"/>
      <c r="B33" s="70"/>
      <c r="C33" s="70"/>
      <c r="D33" s="70"/>
      <c r="E33" s="70"/>
      <c r="F33" s="71">
        <f t="shared" si="0"/>
        <v>0</v>
      </c>
      <c r="G33" s="70"/>
      <c r="H33" s="70"/>
      <c r="I33" s="71">
        <f t="shared" si="1"/>
        <v>0</v>
      </c>
      <c r="J33" s="71" t="str">
        <f t="shared" si="2"/>
        <v/>
      </c>
      <c r="K33" s="71" t="str">
        <f t="shared" si="3"/>
        <v/>
      </c>
      <c r="L33" s="71" t="str">
        <f t="shared" si="4"/>
        <v/>
      </c>
      <c r="M33" s="70"/>
    </row>
    <row r="34" spans="1:20">
      <c r="A34" s="1" t="s">
        <v>134</v>
      </c>
      <c r="D34" s="73" t="s">
        <v>135</v>
      </c>
      <c r="G34" s="73" t="s">
        <v>136</v>
      </c>
      <c r="J34" s="73" t="s">
        <v>137</v>
      </c>
    </row>
    <row r="35" spans="1:20" ht="14.25" thickBot="1">
      <c r="A35" s="1"/>
    </row>
    <row r="36" spans="1:20" ht="14.25" thickBot="1">
      <c r="A36" s="74" t="s">
        <v>21</v>
      </c>
      <c r="B36" s="539" t="s">
        <v>138</v>
      </c>
      <c r="C36" s="540"/>
      <c r="D36" s="541"/>
      <c r="E36" s="542"/>
      <c r="F36" s="543"/>
      <c r="G36" s="542"/>
      <c r="H36" s="544"/>
      <c r="I36" s="544"/>
      <c r="J36" s="544"/>
      <c r="K36" s="544"/>
      <c r="L36" s="544"/>
      <c r="M36" s="543"/>
      <c r="N36" s="542"/>
      <c r="O36" s="544"/>
      <c r="P36" s="544"/>
      <c r="Q36" s="544"/>
      <c r="R36" s="543"/>
    </row>
    <row r="37" spans="1:20" ht="14.25" thickBot="1">
      <c r="A37" s="75" t="s">
        <v>139</v>
      </c>
      <c r="B37" s="539" t="s">
        <v>27</v>
      </c>
      <c r="C37" s="540"/>
      <c r="D37" s="541"/>
      <c r="E37" s="51"/>
      <c r="F37" s="51"/>
      <c r="G37" s="542"/>
      <c r="H37" s="544"/>
      <c r="I37" s="544"/>
      <c r="J37" s="543"/>
      <c r="K37" s="542"/>
      <c r="L37" s="544"/>
      <c r="M37" s="543"/>
      <c r="N37" s="542"/>
      <c r="O37" s="544"/>
      <c r="P37" s="543"/>
      <c r="Q37" s="542"/>
      <c r="R37" s="543"/>
    </row>
    <row r="38" spans="1:20" ht="14.25" thickBot="1">
      <c r="A38" s="75" t="s">
        <v>140</v>
      </c>
      <c r="B38" s="539" t="s">
        <v>141</v>
      </c>
      <c r="C38" s="540"/>
      <c r="D38" s="541"/>
      <c r="E38" s="542"/>
      <c r="F38" s="543"/>
      <c r="G38" s="542"/>
      <c r="H38" s="544"/>
      <c r="I38" s="544"/>
      <c r="J38" s="544"/>
      <c r="K38" s="544"/>
      <c r="L38" s="544"/>
      <c r="M38" s="543"/>
      <c r="N38" s="542"/>
      <c r="O38" s="544"/>
      <c r="P38" s="544"/>
      <c r="Q38" s="544"/>
      <c r="R38" s="543"/>
    </row>
    <row r="39" spans="1:20" ht="14.25" thickBot="1">
      <c r="A39" s="76"/>
      <c r="B39" s="539" t="s">
        <v>29</v>
      </c>
      <c r="C39" s="540"/>
      <c r="D39" s="541"/>
      <c r="E39" s="542"/>
      <c r="F39" s="543"/>
      <c r="G39" s="542"/>
      <c r="H39" s="544"/>
      <c r="I39" s="544"/>
      <c r="J39" s="544"/>
      <c r="K39" s="544"/>
      <c r="L39" s="544"/>
      <c r="M39" s="543"/>
      <c r="N39" s="542"/>
      <c r="O39" s="544"/>
      <c r="P39" s="544"/>
      <c r="Q39" s="544"/>
      <c r="R39" s="543"/>
    </row>
    <row r="40" spans="1:20" ht="14.25" thickBot="1">
      <c r="A40" s="77"/>
      <c r="B40" s="539" t="s">
        <v>30</v>
      </c>
      <c r="C40" s="540"/>
      <c r="D40" s="541"/>
      <c r="E40" s="542"/>
      <c r="F40" s="543"/>
      <c r="G40" s="542"/>
      <c r="H40" s="544"/>
      <c r="I40" s="544"/>
      <c r="J40" s="544"/>
      <c r="K40" s="544"/>
      <c r="L40" s="544"/>
      <c r="M40" s="543"/>
      <c r="N40" s="542"/>
      <c r="O40" s="544"/>
      <c r="P40" s="544"/>
      <c r="Q40" s="544"/>
      <c r="R40" s="543"/>
    </row>
    <row r="41" spans="1:20" ht="14.25" thickBot="1">
      <c r="A41" s="458" t="s">
        <v>8</v>
      </c>
      <c r="B41" s="459"/>
      <c r="C41" s="398" t="s">
        <v>142</v>
      </c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399"/>
      <c r="P41" s="399"/>
      <c r="Q41" s="399"/>
      <c r="R41" s="400"/>
    </row>
    <row r="42" spans="1:20" ht="14.25" thickBot="1">
      <c r="A42" s="471" t="s">
        <v>9</v>
      </c>
      <c r="B42" s="472"/>
      <c r="C42" s="398" t="s">
        <v>143</v>
      </c>
      <c r="D42" s="400"/>
      <c r="E42" s="398" t="s">
        <v>144</v>
      </c>
      <c r="F42" s="399"/>
      <c r="G42" s="400"/>
      <c r="H42" s="398" t="s">
        <v>145</v>
      </c>
      <c r="I42" s="399"/>
      <c r="J42" s="399"/>
      <c r="K42" s="399"/>
      <c r="L42" s="400"/>
      <c r="M42" s="398" t="s">
        <v>146</v>
      </c>
      <c r="N42" s="399"/>
      <c r="O42" s="400"/>
      <c r="P42" s="398" t="s">
        <v>147</v>
      </c>
      <c r="Q42" s="399"/>
      <c r="R42" s="400"/>
    </row>
    <row r="43" spans="1:20" ht="20.25" thickBot="1">
      <c r="A43" s="471" t="s">
        <v>10</v>
      </c>
      <c r="B43" s="472"/>
      <c r="C43" s="548">
        <v>0</v>
      </c>
      <c r="D43" s="549"/>
      <c r="E43" s="512"/>
      <c r="F43" s="513"/>
      <c r="G43" s="514"/>
      <c r="H43" s="515">
        <f>E43-C43</f>
        <v>0</v>
      </c>
      <c r="I43" s="516"/>
      <c r="J43" s="516"/>
      <c r="K43" s="516"/>
      <c r="L43" s="517"/>
      <c r="M43" s="515" t="str">
        <f>IFERROR("",(10*0.0025)/H43)</f>
        <v/>
      </c>
      <c r="N43" s="516"/>
      <c r="O43" s="517"/>
      <c r="P43" s="518" t="str">
        <f>IFERROR("",AVERAGE(M43:O45))</f>
        <v/>
      </c>
      <c r="Q43" s="519"/>
      <c r="R43" s="520"/>
      <c r="T43" s="78" t="s">
        <v>148</v>
      </c>
    </row>
    <row r="44" spans="1:20" ht="20.25" customHeight="1" thickBot="1">
      <c r="A44" s="471" t="s">
        <v>149</v>
      </c>
      <c r="B44" s="472"/>
      <c r="C44" s="548">
        <v>0</v>
      </c>
      <c r="D44" s="549"/>
      <c r="E44" s="512"/>
      <c r="F44" s="513"/>
      <c r="G44" s="514"/>
      <c r="H44" s="515">
        <f>E44-C44</f>
        <v>0</v>
      </c>
      <c r="I44" s="516"/>
      <c r="J44" s="516"/>
      <c r="K44" s="516"/>
      <c r="L44" s="517"/>
      <c r="M44" s="515" t="str">
        <f t="shared" ref="M44:M45" si="5">IFERROR("",(10*0.0025)/H44)</f>
        <v/>
      </c>
      <c r="N44" s="516"/>
      <c r="O44" s="517"/>
      <c r="P44" s="521"/>
      <c r="Q44" s="522"/>
      <c r="R44" s="523"/>
    </row>
    <row r="45" spans="1:20" ht="20.25" thickBot="1">
      <c r="A45" s="479"/>
      <c r="B45" s="481"/>
      <c r="C45" s="548">
        <v>0</v>
      </c>
      <c r="D45" s="549"/>
      <c r="E45" s="512"/>
      <c r="F45" s="513"/>
      <c r="G45" s="514"/>
      <c r="H45" s="515">
        <f>E45-C45</f>
        <v>0</v>
      </c>
      <c r="I45" s="516"/>
      <c r="J45" s="516"/>
      <c r="K45" s="516"/>
      <c r="L45" s="517"/>
      <c r="M45" s="515" t="str">
        <f t="shared" si="5"/>
        <v/>
      </c>
      <c r="N45" s="516"/>
      <c r="O45" s="517"/>
      <c r="P45" s="545"/>
      <c r="Q45" s="546"/>
      <c r="R45" s="547"/>
    </row>
    <row r="46" spans="1:20" ht="14.25" thickBot="1">
      <c r="A46" s="458" t="s">
        <v>150</v>
      </c>
      <c r="B46" s="459"/>
      <c r="C46" s="398" t="s">
        <v>142</v>
      </c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400"/>
    </row>
    <row r="47" spans="1:20" ht="15">
      <c r="A47" s="471" t="s">
        <v>151</v>
      </c>
      <c r="B47" s="472"/>
      <c r="C47" s="458" t="s">
        <v>152</v>
      </c>
      <c r="D47" s="538"/>
      <c r="E47" s="459"/>
      <c r="F47" s="458" t="s">
        <v>153</v>
      </c>
      <c r="G47" s="538"/>
      <c r="H47" s="538"/>
      <c r="I47" s="538"/>
      <c r="J47" s="538"/>
      <c r="K47" s="459"/>
      <c r="L47" s="458" t="s">
        <v>123</v>
      </c>
      <c r="M47" s="538"/>
      <c r="N47" s="459"/>
      <c r="O47" s="458" t="s">
        <v>124</v>
      </c>
      <c r="P47" s="538"/>
      <c r="Q47" s="459"/>
      <c r="R47" s="48" t="s">
        <v>154</v>
      </c>
    </row>
    <row r="48" spans="1:20" ht="14.25" thickBot="1">
      <c r="A48" s="471" t="s">
        <v>155</v>
      </c>
      <c r="B48" s="472"/>
      <c r="C48" s="441"/>
      <c r="D48" s="484"/>
      <c r="E48" s="442"/>
      <c r="F48" s="441"/>
      <c r="G48" s="484"/>
      <c r="H48" s="484"/>
      <c r="I48" s="484"/>
      <c r="J48" s="484"/>
      <c r="K48" s="442"/>
      <c r="L48" s="471" t="s">
        <v>156</v>
      </c>
      <c r="M48" s="483"/>
      <c r="N48" s="472"/>
      <c r="O48" s="471" t="s">
        <v>157</v>
      </c>
      <c r="P48" s="483"/>
      <c r="Q48" s="472"/>
      <c r="R48" s="79" t="s">
        <v>158</v>
      </c>
    </row>
    <row r="49" spans="1:18" ht="14.25" thickBot="1">
      <c r="A49" s="471" t="s">
        <v>159</v>
      </c>
      <c r="B49" s="472"/>
      <c r="C49" s="49" t="s">
        <v>127</v>
      </c>
      <c r="D49" s="49" t="s">
        <v>128</v>
      </c>
      <c r="E49" s="49" t="s">
        <v>130</v>
      </c>
      <c r="F49" s="49" t="s">
        <v>127</v>
      </c>
      <c r="G49" s="398" t="s">
        <v>128</v>
      </c>
      <c r="H49" s="399"/>
      <c r="I49" s="400"/>
      <c r="J49" s="398" t="s">
        <v>130</v>
      </c>
      <c r="K49" s="400"/>
      <c r="L49" s="479" t="s">
        <v>160</v>
      </c>
      <c r="M49" s="480"/>
      <c r="N49" s="481"/>
      <c r="O49" s="441" t="s">
        <v>161</v>
      </c>
      <c r="P49" s="484"/>
      <c r="Q49" s="442"/>
      <c r="R49" s="47"/>
    </row>
    <row r="50" spans="1:18" ht="20.25" thickBot="1">
      <c r="A50" s="471" t="s">
        <v>19</v>
      </c>
      <c r="B50" s="472"/>
      <c r="C50" s="93"/>
      <c r="D50" s="93"/>
      <c r="E50" s="92">
        <f>D50-C50</f>
        <v>0</v>
      </c>
      <c r="F50" s="93"/>
      <c r="G50" s="512"/>
      <c r="H50" s="513"/>
      <c r="I50" s="514"/>
      <c r="J50" s="515">
        <f>G50-F50</f>
        <v>0</v>
      </c>
      <c r="K50" s="517"/>
      <c r="L50" s="515" t="str">
        <f>IFERROR("",$P$43*E50*8*1000/100)</f>
        <v/>
      </c>
      <c r="M50" s="516"/>
      <c r="N50" s="517"/>
      <c r="O50" s="515" t="str">
        <f>IFERROR("",$P$43*J50*8*1000/100)</f>
        <v/>
      </c>
      <c r="P50" s="516"/>
      <c r="Q50" s="517"/>
      <c r="R50" s="92" t="str">
        <f>IFERROR("",L50-O50)</f>
        <v/>
      </c>
    </row>
    <row r="51" spans="1:18" ht="20.25" thickBot="1">
      <c r="A51" s="479"/>
      <c r="B51" s="481"/>
      <c r="C51" s="94"/>
      <c r="D51" s="94"/>
      <c r="E51" s="92">
        <f>D51-C51</f>
        <v>0</v>
      </c>
      <c r="F51" s="94"/>
      <c r="G51" s="550"/>
      <c r="H51" s="551"/>
      <c r="I51" s="552"/>
      <c r="J51" s="515">
        <f>G51-F51</f>
        <v>0</v>
      </c>
      <c r="K51" s="517"/>
      <c r="L51" s="515" t="str">
        <f>IFERROR("",$P$43*E51*8*1000/100)</f>
        <v/>
      </c>
      <c r="M51" s="516"/>
      <c r="N51" s="517"/>
      <c r="O51" s="515" t="str">
        <f>IFERROR("",$P$43*J51*8*1000/100)</f>
        <v/>
      </c>
      <c r="P51" s="516"/>
      <c r="Q51" s="517"/>
      <c r="R51" s="92" t="str">
        <f>IFERROR("",L51-O51)</f>
        <v/>
      </c>
    </row>
    <row r="52" spans="1:18">
      <c r="A52" s="458" t="s">
        <v>31</v>
      </c>
      <c r="B52" s="459"/>
      <c r="C52" s="553" t="s">
        <v>33</v>
      </c>
      <c r="D52" s="553" t="s">
        <v>162</v>
      </c>
      <c r="E52" s="458" t="s">
        <v>121</v>
      </c>
      <c r="F52" s="459"/>
      <c r="G52" s="458" t="s">
        <v>163</v>
      </c>
      <c r="H52" s="538"/>
      <c r="I52" s="538"/>
      <c r="J52" s="538"/>
      <c r="K52" s="459"/>
      <c r="L52" s="458" t="s">
        <v>125</v>
      </c>
      <c r="M52" s="538"/>
      <c r="N52" s="459"/>
      <c r="O52" s="458" t="s">
        <v>164</v>
      </c>
      <c r="P52" s="538"/>
      <c r="Q52" s="459"/>
      <c r="R52" s="48" t="s">
        <v>42</v>
      </c>
    </row>
    <row r="53" spans="1:18" ht="14.25" thickBot="1">
      <c r="A53" s="471" t="s">
        <v>32</v>
      </c>
      <c r="B53" s="472"/>
      <c r="C53" s="554"/>
      <c r="D53" s="554"/>
      <c r="E53" s="441"/>
      <c r="F53" s="442"/>
      <c r="G53" s="441"/>
      <c r="H53" s="484"/>
      <c r="I53" s="484"/>
      <c r="J53" s="484"/>
      <c r="K53" s="442"/>
      <c r="L53" s="471" t="s">
        <v>165</v>
      </c>
      <c r="M53" s="483"/>
      <c r="N53" s="472"/>
      <c r="O53" s="471"/>
      <c r="P53" s="483"/>
      <c r="Q53" s="472"/>
      <c r="R53" s="48" t="s">
        <v>43</v>
      </c>
    </row>
    <row r="54" spans="1:18" ht="14.25" thickBot="1">
      <c r="A54" s="471" t="s">
        <v>25</v>
      </c>
      <c r="B54" s="472"/>
      <c r="C54" s="555"/>
      <c r="D54" s="555"/>
      <c r="E54" s="49" t="s">
        <v>127</v>
      </c>
      <c r="F54" s="49" t="s">
        <v>128</v>
      </c>
      <c r="G54" s="398" t="s">
        <v>127</v>
      </c>
      <c r="H54" s="400"/>
      <c r="I54" s="398" t="s">
        <v>128</v>
      </c>
      <c r="J54" s="399"/>
      <c r="K54" s="400"/>
      <c r="L54" s="441" t="s">
        <v>166</v>
      </c>
      <c r="M54" s="484"/>
      <c r="N54" s="442"/>
      <c r="O54" s="441"/>
      <c r="P54" s="484"/>
      <c r="Q54" s="442"/>
      <c r="R54" s="47"/>
    </row>
    <row r="55" spans="1:18" ht="14.25" thickBot="1">
      <c r="A55" s="556"/>
      <c r="B55" s="557"/>
      <c r="C55" s="495"/>
      <c r="D55" s="80"/>
      <c r="E55" s="46"/>
      <c r="F55" s="46"/>
      <c r="G55" s="485"/>
      <c r="H55" s="487"/>
      <c r="I55" s="485"/>
      <c r="J55" s="486"/>
      <c r="K55" s="487"/>
      <c r="L55" s="485"/>
      <c r="M55" s="486"/>
      <c r="N55" s="487"/>
      <c r="O55" s="473"/>
      <c r="P55" s="474"/>
      <c r="Q55" s="475"/>
      <c r="R55" s="495"/>
    </row>
    <row r="56" spans="1:18" ht="14.25" thickBot="1">
      <c r="A56" s="479"/>
      <c r="B56" s="481"/>
      <c r="C56" s="496"/>
      <c r="D56" s="80"/>
      <c r="E56" s="46"/>
      <c r="F56" s="46"/>
      <c r="G56" s="485"/>
      <c r="H56" s="487"/>
      <c r="I56" s="485"/>
      <c r="J56" s="486"/>
      <c r="K56" s="487"/>
      <c r="L56" s="485"/>
      <c r="M56" s="486"/>
      <c r="N56" s="487"/>
      <c r="O56" s="476"/>
      <c r="P56" s="477"/>
      <c r="Q56" s="478"/>
      <c r="R56" s="496"/>
    </row>
    <row r="57" spans="1:18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ht="19.5">
      <c r="A58" s="81" t="s">
        <v>167</v>
      </c>
    </row>
    <row r="59" spans="1:18" ht="19.5">
      <c r="A59" s="17"/>
    </row>
    <row r="60" spans="1:18" ht="18.75">
      <c r="A60" s="82"/>
    </row>
    <row r="61" spans="1:18" ht="18.75">
      <c r="A61" s="82"/>
    </row>
    <row r="62" spans="1:18" ht="18.75">
      <c r="A62" s="82"/>
    </row>
    <row r="63" spans="1:18" ht="18.75">
      <c r="A63" s="82"/>
    </row>
    <row r="64" spans="1:18" ht="18.75">
      <c r="A64" s="82"/>
    </row>
    <row r="65" spans="1:1" ht="18.75">
      <c r="A65" s="83"/>
    </row>
    <row r="66" spans="1:1" ht="14.25">
      <c r="A66" s="84" t="s">
        <v>168</v>
      </c>
    </row>
  </sheetData>
  <mergeCells count="101">
    <mergeCell ref="R55:R56"/>
    <mergeCell ref="A56:B56"/>
    <mergeCell ref="G56:H56"/>
    <mergeCell ref="I56:K56"/>
    <mergeCell ref="L56:N56"/>
    <mergeCell ref="A55:B55"/>
    <mergeCell ref="C55:C56"/>
    <mergeCell ref="G55:H55"/>
    <mergeCell ref="I55:K55"/>
    <mergeCell ref="L55:N55"/>
    <mergeCell ref="O55:Q56"/>
    <mergeCell ref="L52:N52"/>
    <mergeCell ref="O52:Q54"/>
    <mergeCell ref="A53:B53"/>
    <mergeCell ref="L53:N53"/>
    <mergeCell ref="A54:B54"/>
    <mergeCell ref="G54:H54"/>
    <mergeCell ref="I54:K54"/>
    <mergeCell ref="L54:N54"/>
    <mergeCell ref="A51:B51"/>
    <mergeCell ref="G51:I51"/>
    <mergeCell ref="J51:K51"/>
    <mergeCell ref="L51:N51"/>
    <mergeCell ref="O51:Q51"/>
    <mergeCell ref="A52:B52"/>
    <mergeCell ref="C52:C54"/>
    <mergeCell ref="D52:D54"/>
    <mergeCell ref="E52:F53"/>
    <mergeCell ref="G52:K53"/>
    <mergeCell ref="A49:B49"/>
    <mergeCell ref="G49:I49"/>
    <mergeCell ref="J49:K49"/>
    <mergeCell ref="L49:N49"/>
    <mergeCell ref="O49:Q49"/>
    <mergeCell ref="A50:B50"/>
    <mergeCell ref="G50:I50"/>
    <mergeCell ref="J50:K50"/>
    <mergeCell ref="L50:N50"/>
    <mergeCell ref="O50:Q50"/>
    <mergeCell ref="A46:B46"/>
    <mergeCell ref="C46:R46"/>
    <mergeCell ref="A47:B47"/>
    <mergeCell ref="C47:E48"/>
    <mergeCell ref="F47:K48"/>
    <mergeCell ref="L47:N47"/>
    <mergeCell ref="O47:Q47"/>
    <mergeCell ref="A48:B48"/>
    <mergeCell ref="L48:N48"/>
    <mergeCell ref="O48:Q48"/>
    <mergeCell ref="P43:R45"/>
    <mergeCell ref="A44:B44"/>
    <mergeCell ref="C44:D44"/>
    <mergeCell ref="E44:G44"/>
    <mergeCell ref="H44:L44"/>
    <mergeCell ref="A42:B42"/>
    <mergeCell ref="C42:D42"/>
    <mergeCell ref="E42:G42"/>
    <mergeCell ref="H42:L42"/>
    <mergeCell ref="M42:O42"/>
    <mergeCell ref="P42:R42"/>
    <mergeCell ref="M44:O44"/>
    <mergeCell ref="A45:B45"/>
    <mergeCell ref="C45:D45"/>
    <mergeCell ref="E45:G45"/>
    <mergeCell ref="H45:L45"/>
    <mergeCell ref="M45:O45"/>
    <mergeCell ref="A43:B43"/>
    <mergeCell ref="C43:D43"/>
    <mergeCell ref="E43:G43"/>
    <mergeCell ref="H43:L43"/>
    <mergeCell ref="M43:O43"/>
    <mergeCell ref="A41:B41"/>
    <mergeCell ref="C41:R41"/>
    <mergeCell ref="B38:D38"/>
    <mergeCell ref="E38:F38"/>
    <mergeCell ref="G38:M38"/>
    <mergeCell ref="N38:R38"/>
    <mergeCell ref="B39:D39"/>
    <mergeCell ref="E39:F39"/>
    <mergeCell ref="G39:M39"/>
    <mergeCell ref="N39:R39"/>
    <mergeCell ref="B37:D37"/>
    <mergeCell ref="G37:J37"/>
    <mergeCell ref="K37:M37"/>
    <mergeCell ref="N37:P37"/>
    <mergeCell ref="Q37:R37"/>
    <mergeCell ref="B40:D40"/>
    <mergeCell ref="E40:F40"/>
    <mergeCell ref="G40:M40"/>
    <mergeCell ref="N40:R40"/>
    <mergeCell ref="A1:M1"/>
    <mergeCell ref="A2:M2"/>
    <mergeCell ref="A3:M3"/>
    <mergeCell ref="B6:I6"/>
    <mergeCell ref="D10:F11"/>
    <mergeCell ref="G10:I11"/>
    <mergeCell ref="O15:Q15"/>
    <mergeCell ref="B36:D36"/>
    <mergeCell ref="E36:F36"/>
    <mergeCell ref="G36:M36"/>
    <mergeCell ref="N36:R3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1"/>
  <sheetViews>
    <sheetView topLeftCell="A16" workbookViewId="0">
      <selection activeCell="D6" sqref="D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91" t="s">
        <v>0</v>
      </c>
      <c r="B1" s="491"/>
      <c r="C1" s="491"/>
      <c r="D1" s="491"/>
      <c r="E1" s="491"/>
      <c r="F1" s="491"/>
      <c r="G1" s="491"/>
    </row>
    <row r="2" spans="1:9" ht="20.25">
      <c r="A2" s="492" t="s">
        <v>1</v>
      </c>
      <c r="B2" s="492"/>
      <c r="C2" s="492"/>
      <c r="D2" s="492"/>
      <c r="E2" s="492"/>
      <c r="F2" s="492"/>
      <c r="G2" s="492"/>
    </row>
    <row r="3" spans="1:9">
      <c r="A3" s="493" t="s">
        <v>260</v>
      </c>
      <c r="B3" s="493"/>
      <c r="C3" s="493"/>
      <c r="D3" s="493"/>
      <c r="E3" s="493"/>
      <c r="F3" s="493"/>
      <c r="G3" s="493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221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>
        <v>515</v>
      </c>
      <c r="F7" t="s">
        <v>179</v>
      </c>
      <c r="G7" s="25">
        <v>5</v>
      </c>
      <c r="H7" t="s">
        <v>222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223</v>
      </c>
      <c r="H8" t="s">
        <v>183</v>
      </c>
      <c r="I8" s="25">
        <v>250</v>
      </c>
    </row>
    <row r="9" spans="1:9" ht="14.25" thickBot="1">
      <c r="A9" s="114" t="s">
        <v>184</v>
      </c>
      <c r="B9" s="562" t="s">
        <v>224</v>
      </c>
      <c r="C9" s="562"/>
      <c r="D9" s="562"/>
      <c r="F9" t="s">
        <v>185</v>
      </c>
      <c r="G9" s="25" t="s">
        <v>225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112" t="s">
        <v>190</v>
      </c>
      <c r="G10" s="112" t="s">
        <v>191</v>
      </c>
      <c r="H10" s="116" t="s">
        <v>91</v>
      </c>
    </row>
    <row r="11" spans="1:9" ht="14.25" thickBot="1">
      <c r="A11" s="89"/>
      <c r="B11" s="90"/>
      <c r="C11" s="90"/>
      <c r="D11" s="90"/>
      <c r="E11" s="90"/>
      <c r="F11" s="71" t="str">
        <f>IF((D11-E11)=0,"",D11-E11)</f>
        <v/>
      </c>
      <c r="G11" s="7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 t="str">
        <f t="shared" ref="F12:F24" si="1">IF((D12-E12)=0,"",D12-E12)</f>
        <v/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 t="str">
        <f t="shared" si="1"/>
        <v/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 t="str">
        <f t="shared" si="1"/>
        <v/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 t="str">
        <f t="shared" si="1"/>
        <v/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 t="str">
        <f t="shared" si="1"/>
        <v/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 t="str">
        <f t="shared" si="1"/>
        <v/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 t="str">
        <f t="shared" si="1"/>
        <v/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 t="str">
        <f t="shared" si="1"/>
        <v/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 t="str">
        <f t="shared" si="1"/>
        <v/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 t="str">
        <f t="shared" si="1"/>
        <v/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 t="str">
        <f t="shared" si="1"/>
        <v/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 t="str">
        <f t="shared" si="1"/>
        <v/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 t="str">
        <f t="shared" si="1"/>
        <v/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53" t="s">
        <v>196</v>
      </c>
      <c r="B28" s="97" t="s">
        <v>197</v>
      </c>
      <c r="C28" s="117">
        <v>0</v>
      </c>
      <c r="D28" s="117">
        <f>IF($G$7=1,1,2)</f>
        <v>2</v>
      </c>
      <c r="E28" s="117">
        <f>IF($G$7=1,2,4)</f>
        <v>4</v>
      </c>
      <c r="F28" s="117">
        <f>IF($G$7=1,3,8)</f>
        <v>8</v>
      </c>
      <c r="G28" s="117">
        <f>IF($G$7=1,5,12)</f>
        <v>12</v>
      </c>
      <c r="H28" s="117">
        <f>IF($G$7=1,10,16)</f>
        <v>16</v>
      </c>
      <c r="I28" s="117">
        <f>IF($G$7=1,15,20)</f>
        <v>20</v>
      </c>
    </row>
    <row r="29" spans="1:11" ht="19.5" thickBot="1">
      <c r="A29" s="554"/>
      <c r="B29" s="95" t="s">
        <v>198</v>
      </c>
      <c r="C29" s="118">
        <v>0</v>
      </c>
      <c r="D29" s="117">
        <f>IF($G$7=1,0.1,0.02)</f>
        <v>0.02</v>
      </c>
      <c r="E29" s="117">
        <f>IF($G$7=1,0.2,0.04)</f>
        <v>0.04</v>
      </c>
      <c r="F29" s="117">
        <f>IF($G$7=1,0.3,0.08)</f>
        <v>0.08</v>
      </c>
      <c r="G29" s="117">
        <f>IF($G$7=1,0.5,0.12)</f>
        <v>0.12</v>
      </c>
      <c r="H29" s="117">
        <f>IF($G$7=1,1,0.16)</f>
        <v>0.16</v>
      </c>
      <c r="I29" s="117">
        <f>IF($G$7=1,1.5,0.2)</f>
        <v>0.2</v>
      </c>
    </row>
    <row r="30" spans="1:11" ht="14.25" thickBot="1">
      <c r="A30" s="554"/>
      <c r="B30" s="95" t="s">
        <v>199</v>
      </c>
      <c r="C30" s="98"/>
      <c r="D30" s="98"/>
      <c r="E30" s="98"/>
      <c r="F30" s="98"/>
      <c r="G30" s="98"/>
      <c r="H30" s="98"/>
      <c r="I30" s="99"/>
    </row>
    <row r="31" spans="1:11" ht="14.25" thickBot="1">
      <c r="A31" s="554"/>
      <c r="B31" s="95" t="s">
        <v>200</v>
      </c>
      <c r="C31" s="98"/>
      <c r="D31" s="98"/>
      <c r="E31" s="98"/>
      <c r="F31" s="98"/>
      <c r="G31" s="98"/>
      <c r="H31" s="98"/>
      <c r="I31" s="99"/>
    </row>
    <row r="32" spans="1:11" ht="14.25" thickBot="1">
      <c r="A32" s="554"/>
      <c r="B32" s="95" t="s">
        <v>201</v>
      </c>
      <c r="C32" s="98">
        <f>C30-C31</f>
        <v>0</v>
      </c>
      <c r="D32" s="98">
        <f t="shared" ref="D32:H32" si="2">D30-D31</f>
        <v>0</v>
      </c>
      <c r="E32" s="98">
        <f t="shared" si="2"/>
        <v>0</v>
      </c>
      <c r="F32" s="98">
        <f t="shared" si="2"/>
        <v>0</v>
      </c>
      <c r="G32" s="98">
        <f t="shared" si="2"/>
        <v>0</v>
      </c>
      <c r="H32" s="98">
        <f t="shared" si="2"/>
        <v>0</v>
      </c>
      <c r="I32" s="99">
        <f>I30-I31</f>
        <v>0</v>
      </c>
    </row>
    <row r="33" spans="1:11" ht="14.25" thickBot="1">
      <c r="A33" s="555"/>
      <c r="B33" s="95" t="s">
        <v>202</v>
      </c>
      <c r="C33" s="98" t="s">
        <v>203</v>
      </c>
      <c r="D33" s="109">
        <f>INTERCEPT($C$32:$I$32,$C$29:$I$29)</f>
        <v>0</v>
      </c>
      <c r="E33" s="98" t="s">
        <v>204</v>
      </c>
      <c r="F33" s="109">
        <f>SLOPE($C$32:$I$32,$C$29:$I$29)</f>
        <v>0</v>
      </c>
      <c r="G33" s="98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95" t="s">
        <v>138</v>
      </c>
      <c r="C34" s="542"/>
      <c r="D34" s="543"/>
      <c r="E34" s="542"/>
      <c r="F34" s="543"/>
      <c r="G34" s="542"/>
      <c r="H34" s="543"/>
      <c r="I34" s="542"/>
      <c r="J34" s="544"/>
      <c r="K34" s="543"/>
    </row>
    <row r="35" spans="1:11" ht="14.25" thickBot="1">
      <c r="A35" s="75" t="s">
        <v>139</v>
      </c>
      <c r="B35" s="95" t="s">
        <v>27</v>
      </c>
      <c r="C35" s="98"/>
      <c r="D35" s="98"/>
      <c r="E35" s="98"/>
      <c r="F35" s="98"/>
      <c r="G35" s="98"/>
      <c r="H35" s="98"/>
      <c r="I35" s="542"/>
      <c r="J35" s="543"/>
      <c r="K35" s="98"/>
    </row>
    <row r="36" spans="1:11" ht="14.25" thickBot="1">
      <c r="A36" s="75" t="s">
        <v>140</v>
      </c>
      <c r="B36" s="95" t="s">
        <v>141</v>
      </c>
      <c r="C36" s="542"/>
      <c r="D36" s="543"/>
      <c r="E36" s="542"/>
      <c r="F36" s="543"/>
      <c r="G36" s="542"/>
      <c r="H36" s="543"/>
      <c r="I36" s="542"/>
      <c r="J36" s="543"/>
      <c r="K36" s="98"/>
    </row>
    <row r="37" spans="1:11" ht="14.25" thickBot="1">
      <c r="A37" s="76"/>
      <c r="B37" s="95" t="s">
        <v>29</v>
      </c>
      <c r="C37" s="542"/>
      <c r="D37" s="543"/>
      <c r="E37" s="542"/>
      <c r="F37" s="543"/>
      <c r="G37" s="542"/>
      <c r="H37" s="543"/>
      <c r="I37" s="542"/>
      <c r="J37" s="543"/>
      <c r="K37" s="98"/>
    </row>
    <row r="38" spans="1:11" ht="14.25" thickBot="1">
      <c r="A38" s="77"/>
      <c r="B38" s="95" t="s">
        <v>30</v>
      </c>
      <c r="C38" s="542"/>
      <c r="D38" s="543"/>
      <c r="E38" s="542"/>
      <c r="F38" s="543"/>
      <c r="G38" s="542"/>
      <c r="H38" s="543"/>
      <c r="I38" s="542"/>
      <c r="J38" s="543"/>
      <c r="K38" s="98"/>
    </row>
    <row r="39" spans="1:11" ht="14.25" thickBot="1">
      <c r="A39" s="553" t="s">
        <v>206</v>
      </c>
      <c r="B39" s="95" t="s">
        <v>186</v>
      </c>
      <c r="C39" s="542"/>
      <c r="D39" s="543"/>
      <c r="E39" s="542"/>
      <c r="F39" s="543"/>
      <c r="G39" s="398" t="s">
        <v>207</v>
      </c>
      <c r="H39" s="399"/>
      <c r="I39" s="399"/>
      <c r="J39" s="399"/>
      <c r="K39" s="400"/>
    </row>
    <row r="40" spans="1:11" ht="14.25" thickBot="1">
      <c r="A40" s="554"/>
      <c r="B40" s="95" t="s">
        <v>208</v>
      </c>
      <c r="C40" s="542"/>
      <c r="D40" s="543"/>
      <c r="E40" s="542"/>
      <c r="F40" s="543"/>
      <c r="G40" s="539" t="s">
        <v>209</v>
      </c>
      <c r="H40" s="540"/>
      <c r="I40" s="541"/>
      <c r="J40" s="542"/>
      <c r="K40" s="543"/>
    </row>
    <row r="41" spans="1:11" ht="14.25" thickBot="1">
      <c r="A41" s="554"/>
      <c r="B41" s="95" t="s">
        <v>210</v>
      </c>
      <c r="C41" s="542"/>
      <c r="D41" s="543"/>
      <c r="E41" s="542"/>
      <c r="F41" s="543"/>
      <c r="G41" s="539" t="s">
        <v>211</v>
      </c>
      <c r="H41" s="540"/>
      <c r="I41" s="541"/>
      <c r="J41" s="98"/>
      <c r="K41" s="98"/>
    </row>
    <row r="42" spans="1:11" ht="14.25" thickBot="1">
      <c r="A42" s="554"/>
      <c r="B42" s="95" t="s">
        <v>212</v>
      </c>
      <c r="C42" s="542"/>
      <c r="D42" s="543"/>
      <c r="E42" s="542"/>
      <c r="F42" s="543"/>
      <c r="G42" s="398" t="s">
        <v>212</v>
      </c>
      <c r="H42" s="399"/>
      <c r="I42" s="400"/>
      <c r="J42" s="98"/>
      <c r="K42" s="98"/>
    </row>
    <row r="43" spans="1:11" ht="15.75" thickBot="1">
      <c r="A43" s="554"/>
      <c r="B43" s="96" t="s">
        <v>213</v>
      </c>
      <c r="C43" s="542"/>
      <c r="D43" s="543"/>
      <c r="E43" s="542"/>
      <c r="F43" s="543"/>
      <c r="G43" s="558" t="s">
        <v>213</v>
      </c>
      <c r="H43" s="559"/>
      <c r="I43" s="560"/>
      <c r="J43" s="98"/>
      <c r="K43" s="98"/>
    </row>
    <row r="44" spans="1:11" ht="15.75" thickBot="1">
      <c r="A44" s="554"/>
      <c r="B44" s="95" t="s">
        <v>214</v>
      </c>
      <c r="C44" s="542"/>
      <c r="D44" s="543"/>
      <c r="E44" s="542"/>
      <c r="F44" s="543"/>
      <c r="G44" s="539" t="s">
        <v>215</v>
      </c>
      <c r="H44" s="540"/>
      <c r="I44" s="541"/>
      <c r="J44" s="110"/>
      <c r="K44" s="98"/>
    </row>
    <row r="45" spans="1:11" ht="14.25" thickBot="1">
      <c r="A45" s="554"/>
      <c r="B45" s="95" t="s">
        <v>216</v>
      </c>
      <c r="C45" s="542"/>
      <c r="D45" s="543"/>
      <c r="E45" s="542"/>
      <c r="F45" s="543"/>
      <c r="G45" s="539" t="s">
        <v>217</v>
      </c>
      <c r="H45" s="540"/>
      <c r="I45" s="541"/>
      <c r="J45" s="98"/>
      <c r="K45" s="98"/>
    </row>
    <row r="46" spans="1:11" ht="14.25" thickBot="1">
      <c r="A46" s="554"/>
      <c r="B46" s="95" t="s">
        <v>218</v>
      </c>
      <c r="C46" s="542"/>
      <c r="D46" s="543"/>
      <c r="E46" s="542"/>
      <c r="F46" s="543"/>
      <c r="G46" s="539" t="s">
        <v>164</v>
      </c>
      <c r="H46" s="540"/>
      <c r="I46" s="541"/>
      <c r="J46" s="98"/>
      <c r="K46" s="98"/>
    </row>
    <row r="47" spans="1:11" ht="14.25" thickBot="1">
      <c r="A47" s="555"/>
      <c r="B47" s="95" t="s">
        <v>30</v>
      </c>
      <c r="C47" s="542"/>
      <c r="D47" s="543"/>
      <c r="E47" s="542"/>
      <c r="F47" s="543"/>
      <c r="G47" s="539" t="s">
        <v>30</v>
      </c>
      <c r="H47" s="540"/>
      <c r="I47" s="541"/>
      <c r="J47" s="98"/>
      <c r="K47" s="98"/>
    </row>
    <row r="48" spans="1:11" ht="19.5">
      <c r="A48" s="561" t="s">
        <v>167</v>
      </c>
      <c r="B48" s="561"/>
      <c r="C48" s="561"/>
      <c r="D48" s="561"/>
      <c r="E48" s="561"/>
      <c r="F48" s="561"/>
      <c r="G48" s="561"/>
      <c r="H48" s="561"/>
      <c r="I48" s="561"/>
      <c r="J48" s="561"/>
      <c r="K48" s="561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48:K48"/>
    <mergeCell ref="B9:D9"/>
    <mergeCell ref="C46:D46"/>
    <mergeCell ref="E46:F46"/>
    <mergeCell ref="G46:I46"/>
    <mergeCell ref="C47:D47"/>
    <mergeCell ref="E47:F47"/>
    <mergeCell ref="G47:I47"/>
    <mergeCell ref="C44:D44"/>
    <mergeCell ref="E44:F44"/>
    <mergeCell ref="G44:I44"/>
    <mergeCell ref="C45:D45"/>
    <mergeCell ref="E45:F45"/>
    <mergeCell ref="G45:I45"/>
    <mergeCell ref="G41:I41"/>
    <mergeCell ref="C42:D42"/>
    <mergeCell ref="A39:A47"/>
    <mergeCell ref="C39:D39"/>
    <mergeCell ref="E39:F39"/>
    <mergeCell ref="G39:K39"/>
    <mergeCell ref="C40:D40"/>
    <mergeCell ref="E40:F40"/>
    <mergeCell ref="G40:I40"/>
    <mergeCell ref="J40:K40"/>
    <mergeCell ref="C41:D41"/>
    <mergeCell ref="E41:F41"/>
    <mergeCell ref="E42:F42"/>
    <mergeCell ref="G42:I42"/>
    <mergeCell ref="C43:D43"/>
    <mergeCell ref="E43:F43"/>
    <mergeCell ref="G43:I43"/>
    <mergeCell ref="C37:D37"/>
    <mergeCell ref="E37:F37"/>
    <mergeCell ref="G37:H37"/>
    <mergeCell ref="I37:J37"/>
    <mergeCell ref="C38:D38"/>
    <mergeCell ref="E38:F38"/>
    <mergeCell ref="G38:H38"/>
    <mergeCell ref="I38:J38"/>
    <mergeCell ref="I34:K34"/>
    <mergeCell ref="I35:J35"/>
    <mergeCell ref="C36:D36"/>
    <mergeCell ref="E36:F36"/>
    <mergeCell ref="G36:H36"/>
    <mergeCell ref="I36:J36"/>
    <mergeCell ref="A28:A33"/>
    <mergeCell ref="C34:D34"/>
    <mergeCell ref="E34:F34"/>
    <mergeCell ref="G34:H34"/>
    <mergeCell ref="A1:G1"/>
    <mergeCell ref="A2:G2"/>
    <mergeCell ref="A3:G3"/>
  </mergeCells>
  <phoneticPr fontId="1" type="noConversion"/>
  <dataValidations count="1">
    <dataValidation type="list" allowBlank="1" showInputMessage="1" showErrorMessage="1" sqref="G7">
      <formula1>"1,5"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C40" sqref="C40:D40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91" t="s">
        <v>0</v>
      </c>
      <c r="B1" s="491"/>
      <c r="C1" s="491"/>
      <c r="D1" s="491"/>
      <c r="E1" s="491"/>
      <c r="F1" s="491"/>
      <c r="G1" s="491"/>
    </row>
    <row r="2" spans="1:9" ht="20.25">
      <c r="A2" s="492" t="s">
        <v>1</v>
      </c>
      <c r="B2" s="492"/>
      <c r="C2" s="492"/>
      <c r="D2" s="492"/>
      <c r="E2" s="492"/>
      <c r="F2" s="492"/>
      <c r="G2" s="492"/>
    </row>
    <row r="3" spans="1:9">
      <c r="A3" s="493" t="s">
        <v>259</v>
      </c>
      <c r="B3" s="493"/>
      <c r="C3" s="493"/>
      <c r="D3" s="493"/>
      <c r="E3" s="493"/>
      <c r="F3" s="493"/>
      <c r="G3" s="493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228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700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229</v>
      </c>
      <c r="H8" t="s">
        <v>183</v>
      </c>
      <c r="I8" s="25">
        <v>50</v>
      </c>
    </row>
    <row r="9" spans="1:9" ht="14.25" thickBot="1">
      <c r="A9" s="114" t="s">
        <v>184</v>
      </c>
      <c r="B9" s="563" t="s">
        <v>230</v>
      </c>
      <c r="C9" s="563"/>
      <c r="D9" s="563"/>
      <c r="F9" t="s">
        <v>185</v>
      </c>
      <c r="G9" s="25" t="s">
        <v>231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53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3</v>
      </c>
      <c r="G28" s="117">
        <v>5</v>
      </c>
      <c r="H28" s="117">
        <v>10</v>
      </c>
      <c r="I28" s="117">
        <v>15</v>
      </c>
    </row>
    <row r="29" spans="1:11" ht="19.5" thickBot="1">
      <c r="A29" s="554"/>
      <c r="B29" s="103" t="s">
        <v>198</v>
      </c>
      <c r="C29" s="123">
        <v>0</v>
      </c>
      <c r="D29" s="118">
        <v>1</v>
      </c>
      <c r="E29" s="118">
        <v>2</v>
      </c>
      <c r="F29" s="118">
        <v>6</v>
      </c>
      <c r="G29" s="118">
        <v>10</v>
      </c>
      <c r="H29" s="118">
        <v>20</v>
      </c>
      <c r="I29" s="118">
        <v>30</v>
      </c>
    </row>
    <row r="30" spans="1:11" ht="14.25" thickBot="1">
      <c r="A30" s="554"/>
      <c r="B30" s="103" t="s">
        <v>199</v>
      </c>
      <c r="C30" s="105"/>
      <c r="D30" s="105"/>
      <c r="E30" s="105"/>
      <c r="F30" s="105"/>
      <c r="G30" s="105"/>
      <c r="H30" s="105"/>
      <c r="I30" s="107"/>
    </row>
    <row r="31" spans="1:11" ht="14.25" thickBot="1">
      <c r="A31" s="554"/>
      <c r="B31" s="103" t="s">
        <v>200</v>
      </c>
      <c r="C31" s="105"/>
      <c r="D31" s="105"/>
      <c r="E31" s="105"/>
      <c r="F31" s="105"/>
      <c r="G31" s="105"/>
      <c r="H31" s="105"/>
      <c r="I31" s="107"/>
    </row>
    <row r="32" spans="1:11" ht="14.25" thickBot="1">
      <c r="A32" s="554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</row>
    <row r="33" spans="1:11" ht="14.25" thickBot="1">
      <c r="A33" s="555"/>
      <c r="B33" s="103" t="s">
        <v>202</v>
      </c>
      <c r="C33" s="105" t="s">
        <v>203</v>
      </c>
      <c r="D33" s="109">
        <f>INTERCEPT($C$32:$I$32,$C$29:$I$29)</f>
        <v>0</v>
      </c>
      <c r="E33" s="105" t="s">
        <v>204</v>
      </c>
      <c r="F33" s="109">
        <f>SLOPE($C$32:$I$32,$C$29:$I$29)</f>
        <v>0</v>
      </c>
      <c r="G33" s="105" t="s">
        <v>205</v>
      </c>
      <c r="H33" s="109" t="e">
        <f>CORREL($C$29:$I$29,$C$32:$I$32)</f>
        <v>#DIV/0!</v>
      </c>
    </row>
    <row r="34" spans="1:11" ht="14.25" thickBot="1">
      <c r="A34" s="75" t="s">
        <v>21</v>
      </c>
      <c r="B34" s="103" t="s">
        <v>138</v>
      </c>
      <c r="C34" s="542"/>
      <c r="D34" s="543"/>
      <c r="E34" s="542"/>
      <c r="F34" s="543"/>
      <c r="G34" s="542"/>
      <c r="H34" s="543"/>
      <c r="I34" s="542"/>
      <c r="J34" s="544"/>
      <c r="K34" s="543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42"/>
      <c r="J35" s="543"/>
      <c r="K35" s="105"/>
    </row>
    <row r="36" spans="1:11" ht="14.25" thickBot="1">
      <c r="A36" s="75" t="s">
        <v>140</v>
      </c>
      <c r="B36" s="103" t="s">
        <v>141</v>
      </c>
      <c r="C36" s="542"/>
      <c r="D36" s="543"/>
      <c r="E36" s="542"/>
      <c r="F36" s="543"/>
      <c r="G36" s="542"/>
      <c r="H36" s="543"/>
      <c r="I36" s="542"/>
      <c r="J36" s="543"/>
      <c r="K36" s="105"/>
    </row>
    <row r="37" spans="1:11" ht="14.25" thickBot="1">
      <c r="A37" s="76"/>
      <c r="B37" s="103" t="s">
        <v>29</v>
      </c>
      <c r="C37" s="542"/>
      <c r="D37" s="543"/>
      <c r="E37" s="542"/>
      <c r="F37" s="543"/>
      <c r="G37" s="542"/>
      <c r="H37" s="543"/>
      <c r="I37" s="542"/>
      <c r="J37" s="543"/>
      <c r="K37" s="105"/>
    </row>
    <row r="38" spans="1:11" ht="14.25" thickBot="1">
      <c r="A38" s="77"/>
      <c r="B38" s="103" t="s">
        <v>30</v>
      </c>
      <c r="C38" s="542"/>
      <c r="D38" s="543"/>
      <c r="E38" s="542"/>
      <c r="F38" s="543"/>
      <c r="G38" s="542"/>
      <c r="H38" s="543"/>
      <c r="I38" s="542"/>
      <c r="J38" s="543"/>
      <c r="K38" s="105"/>
    </row>
    <row r="39" spans="1:11" ht="14.25" thickBot="1">
      <c r="A39" s="553" t="s">
        <v>206</v>
      </c>
      <c r="B39" s="103" t="s">
        <v>186</v>
      </c>
      <c r="C39" s="542"/>
      <c r="D39" s="543"/>
      <c r="E39" s="542"/>
      <c r="F39" s="543"/>
      <c r="G39" s="398" t="s">
        <v>207</v>
      </c>
      <c r="H39" s="399"/>
      <c r="I39" s="399"/>
      <c r="J39" s="399"/>
      <c r="K39" s="400"/>
    </row>
    <row r="40" spans="1:11" ht="14.25" thickBot="1">
      <c r="A40" s="554"/>
      <c r="B40" s="103" t="s">
        <v>208</v>
      </c>
      <c r="C40" s="542"/>
      <c r="D40" s="543"/>
      <c r="E40" s="542"/>
      <c r="F40" s="543"/>
      <c r="G40" s="539" t="s">
        <v>209</v>
      </c>
      <c r="H40" s="540"/>
      <c r="I40" s="541"/>
      <c r="J40" s="542"/>
      <c r="K40" s="543"/>
    </row>
    <row r="41" spans="1:11" ht="14.25" thickBot="1">
      <c r="A41" s="554"/>
      <c r="B41" s="103" t="s">
        <v>210</v>
      </c>
      <c r="C41" s="542"/>
      <c r="D41" s="543"/>
      <c r="E41" s="542"/>
      <c r="F41" s="543"/>
      <c r="G41" s="539" t="s">
        <v>211</v>
      </c>
      <c r="H41" s="540"/>
      <c r="I41" s="541"/>
      <c r="J41" s="105"/>
      <c r="K41" s="105"/>
    </row>
    <row r="42" spans="1:11" ht="14.25" thickBot="1">
      <c r="A42" s="554"/>
      <c r="B42" s="103" t="s">
        <v>212</v>
      </c>
      <c r="C42" s="542"/>
      <c r="D42" s="543"/>
      <c r="E42" s="542"/>
      <c r="F42" s="543"/>
      <c r="G42" s="398" t="s">
        <v>212</v>
      </c>
      <c r="H42" s="399"/>
      <c r="I42" s="400"/>
      <c r="J42" s="105"/>
      <c r="K42" s="105"/>
    </row>
    <row r="43" spans="1:11" ht="15.75" thickBot="1">
      <c r="A43" s="554"/>
      <c r="B43" s="102" t="s">
        <v>213</v>
      </c>
      <c r="C43" s="542"/>
      <c r="D43" s="543"/>
      <c r="E43" s="542"/>
      <c r="F43" s="543"/>
      <c r="G43" s="558" t="s">
        <v>213</v>
      </c>
      <c r="H43" s="559"/>
      <c r="I43" s="560"/>
      <c r="J43" s="105"/>
      <c r="K43" s="105"/>
    </row>
    <row r="44" spans="1:11" ht="15.75" thickBot="1">
      <c r="A44" s="554"/>
      <c r="B44" s="103" t="s">
        <v>214</v>
      </c>
      <c r="C44" s="542"/>
      <c r="D44" s="543"/>
      <c r="E44" s="542"/>
      <c r="F44" s="543"/>
      <c r="G44" s="539" t="s">
        <v>215</v>
      </c>
      <c r="H44" s="540"/>
      <c r="I44" s="541"/>
      <c r="J44" s="110"/>
      <c r="K44" s="105"/>
    </row>
    <row r="45" spans="1:11" ht="14.25" thickBot="1">
      <c r="A45" s="554"/>
      <c r="B45" s="103" t="s">
        <v>216</v>
      </c>
      <c r="C45" s="542"/>
      <c r="D45" s="543"/>
      <c r="E45" s="542"/>
      <c r="F45" s="543"/>
      <c r="G45" s="539" t="s">
        <v>217</v>
      </c>
      <c r="H45" s="540"/>
      <c r="I45" s="541"/>
      <c r="J45" s="105"/>
      <c r="K45" s="105"/>
    </row>
    <row r="46" spans="1:11" ht="14.25" thickBot="1">
      <c r="A46" s="554"/>
      <c r="B46" s="103" t="s">
        <v>218</v>
      </c>
      <c r="C46" s="542"/>
      <c r="D46" s="543"/>
      <c r="E46" s="542"/>
      <c r="F46" s="543"/>
      <c r="G46" s="539" t="s">
        <v>164</v>
      </c>
      <c r="H46" s="540"/>
      <c r="I46" s="541"/>
      <c r="J46" s="105"/>
      <c r="K46" s="105"/>
    </row>
    <row r="47" spans="1:11" ht="14.25" thickBot="1">
      <c r="A47" s="555"/>
      <c r="B47" s="103" t="s">
        <v>30</v>
      </c>
      <c r="C47" s="542"/>
      <c r="D47" s="543"/>
      <c r="E47" s="542"/>
      <c r="F47" s="543"/>
      <c r="G47" s="539" t="s">
        <v>30</v>
      </c>
      <c r="H47" s="540"/>
      <c r="I47" s="541"/>
      <c r="J47" s="105"/>
      <c r="K47" s="105"/>
    </row>
    <row r="48" spans="1:11" ht="19.5">
      <c r="A48" s="561" t="s">
        <v>167</v>
      </c>
      <c r="B48" s="561"/>
      <c r="C48" s="561"/>
      <c r="D48" s="561"/>
      <c r="E48" s="561"/>
      <c r="F48" s="561"/>
      <c r="G48" s="561"/>
      <c r="H48" s="561"/>
      <c r="I48" s="561"/>
      <c r="J48" s="561"/>
      <c r="K48" s="561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"1,3"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C27" sqref="C27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91" t="s">
        <v>0</v>
      </c>
      <c r="B1" s="491"/>
      <c r="C1" s="491"/>
      <c r="D1" s="491"/>
      <c r="E1" s="491"/>
      <c r="F1" s="491"/>
      <c r="G1" s="491"/>
    </row>
    <row r="2" spans="1:9" ht="20.25">
      <c r="A2" s="492" t="s">
        <v>1</v>
      </c>
      <c r="B2" s="492"/>
      <c r="C2" s="492"/>
      <c r="D2" s="492"/>
      <c r="E2" s="492"/>
      <c r="F2" s="492"/>
      <c r="G2" s="492"/>
    </row>
    <row r="3" spans="1:9">
      <c r="A3" s="493" t="s">
        <v>258</v>
      </c>
      <c r="B3" s="493"/>
      <c r="C3" s="493"/>
      <c r="D3" s="493"/>
      <c r="E3" s="493"/>
      <c r="F3" s="493"/>
      <c r="G3" s="493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232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420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50</v>
      </c>
    </row>
    <row r="9" spans="1:9" ht="14.25" thickBot="1">
      <c r="A9" s="114" t="s">
        <v>184</v>
      </c>
      <c r="B9" s="563" t="s">
        <v>234</v>
      </c>
      <c r="C9" s="563"/>
      <c r="D9" s="563"/>
      <c r="F9" t="s">
        <v>185</v>
      </c>
      <c r="G9" s="25" t="s">
        <v>235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53" t="s">
        <v>196</v>
      </c>
      <c r="B28" s="100" t="s">
        <v>197</v>
      </c>
      <c r="C28" s="122">
        <v>0</v>
      </c>
      <c r="D28" s="117">
        <v>0.5</v>
      </c>
      <c r="E28" s="117">
        <v>1</v>
      </c>
      <c r="F28" s="117">
        <v>2</v>
      </c>
      <c r="G28" s="117">
        <v>4</v>
      </c>
      <c r="H28" s="117">
        <v>6</v>
      </c>
      <c r="I28" s="117">
        <v>8</v>
      </c>
      <c r="J28" s="117">
        <v>10</v>
      </c>
    </row>
    <row r="29" spans="1:11" ht="19.5" thickBot="1">
      <c r="A29" s="554"/>
      <c r="B29" s="103" t="s">
        <v>198</v>
      </c>
      <c r="C29" s="123">
        <v>0</v>
      </c>
      <c r="D29" s="118">
        <v>5</v>
      </c>
      <c r="E29" s="118">
        <v>10</v>
      </c>
      <c r="F29" s="118">
        <v>20</v>
      </c>
      <c r="G29" s="118">
        <v>40</v>
      </c>
      <c r="H29" s="118">
        <v>60</v>
      </c>
      <c r="I29" s="118">
        <v>80</v>
      </c>
      <c r="J29" s="117">
        <v>100</v>
      </c>
    </row>
    <row r="30" spans="1:11" ht="14.25" thickBot="1">
      <c r="A30" s="554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554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554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555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542"/>
      <c r="D34" s="543"/>
      <c r="E34" s="542"/>
      <c r="F34" s="543"/>
      <c r="G34" s="542"/>
      <c r="H34" s="543"/>
      <c r="I34" s="542"/>
      <c r="J34" s="544"/>
      <c r="K34" s="543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42"/>
      <c r="J35" s="543"/>
      <c r="K35" s="105"/>
    </row>
    <row r="36" spans="1:11" ht="14.25" thickBot="1">
      <c r="A36" s="75" t="s">
        <v>140</v>
      </c>
      <c r="B36" s="103" t="s">
        <v>141</v>
      </c>
      <c r="C36" s="542"/>
      <c r="D36" s="543"/>
      <c r="E36" s="542"/>
      <c r="F36" s="543"/>
      <c r="G36" s="542"/>
      <c r="H36" s="543"/>
      <c r="I36" s="542"/>
      <c r="J36" s="543"/>
      <c r="K36" s="105"/>
    </row>
    <row r="37" spans="1:11" ht="14.25" thickBot="1">
      <c r="A37" s="76"/>
      <c r="B37" s="103" t="s">
        <v>29</v>
      </c>
      <c r="C37" s="542"/>
      <c r="D37" s="543"/>
      <c r="E37" s="542"/>
      <c r="F37" s="543"/>
      <c r="G37" s="542"/>
      <c r="H37" s="543"/>
      <c r="I37" s="542"/>
      <c r="J37" s="543"/>
      <c r="K37" s="105"/>
    </row>
    <row r="38" spans="1:11" ht="14.25" thickBot="1">
      <c r="A38" s="77"/>
      <c r="B38" s="103" t="s">
        <v>30</v>
      </c>
      <c r="C38" s="542"/>
      <c r="D38" s="543"/>
      <c r="E38" s="542"/>
      <c r="F38" s="543"/>
      <c r="G38" s="542"/>
      <c r="H38" s="543"/>
      <c r="I38" s="542"/>
      <c r="J38" s="543"/>
      <c r="K38" s="105"/>
    </row>
    <row r="39" spans="1:11" ht="14.25" thickBot="1">
      <c r="A39" s="553" t="s">
        <v>206</v>
      </c>
      <c r="B39" s="103" t="s">
        <v>186</v>
      </c>
      <c r="C39" s="542"/>
      <c r="D39" s="543"/>
      <c r="E39" s="542"/>
      <c r="F39" s="543"/>
      <c r="G39" s="398" t="s">
        <v>207</v>
      </c>
      <c r="H39" s="399"/>
      <c r="I39" s="399"/>
      <c r="J39" s="399"/>
      <c r="K39" s="400"/>
    </row>
    <row r="40" spans="1:11" ht="14.25" thickBot="1">
      <c r="A40" s="554"/>
      <c r="B40" s="103" t="s">
        <v>208</v>
      </c>
      <c r="C40" s="542"/>
      <c r="D40" s="543"/>
      <c r="E40" s="542"/>
      <c r="F40" s="543"/>
      <c r="G40" s="539" t="s">
        <v>209</v>
      </c>
      <c r="H40" s="540"/>
      <c r="I40" s="541"/>
      <c r="J40" s="542"/>
      <c r="K40" s="543"/>
    </row>
    <row r="41" spans="1:11" ht="14.25" thickBot="1">
      <c r="A41" s="554"/>
      <c r="B41" s="103" t="s">
        <v>210</v>
      </c>
      <c r="C41" s="542"/>
      <c r="D41" s="543"/>
      <c r="E41" s="542"/>
      <c r="F41" s="543"/>
      <c r="G41" s="539" t="s">
        <v>211</v>
      </c>
      <c r="H41" s="540"/>
      <c r="I41" s="541"/>
      <c r="J41" s="105"/>
      <c r="K41" s="105"/>
    </row>
    <row r="42" spans="1:11" ht="14.25" thickBot="1">
      <c r="A42" s="554"/>
      <c r="B42" s="103" t="s">
        <v>212</v>
      </c>
      <c r="C42" s="542"/>
      <c r="D42" s="543"/>
      <c r="E42" s="542"/>
      <c r="F42" s="543"/>
      <c r="G42" s="398" t="s">
        <v>212</v>
      </c>
      <c r="H42" s="399"/>
      <c r="I42" s="400"/>
      <c r="J42" s="105"/>
      <c r="K42" s="105"/>
    </row>
    <row r="43" spans="1:11" ht="15.75" thickBot="1">
      <c r="A43" s="554"/>
      <c r="B43" s="102" t="s">
        <v>213</v>
      </c>
      <c r="C43" s="542"/>
      <c r="D43" s="543"/>
      <c r="E43" s="542"/>
      <c r="F43" s="543"/>
      <c r="G43" s="558" t="s">
        <v>213</v>
      </c>
      <c r="H43" s="559"/>
      <c r="I43" s="560"/>
      <c r="J43" s="105"/>
      <c r="K43" s="105"/>
    </row>
    <row r="44" spans="1:11" ht="15.75" thickBot="1">
      <c r="A44" s="554"/>
      <c r="B44" s="103" t="s">
        <v>214</v>
      </c>
      <c r="C44" s="542"/>
      <c r="D44" s="543"/>
      <c r="E44" s="542"/>
      <c r="F44" s="543"/>
      <c r="G44" s="539" t="s">
        <v>215</v>
      </c>
      <c r="H44" s="540"/>
      <c r="I44" s="541"/>
      <c r="J44" s="110"/>
      <c r="K44" s="105"/>
    </row>
    <row r="45" spans="1:11" ht="14.25" thickBot="1">
      <c r="A45" s="554"/>
      <c r="B45" s="103" t="s">
        <v>216</v>
      </c>
      <c r="C45" s="542"/>
      <c r="D45" s="543"/>
      <c r="E45" s="542"/>
      <c r="F45" s="543"/>
      <c r="G45" s="539" t="s">
        <v>217</v>
      </c>
      <c r="H45" s="540"/>
      <c r="I45" s="541"/>
      <c r="J45" s="105"/>
      <c r="K45" s="105"/>
    </row>
    <row r="46" spans="1:11" ht="14.25" thickBot="1">
      <c r="A46" s="554"/>
      <c r="B46" s="103" t="s">
        <v>218</v>
      </c>
      <c r="C46" s="542"/>
      <c r="D46" s="543"/>
      <c r="E46" s="542"/>
      <c r="F46" s="543"/>
      <c r="G46" s="539" t="s">
        <v>164</v>
      </c>
      <c r="H46" s="540"/>
      <c r="I46" s="541"/>
      <c r="J46" s="105"/>
      <c r="K46" s="105"/>
    </row>
    <row r="47" spans="1:11" ht="14.25" thickBot="1">
      <c r="A47" s="555"/>
      <c r="B47" s="103" t="s">
        <v>30</v>
      </c>
      <c r="C47" s="542"/>
      <c r="D47" s="543"/>
      <c r="E47" s="542"/>
      <c r="F47" s="543"/>
      <c r="G47" s="539" t="s">
        <v>30</v>
      </c>
      <c r="H47" s="540"/>
      <c r="I47" s="541"/>
      <c r="J47" s="105"/>
      <c r="K47" s="105"/>
    </row>
    <row r="48" spans="1:11" ht="19.5">
      <c r="A48" s="561" t="s">
        <v>167</v>
      </c>
      <c r="B48" s="561"/>
      <c r="C48" s="561"/>
      <c r="D48" s="561"/>
      <c r="E48" s="561"/>
      <c r="F48" s="561"/>
      <c r="G48" s="561"/>
      <c r="H48" s="561"/>
      <c r="I48" s="561"/>
      <c r="J48" s="561"/>
      <c r="K48" s="561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"1,2"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A10" sqref="A10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91" t="s">
        <v>0</v>
      </c>
      <c r="B1" s="491"/>
      <c r="C1" s="491"/>
      <c r="D1" s="491"/>
      <c r="E1" s="491"/>
      <c r="F1" s="491"/>
      <c r="G1" s="491"/>
    </row>
    <row r="2" spans="1:9" ht="20.25">
      <c r="A2" s="492" t="s">
        <v>1</v>
      </c>
      <c r="B2" s="492"/>
      <c r="C2" s="492"/>
      <c r="D2" s="492"/>
      <c r="E2" s="492"/>
      <c r="F2" s="492"/>
      <c r="G2" s="492"/>
    </row>
    <row r="3" spans="1:9">
      <c r="A3" s="493" t="s">
        <v>257</v>
      </c>
      <c r="B3" s="493"/>
      <c r="C3" s="493"/>
      <c r="D3" s="493"/>
      <c r="E3" s="493"/>
      <c r="F3" s="493"/>
      <c r="G3" s="493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236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460</v>
      </c>
      <c r="F7" t="s">
        <v>179</v>
      </c>
      <c r="G7" s="25">
        <v>3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250</v>
      </c>
    </row>
    <row r="9" spans="1:9" ht="14.25" thickBot="1">
      <c r="A9" s="114" t="s">
        <v>184</v>
      </c>
      <c r="B9" s="563" t="s">
        <v>237</v>
      </c>
      <c r="C9" s="563"/>
      <c r="D9" s="563"/>
      <c r="F9" t="s">
        <v>185</v>
      </c>
      <c r="G9" s="25" t="s">
        <v>238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53" t="s">
        <v>196</v>
      </c>
      <c r="B28" s="100" t="s">
        <v>197</v>
      </c>
      <c r="C28" s="122">
        <v>0</v>
      </c>
      <c r="D28" s="117">
        <v>0.25</v>
      </c>
      <c r="E28" s="117">
        <v>0.5</v>
      </c>
      <c r="F28" s="117">
        <v>1</v>
      </c>
      <c r="G28" s="117">
        <v>3</v>
      </c>
      <c r="H28" s="117">
        <v>5</v>
      </c>
      <c r="I28" s="117">
        <v>7</v>
      </c>
      <c r="J28" s="117">
        <v>10</v>
      </c>
    </row>
    <row r="29" spans="1:11" ht="19.5" thickBot="1">
      <c r="A29" s="554"/>
      <c r="B29" s="103" t="s">
        <v>198</v>
      </c>
      <c r="C29" s="123">
        <v>0</v>
      </c>
      <c r="D29" s="118">
        <v>0.25</v>
      </c>
      <c r="E29" s="118">
        <v>0.5</v>
      </c>
      <c r="F29" s="118">
        <v>1</v>
      </c>
      <c r="G29" s="118">
        <v>3</v>
      </c>
      <c r="H29" s="118">
        <v>5</v>
      </c>
      <c r="I29" s="118">
        <v>7</v>
      </c>
      <c r="J29" s="117">
        <v>10</v>
      </c>
    </row>
    <row r="30" spans="1:11" ht="14.25" thickBot="1">
      <c r="A30" s="554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554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554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555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542"/>
      <c r="D34" s="543"/>
      <c r="E34" s="542"/>
      <c r="F34" s="543"/>
      <c r="G34" s="542"/>
      <c r="H34" s="543"/>
      <c r="I34" s="542"/>
      <c r="J34" s="544"/>
      <c r="K34" s="543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42"/>
      <c r="J35" s="543"/>
      <c r="K35" s="105"/>
    </row>
    <row r="36" spans="1:11" ht="14.25" thickBot="1">
      <c r="A36" s="75" t="s">
        <v>140</v>
      </c>
      <c r="B36" s="103" t="s">
        <v>141</v>
      </c>
      <c r="C36" s="542"/>
      <c r="D36" s="543"/>
      <c r="E36" s="542"/>
      <c r="F36" s="543"/>
      <c r="G36" s="542"/>
      <c r="H36" s="543"/>
      <c r="I36" s="542"/>
      <c r="J36" s="543"/>
      <c r="K36" s="105"/>
    </row>
    <row r="37" spans="1:11" ht="14.25" thickBot="1">
      <c r="A37" s="76"/>
      <c r="B37" s="103" t="s">
        <v>29</v>
      </c>
      <c r="C37" s="542"/>
      <c r="D37" s="543"/>
      <c r="E37" s="542"/>
      <c r="F37" s="543"/>
      <c r="G37" s="542"/>
      <c r="H37" s="543"/>
      <c r="I37" s="542"/>
      <c r="J37" s="543"/>
      <c r="K37" s="105"/>
    </row>
    <row r="38" spans="1:11" ht="14.25" thickBot="1">
      <c r="A38" s="77"/>
      <c r="B38" s="103" t="s">
        <v>30</v>
      </c>
      <c r="C38" s="542"/>
      <c r="D38" s="543"/>
      <c r="E38" s="542"/>
      <c r="F38" s="543"/>
      <c r="G38" s="542"/>
      <c r="H38" s="543"/>
      <c r="I38" s="542"/>
      <c r="J38" s="543"/>
      <c r="K38" s="105"/>
    </row>
    <row r="39" spans="1:11" ht="14.25" thickBot="1">
      <c r="A39" s="553" t="s">
        <v>206</v>
      </c>
      <c r="B39" s="103" t="s">
        <v>186</v>
      </c>
      <c r="C39" s="542"/>
      <c r="D39" s="543"/>
      <c r="E39" s="542"/>
      <c r="F39" s="543"/>
      <c r="G39" s="398" t="s">
        <v>207</v>
      </c>
      <c r="H39" s="399"/>
      <c r="I39" s="399"/>
      <c r="J39" s="399"/>
      <c r="K39" s="400"/>
    </row>
    <row r="40" spans="1:11" ht="14.25" thickBot="1">
      <c r="A40" s="554"/>
      <c r="B40" s="103" t="s">
        <v>208</v>
      </c>
      <c r="C40" s="542"/>
      <c r="D40" s="543"/>
      <c r="E40" s="542"/>
      <c r="F40" s="543"/>
      <c r="G40" s="539" t="s">
        <v>209</v>
      </c>
      <c r="H40" s="540"/>
      <c r="I40" s="541"/>
      <c r="J40" s="542"/>
      <c r="K40" s="543"/>
    </row>
    <row r="41" spans="1:11" ht="14.25" thickBot="1">
      <c r="A41" s="554"/>
      <c r="B41" s="103" t="s">
        <v>210</v>
      </c>
      <c r="C41" s="542"/>
      <c r="D41" s="543"/>
      <c r="E41" s="542"/>
      <c r="F41" s="543"/>
      <c r="G41" s="539" t="s">
        <v>211</v>
      </c>
      <c r="H41" s="540"/>
      <c r="I41" s="541"/>
      <c r="J41" s="105"/>
      <c r="K41" s="105"/>
    </row>
    <row r="42" spans="1:11" ht="14.25" thickBot="1">
      <c r="A42" s="554"/>
      <c r="B42" s="103" t="s">
        <v>212</v>
      </c>
      <c r="C42" s="542"/>
      <c r="D42" s="543"/>
      <c r="E42" s="542"/>
      <c r="F42" s="543"/>
      <c r="G42" s="398" t="s">
        <v>212</v>
      </c>
      <c r="H42" s="399"/>
      <c r="I42" s="400"/>
      <c r="J42" s="105"/>
      <c r="K42" s="105"/>
    </row>
    <row r="43" spans="1:11" ht="15.75" thickBot="1">
      <c r="A43" s="554"/>
      <c r="B43" s="102" t="s">
        <v>213</v>
      </c>
      <c r="C43" s="542"/>
      <c r="D43" s="543"/>
      <c r="E43" s="542"/>
      <c r="F43" s="543"/>
      <c r="G43" s="558" t="s">
        <v>213</v>
      </c>
      <c r="H43" s="559"/>
      <c r="I43" s="560"/>
      <c r="J43" s="105"/>
      <c r="K43" s="105"/>
    </row>
    <row r="44" spans="1:11" ht="15.75" thickBot="1">
      <c r="A44" s="554"/>
      <c r="B44" s="103" t="s">
        <v>214</v>
      </c>
      <c r="C44" s="542"/>
      <c r="D44" s="543"/>
      <c r="E44" s="542"/>
      <c r="F44" s="543"/>
      <c r="G44" s="539" t="s">
        <v>215</v>
      </c>
      <c r="H44" s="540"/>
      <c r="I44" s="541"/>
      <c r="J44" s="110"/>
      <c r="K44" s="105"/>
    </row>
    <row r="45" spans="1:11" ht="14.25" thickBot="1">
      <c r="A45" s="554"/>
      <c r="B45" s="103" t="s">
        <v>216</v>
      </c>
      <c r="C45" s="542"/>
      <c r="D45" s="543"/>
      <c r="E45" s="542"/>
      <c r="F45" s="543"/>
      <c r="G45" s="539" t="s">
        <v>217</v>
      </c>
      <c r="H45" s="540"/>
      <c r="I45" s="541"/>
      <c r="J45" s="105"/>
      <c r="K45" s="105"/>
    </row>
    <row r="46" spans="1:11" ht="14.25" thickBot="1">
      <c r="A46" s="554"/>
      <c r="B46" s="103" t="s">
        <v>218</v>
      </c>
      <c r="C46" s="542"/>
      <c r="D46" s="543"/>
      <c r="E46" s="542"/>
      <c r="F46" s="543"/>
      <c r="G46" s="539" t="s">
        <v>164</v>
      </c>
      <c r="H46" s="540"/>
      <c r="I46" s="541"/>
      <c r="J46" s="105"/>
      <c r="K46" s="105"/>
    </row>
    <row r="47" spans="1:11" ht="14.25" thickBot="1">
      <c r="A47" s="555"/>
      <c r="B47" s="103" t="s">
        <v>30</v>
      </c>
      <c r="C47" s="542"/>
      <c r="D47" s="543"/>
      <c r="E47" s="542"/>
      <c r="F47" s="543"/>
      <c r="G47" s="539" t="s">
        <v>30</v>
      </c>
      <c r="H47" s="540"/>
      <c r="I47" s="541"/>
      <c r="J47" s="105"/>
      <c r="K47" s="105"/>
    </row>
    <row r="48" spans="1:11" ht="19.5">
      <c r="A48" s="561" t="s">
        <v>167</v>
      </c>
      <c r="B48" s="561"/>
      <c r="C48" s="561"/>
      <c r="D48" s="561"/>
      <c r="E48" s="561"/>
      <c r="F48" s="561"/>
      <c r="G48" s="561"/>
      <c r="H48" s="561"/>
      <c r="I48" s="561"/>
      <c r="J48" s="561"/>
      <c r="K48" s="561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"3"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L61"/>
  <sheetViews>
    <sheetView topLeftCell="A13" workbookViewId="0">
      <selection activeCell="E26" sqref="E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91" t="s">
        <v>0</v>
      </c>
      <c r="B1" s="491"/>
      <c r="C1" s="491"/>
      <c r="D1" s="491"/>
      <c r="E1" s="491"/>
      <c r="F1" s="491"/>
      <c r="G1" s="491"/>
    </row>
    <row r="2" spans="1:9" ht="20.25">
      <c r="A2" s="492" t="s">
        <v>1</v>
      </c>
      <c r="B2" s="492"/>
      <c r="C2" s="492"/>
      <c r="D2" s="492"/>
      <c r="E2" s="492"/>
      <c r="F2" s="492"/>
      <c r="G2" s="492"/>
    </row>
    <row r="3" spans="1:9">
      <c r="A3" s="493" t="s">
        <v>256</v>
      </c>
      <c r="B3" s="493"/>
      <c r="C3" s="493"/>
      <c r="D3" s="493"/>
      <c r="E3" s="493"/>
      <c r="F3" s="493"/>
      <c r="G3" s="493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239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 s="25">
        <v>652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240</v>
      </c>
      <c r="H8" t="s">
        <v>183</v>
      </c>
      <c r="I8" s="25" t="s">
        <v>240</v>
      </c>
    </row>
    <row r="9" spans="1:9" ht="14.25" thickBot="1">
      <c r="A9" s="114" t="s">
        <v>184</v>
      </c>
      <c r="B9" s="563" t="s">
        <v>241</v>
      </c>
      <c r="C9" s="563"/>
      <c r="D9" s="563"/>
      <c r="F9" t="s">
        <v>185</v>
      </c>
      <c r="G9" s="25" t="s">
        <v>242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2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2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2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2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2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2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2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2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2">
      <c r="A26" s="1" t="s">
        <v>192</v>
      </c>
      <c r="B26" t="s">
        <v>193</v>
      </c>
      <c r="D26" t="s">
        <v>194</v>
      </c>
      <c r="F26" t="s">
        <v>195</v>
      </c>
    </row>
    <row r="27" spans="1:12" ht="14.25" thickBot="1"/>
    <row r="28" spans="1:12" ht="39.75" customHeight="1" thickBot="1">
      <c r="A28" s="553" t="s">
        <v>196</v>
      </c>
      <c r="B28" s="100" t="s">
        <v>197</v>
      </c>
      <c r="C28" s="122">
        <v>0</v>
      </c>
      <c r="D28" s="117">
        <v>1</v>
      </c>
      <c r="E28" s="117">
        <v>3</v>
      </c>
      <c r="F28" s="117">
        <v>5</v>
      </c>
      <c r="G28" s="117">
        <v>7</v>
      </c>
      <c r="H28" s="117">
        <v>9</v>
      </c>
      <c r="I28" s="117">
        <v>11</v>
      </c>
      <c r="J28" s="117">
        <v>13</v>
      </c>
      <c r="K28" s="117">
        <v>15</v>
      </c>
      <c r="L28" s="117">
        <v>20</v>
      </c>
    </row>
    <row r="29" spans="1:12" ht="19.5" thickBot="1">
      <c r="A29" s="554"/>
      <c r="B29" s="103" t="s">
        <v>198</v>
      </c>
      <c r="C29" s="123">
        <v>0</v>
      </c>
      <c r="D29" s="118">
        <v>10</v>
      </c>
      <c r="E29" s="118">
        <v>30</v>
      </c>
      <c r="F29" s="118">
        <v>50</v>
      </c>
      <c r="G29" s="118">
        <v>70</v>
      </c>
      <c r="H29" s="118">
        <v>90</v>
      </c>
      <c r="I29" s="118">
        <v>110</v>
      </c>
      <c r="J29" s="117">
        <v>130</v>
      </c>
      <c r="K29" s="117">
        <v>150</v>
      </c>
      <c r="L29" s="117">
        <v>200</v>
      </c>
    </row>
    <row r="30" spans="1:12" ht="14.25" thickBot="1">
      <c r="A30" s="554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  <c r="K30" s="107"/>
      <c r="L30" s="107"/>
    </row>
    <row r="31" spans="1:12" ht="14.25" thickBot="1">
      <c r="A31" s="554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  <c r="K31" s="107"/>
      <c r="L31" s="107"/>
    </row>
    <row r="32" spans="1:12" ht="14.25" thickBot="1">
      <c r="A32" s="554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 t="shared" ref="J32:L32" si="3">J30-J31</f>
        <v>0</v>
      </c>
      <c r="K32" s="107">
        <f t="shared" si="3"/>
        <v>0</v>
      </c>
      <c r="L32" s="107">
        <f t="shared" si="3"/>
        <v>0</v>
      </c>
    </row>
    <row r="33" spans="1:11" ht="14.25" thickBot="1">
      <c r="A33" s="555"/>
      <c r="B33" s="103" t="s">
        <v>202</v>
      </c>
      <c r="C33" s="105" t="s">
        <v>203</v>
      </c>
      <c r="D33" s="109">
        <f>INTERCEPT($C$32:$L$32,$C$29:$L$29)</f>
        <v>0</v>
      </c>
      <c r="E33" s="105" t="s">
        <v>204</v>
      </c>
      <c r="F33" s="109">
        <f>SLOPE($C$32:$L$32,$C$29:$L$29)</f>
        <v>0</v>
      </c>
      <c r="G33" s="105" t="s">
        <v>205</v>
      </c>
      <c r="H33" s="109" t="e">
        <f>CORREL($C$29:$L$29,$C$32:$L$32)</f>
        <v>#DIV/0!</v>
      </c>
    </row>
    <row r="34" spans="1:11" ht="14.25" thickBot="1">
      <c r="A34" s="75" t="s">
        <v>21</v>
      </c>
      <c r="B34" s="103" t="s">
        <v>138</v>
      </c>
      <c r="C34" s="542"/>
      <c r="D34" s="543"/>
      <c r="E34" s="542"/>
      <c r="F34" s="543"/>
      <c r="G34" s="542"/>
      <c r="H34" s="543"/>
      <c r="I34" s="542"/>
      <c r="J34" s="544"/>
      <c r="K34" s="543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42"/>
      <c r="J35" s="543"/>
      <c r="K35" s="105"/>
    </row>
    <row r="36" spans="1:11" ht="14.25" thickBot="1">
      <c r="A36" s="75" t="s">
        <v>140</v>
      </c>
      <c r="B36" s="103" t="s">
        <v>141</v>
      </c>
      <c r="C36" s="542"/>
      <c r="D36" s="543"/>
      <c r="E36" s="542"/>
      <c r="F36" s="543"/>
      <c r="G36" s="542"/>
      <c r="H36" s="543"/>
      <c r="I36" s="542"/>
      <c r="J36" s="543"/>
      <c r="K36" s="105"/>
    </row>
    <row r="37" spans="1:11" ht="14.25" thickBot="1">
      <c r="A37" s="76"/>
      <c r="B37" s="103" t="s">
        <v>29</v>
      </c>
      <c r="C37" s="542"/>
      <c r="D37" s="543"/>
      <c r="E37" s="542"/>
      <c r="F37" s="543"/>
      <c r="G37" s="542"/>
      <c r="H37" s="543"/>
      <c r="I37" s="542"/>
      <c r="J37" s="543"/>
      <c r="K37" s="105"/>
    </row>
    <row r="38" spans="1:11" ht="14.25" thickBot="1">
      <c r="A38" s="77"/>
      <c r="B38" s="103" t="s">
        <v>30</v>
      </c>
      <c r="C38" s="542"/>
      <c r="D38" s="543"/>
      <c r="E38" s="542"/>
      <c r="F38" s="543"/>
      <c r="G38" s="542"/>
      <c r="H38" s="543"/>
      <c r="I38" s="542"/>
      <c r="J38" s="543"/>
      <c r="K38" s="105"/>
    </row>
    <row r="39" spans="1:11" ht="14.25" thickBot="1">
      <c r="A39" s="553" t="s">
        <v>206</v>
      </c>
      <c r="B39" s="103" t="s">
        <v>186</v>
      </c>
      <c r="C39" s="542"/>
      <c r="D39" s="543"/>
      <c r="E39" s="542"/>
      <c r="F39" s="543"/>
      <c r="G39" s="398" t="s">
        <v>207</v>
      </c>
      <c r="H39" s="399"/>
      <c r="I39" s="399"/>
      <c r="J39" s="399"/>
      <c r="K39" s="400"/>
    </row>
    <row r="40" spans="1:11" ht="14.25" thickBot="1">
      <c r="A40" s="554"/>
      <c r="B40" s="103" t="s">
        <v>208</v>
      </c>
      <c r="C40" s="542"/>
      <c r="D40" s="543"/>
      <c r="E40" s="542"/>
      <c r="F40" s="543"/>
      <c r="G40" s="539" t="s">
        <v>209</v>
      </c>
      <c r="H40" s="540"/>
      <c r="I40" s="541"/>
      <c r="J40" s="542"/>
      <c r="K40" s="543"/>
    </row>
    <row r="41" spans="1:11" ht="14.25" thickBot="1">
      <c r="A41" s="554"/>
      <c r="B41" s="103" t="s">
        <v>210</v>
      </c>
      <c r="C41" s="542"/>
      <c r="D41" s="543"/>
      <c r="E41" s="542"/>
      <c r="F41" s="543"/>
      <c r="G41" s="539" t="s">
        <v>211</v>
      </c>
      <c r="H41" s="540"/>
      <c r="I41" s="541"/>
      <c r="J41" s="105"/>
      <c r="K41" s="105"/>
    </row>
    <row r="42" spans="1:11" ht="14.25" thickBot="1">
      <c r="A42" s="554"/>
      <c r="B42" s="103" t="s">
        <v>212</v>
      </c>
      <c r="C42" s="542"/>
      <c r="D42" s="543"/>
      <c r="E42" s="542"/>
      <c r="F42" s="543"/>
      <c r="G42" s="398" t="s">
        <v>212</v>
      </c>
      <c r="H42" s="399"/>
      <c r="I42" s="400"/>
      <c r="J42" s="105"/>
      <c r="K42" s="105"/>
    </row>
    <row r="43" spans="1:11" ht="15.75" thickBot="1">
      <c r="A43" s="554"/>
      <c r="B43" s="102" t="s">
        <v>213</v>
      </c>
      <c r="C43" s="542"/>
      <c r="D43" s="543"/>
      <c r="E43" s="542"/>
      <c r="F43" s="543"/>
      <c r="G43" s="558" t="s">
        <v>213</v>
      </c>
      <c r="H43" s="559"/>
      <c r="I43" s="560"/>
      <c r="J43" s="105"/>
      <c r="K43" s="105"/>
    </row>
    <row r="44" spans="1:11" ht="15.75" thickBot="1">
      <c r="A44" s="554"/>
      <c r="B44" s="103" t="s">
        <v>214</v>
      </c>
      <c r="C44" s="542"/>
      <c r="D44" s="543"/>
      <c r="E44" s="542"/>
      <c r="F44" s="543"/>
      <c r="G44" s="539" t="s">
        <v>215</v>
      </c>
      <c r="H44" s="540"/>
      <c r="I44" s="541"/>
      <c r="J44" s="110"/>
      <c r="K44" s="105"/>
    </row>
    <row r="45" spans="1:11" ht="14.25" thickBot="1">
      <c r="A45" s="554"/>
      <c r="B45" s="103" t="s">
        <v>216</v>
      </c>
      <c r="C45" s="542"/>
      <c r="D45" s="543"/>
      <c r="E45" s="542"/>
      <c r="F45" s="543"/>
      <c r="G45" s="539" t="s">
        <v>217</v>
      </c>
      <c r="H45" s="540"/>
      <c r="I45" s="541"/>
      <c r="J45" s="105"/>
      <c r="K45" s="105"/>
    </row>
    <row r="46" spans="1:11" ht="14.25" thickBot="1">
      <c r="A46" s="554"/>
      <c r="B46" s="103" t="s">
        <v>218</v>
      </c>
      <c r="C46" s="542"/>
      <c r="D46" s="543"/>
      <c r="E46" s="542"/>
      <c r="F46" s="543"/>
      <c r="G46" s="539" t="s">
        <v>164</v>
      </c>
      <c r="H46" s="540"/>
      <c r="I46" s="541"/>
      <c r="J46" s="105"/>
      <c r="K46" s="105"/>
    </row>
    <row r="47" spans="1:11" ht="14.25" thickBot="1">
      <c r="A47" s="555"/>
      <c r="B47" s="103" t="s">
        <v>30</v>
      </c>
      <c r="C47" s="542"/>
      <c r="D47" s="543"/>
      <c r="E47" s="542"/>
      <c r="F47" s="543"/>
      <c r="G47" s="539" t="s">
        <v>30</v>
      </c>
      <c r="H47" s="540"/>
      <c r="I47" s="541"/>
      <c r="J47" s="105"/>
      <c r="K47" s="105"/>
    </row>
    <row r="48" spans="1:11" ht="19.5">
      <c r="A48" s="561" t="s">
        <v>167</v>
      </c>
      <c r="B48" s="561"/>
      <c r="C48" s="561"/>
      <c r="D48" s="561"/>
      <c r="E48" s="561"/>
      <c r="F48" s="561"/>
      <c r="G48" s="561"/>
      <c r="H48" s="561"/>
      <c r="I48" s="561"/>
      <c r="J48" s="561"/>
      <c r="K48" s="561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K61"/>
  <sheetViews>
    <sheetView topLeftCell="A10" workbookViewId="0">
      <selection activeCell="D26" sqref="D26"/>
    </sheetView>
  </sheetViews>
  <sheetFormatPr defaultRowHeight="13.5"/>
  <cols>
    <col min="1" max="1" width="22.375" customWidth="1"/>
    <col min="2" max="8" width="19.75" customWidth="1"/>
  </cols>
  <sheetData>
    <row r="1" spans="1:9" ht="18.75">
      <c r="A1" s="491" t="s">
        <v>0</v>
      </c>
      <c r="B1" s="491"/>
      <c r="C1" s="491"/>
      <c r="D1" s="491"/>
      <c r="E1" s="491"/>
      <c r="F1" s="491"/>
      <c r="G1" s="491"/>
    </row>
    <row r="2" spans="1:9" ht="20.25">
      <c r="A2" s="492" t="s">
        <v>1</v>
      </c>
      <c r="B2" s="492"/>
      <c r="C2" s="492"/>
      <c r="D2" s="492"/>
      <c r="E2" s="492"/>
      <c r="F2" s="492"/>
      <c r="G2" s="492"/>
    </row>
    <row r="3" spans="1:9">
      <c r="A3" s="493" t="s">
        <v>255</v>
      </c>
      <c r="B3" s="493"/>
      <c r="C3" s="493"/>
      <c r="D3" s="493"/>
      <c r="E3" s="493"/>
      <c r="F3" s="493"/>
      <c r="G3" s="493"/>
    </row>
    <row r="4" spans="1:9">
      <c r="A4" s="1" t="s">
        <v>174</v>
      </c>
      <c r="B4" s="21"/>
      <c r="C4" t="s">
        <v>52</v>
      </c>
      <c r="D4" s="21"/>
      <c r="F4" t="s">
        <v>50</v>
      </c>
      <c r="G4" s="21"/>
    </row>
    <row r="5" spans="1:9">
      <c r="A5" s="1" t="s">
        <v>175</v>
      </c>
      <c r="B5" s="21"/>
      <c r="C5" t="s">
        <v>53</v>
      </c>
      <c r="D5" s="21"/>
      <c r="F5" t="s">
        <v>176</v>
      </c>
      <c r="G5" s="21"/>
    </row>
    <row r="6" spans="1:9">
      <c r="A6" s="113" t="s">
        <v>177</v>
      </c>
      <c r="B6" s="21" t="s">
        <v>243</v>
      </c>
      <c r="C6" s="113"/>
      <c r="D6" s="113"/>
      <c r="E6" s="113"/>
      <c r="F6" s="113"/>
      <c r="G6" s="113"/>
    </row>
    <row r="7" spans="1:9">
      <c r="A7" s="1" t="s">
        <v>178</v>
      </c>
      <c r="B7" s="21"/>
      <c r="C7" t="s">
        <v>220</v>
      </c>
      <c r="D7">
        <v>665</v>
      </c>
      <c r="F7" t="s">
        <v>179</v>
      </c>
      <c r="G7" s="25">
        <v>1</v>
      </c>
    </row>
    <row r="8" spans="1:9">
      <c r="A8" s="1" t="s">
        <v>180</v>
      </c>
      <c r="B8" s="25"/>
      <c r="C8" t="s">
        <v>181</v>
      </c>
      <c r="D8" s="25"/>
      <c r="F8" t="s">
        <v>182</v>
      </c>
      <c r="G8" s="25" t="s">
        <v>233</v>
      </c>
      <c r="H8" t="s">
        <v>183</v>
      </c>
      <c r="I8" s="25">
        <v>100</v>
      </c>
    </row>
    <row r="9" spans="1:9" ht="14.25" thickBot="1">
      <c r="A9" s="114" t="s">
        <v>184</v>
      </c>
      <c r="B9" s="563" t="s">
        <v>244</v>
      </c>
      <c r="C9" s="563"/>
      <c r="D9" s="563"/>
      <c r="F9" t="s">
        <v>185</v>
      </c>
      <c r="G9" s="25" t="s">
        <v>231</v>
      </c>
    </row>
    <row r="10" spans="1:9" ht="13.5" customHeight="1" thickBot="1">
      <c r="A10" s="115" t="s">
        <v>186</v>
      </c>
      <c r="B10" s="116" t="s">
        <v>84</v>
      </c>
      <c r="C10" s="116" t="s">
        <v>187</v>
      </c>
      <c r="D10" s="116" t="s">
        <v>188</v>
      </c>
      <c r="E10" s="116" t="s">
        <v>189</v>
      </c>
      <c r="F10" s="60" t="s">
        <v>226</v>
      </c>
      <c r="G10" s="60" t="s">
        <v>227</v>
      </c>
      <c r="H10" s="116" t="s">
        <v>79</v>
      </c>
    </row>
    <row r="11" spans="1:9" ht="14.25" thickBot="1">
      <c r="A11" s="89"/>
      <c r="B11" s="90"/>
      <c r="C11" s="90"/>
      <c r="D11" s="90"/>
      <c r="E11" s="90"/>
      <c r="F11" s="121">
        <f>D11-E11</f>
        <v>0</v>
      </c>
      <c r="G11" s="121" t="str">
        <f t="shared" ref="G11:G24" si="0">IFERROR("",(F11-$D$33)/($F$33*C11))</f>
        <v/>
      </c>
      <c r="H11" s="90"/>
    </row>
    <row r="12" spans="1:9" ht="14.25" thickBot="1">
      <c r="A12" s="89"/>
      <c r="B12" s="90"/>
      <c r="C12" s="90"/>
      <c r="D12" s="90"/>
      <c r="E12" s="90"/>
      <c r="F12" s="71">
        <f t="shared" ref="F12:F24" si="1">D12-E12</f>
        <v>0</v>
      </c>
      <c r="G12" s="71" t="str">
        <f t="shared" si="0"/>
        <v/>
      </c>
      <c r="H12" s="90"/>
    </row>
    <row r="13" spans="1:9" ht="14.25" thickBot="1">
      <c r="A13" s="89"/>
      <c r="B13" s="90"/>
      <c r="C13" s="90"/>
      <c r="D13" s="90"/>
      <c r="E13" s="90"/>
      <c r="F13" s="71">
        <f t="shared" si="1"/>
        <v>0</v>
      </c>
      <c r="G13" s="71" t="str">
        <f t="shared" si="0"/>
        <v/>
      </c>
      <c r="H13" s="90"/>
    </row>
    <row r="14" spans="1:9" ht="14.25" thickBot="1">
      <c r="A14" s="89"/>
      <c r="B14" s="90"/>
      <c r="C14" s="90"/>
      <c r="D14" s="90"/>
      <c r="E14" s="90"/>
      <c r="F14" s="71">
        <f t="shared" si="1"/>
        <v>0</v>
      </c>
      <c r="G14" s="71" t="str">
        <f t="shared" si="0"/>
        <v/>
      </c>
      <c r="H14" s="90"/>
    </row>
    <row r="15" spans="1:9" ht="14.25" thickBot="1">
      <c r="A15" s="89"/>
      <c r="B15" s="90"/>
      <c r="C15" s="90"/>
      <c r="D15" s="90"/>
      <c r="E15" s="90"/>
      <c r="F15" s="71">
        <f t="shared" si="1"/>
        <v>0</v>
      </c>
      <c r="G15" s="71" t="str">
        <f t="shared" si="0"/>
        <v/>
      </c>
      <c r="H15" s="90"/>
    </row>
    <row r="16" spans="1:9" ht="14.25" thickBot="1">
      <c r="A16" s="89"/>
      <c r="B16" s="90"/>
      <c r="C16" s="90"/>
      <c r="D16" s="90"/>
      <c r="E16" s="90"/>
      <c r="F16" s="71">
        <f t="shared" si="1"/>
        <v>0</v>
      </c>
      <c r="G16" s="71" t="str">
        <f t="shared" si="0"/>
        <v/>
      </c>
      <c r="H16" s="90"/>
    </row>
    <row r="17" spans="1:11" ht="14.25" thickBot="1">
      <c r="A17" s="89"/>
      <c r="B17" s="90"/>
      <c r="C17" s="90"/>
      <c r="D17" s="90"/>
      <c r="E17" s="90"/>
      <c r="F17" s="71">
        <f t="shared" si="1"/>
        <v>0</v>
      </c>
      <c r="G17" s="71" t="str">
        <f t="shared" si="0"/>
        <v/>
      </c>
      <c r="H17" s="90"/>
      <c r="J17" s="21"/>
      <c r="K17" t="s">
        <v>92</v>
      </c>
    </row>
    <row r="18" spans="1:11" ht="14.25" thickBot="1">
      <c r="A18" s="89"/>
      <c r="B18" s="90"/>
      <c r="C18" s="90"/>
      <c r="D18" s="90"/>
      <c r="E18" s="90"/>
      <c r="F18" s="71">
        <f t="shared" si="1"/>
        <v>0</v>
      </c>
      <c r="G18" s="71" t="str">
        <f t="shared" si="0"/>
        <v/>
      </c>
      <c r="H18" s="90"/>
      <c r="J18" s="25"/>
      <c r="K18" t="s">
        <v>76</v>
      </c>
    </row>
    <row r="19" spans="1:11" ht="14.25" thickBot="1">
      <c r="A19" s="89"/>
      <c r="B19" s="90"/>
      <c r="C19" s="90"/>
      <c r="D19" s="90"/>
      <c r="E19" s="90"/>
      <c r="F19" s="71">
        <f t="shared" si="1"/>
        <v>0</v>
      </c>
      <c r="G19" s="71" t="str">
        <f t="shared" si="0"/>
        <v/>
      </c>
      <c r="H19" s="90"/>
      <c r="J19" s="29"/>
      <c r="K19" t="s">
        <v>77</v>
      </c>
    </row>
    <row r="20" spans="1:11" ht="14.25" thickBot="1">
      <c r="A20" s="89"/>
      <c r="B20" s="90"/>
      <c r="C20" s="90"/>
      <c r="D20" s="90"/>
      <c r="E20" s="90"/>
      <c r="F20" s="71">
        <f t="shared" si="1"/>
        <v>0</v>
      </c>
      <c r="G20" s="71" t="str">
        <f t="shared" si="0"/>
        <v/>
      </c>
      <c r="H20" s="90"/>
    </row>
    <row r="21" spans="1:11" ht="14.25" thickBot="1">
      <c r="A21" s="89"/>
      <c r="B21" s="90"/>
      <c r="C21" s="90"/>
      <c r="D21" s="90"/>
      <c r="E21" s="90"/>
      <c r="F21" s="71">
        <f t="shared" si="1"/>
        <v>0</v>
      </c>
      <c r="G21" s="71" t="str">
        <f t="shared" si="0"/>
        <v/>
      </c>
      <c r="H21" s="90"/>
    </row>
    <row r="22" spans="1:11" ht="14.25" thickBot="1">
      <c r="A22" s="89"/>
      <c r="B22" s="90"/>
      <c r="C22" s="90"/>
      <c r="D22" s="90"/>
      <c r="E22" s="90"/>
      <c r="F22" s="71">
        <f t="shared" si="1"/>
        <v>0</v>
      </c>
      <c r="G22" s="71" t="str">
        <f t="shared" si="0"/>
        <v/>
      </c>
      <c r="H22" s="90"/>
    </row>
    <row r="23" spans="1:11" ht="14.25" thickBot="1">
      <c r="A23" s="89"/>
      <c r="B23" s="90"/>
      <c r="C23" s="90"/>
      <c r="D23" s="90"/>
      <c r="E23" s="90"/>
      <c r="F23" s="71">
        <f t="shared" si="1"/>
        <v>0</v>
      </c>
      <c r="G23" s="71" t="str">
        <f t="shared" si="0"/>
        <v/>
      </c>
      <c r="H23" s="90"/>
    </row>
    <row r="24" spans="1:11" ht="14.25" thickBot="1">
      <c r="A24" s="89"/>
      <c r="B24" s="90"/>
      <c r="C24" s="90"/>
      <c r="D24" s="90"/>
      <c r="E24" s="90"/>
      <c r="F24" s="71">
        <f t="shared" si="1"/>
        <v>0</v>
      </c>
      <c r="G24" s="71" t="str">
        <f t="shared" si="0"/>
        <v/>
      </c>
      <c r="H24" s="90"/>
    </row>
    <row r="26" spans="1:11">
      <c r="A26" s="1" t="s">
        <v>192</v>
      </c>
      <c r="B26" t="s">
        <v>193</v>
      </c>
      <c r="D26" t="s">
        <v>194</v>
      </c>
      <c r="F26" t="s">
        <v>195</v>
      </c>
    </row>
    <row r="27" spans="1:11" ht="14.25" thickBot="1"/>
    <row r="28" spans="1:11" ht="39.75" customHeight="1" thickBot="1">
      <c r="A28" s="553" t="s">
        <v>196</v>
      </c>
      <c r="B28" s="100" t="s">
        <v>197</v>
      </c>
      <c r="C28" s="122">
        <v>0</v>
      </c>
      <c r="D28" s="117">
        <v>0.25</v>
      </c>
      <c r="E28" s="117">
        <v>0.5</v>
      </c>
      <c r="F28" s="117">
        <v>1</v>
      </c>
      <c r="G28" s="117">
        <v>3</v>
      </c>
      <c r="H28" s="117">
        <v>5</v>
      </c>
      <c r="I28" s="117">
        <v>7</v>
      </c>
      <c r="J28" s="117">
        <v>10</v>
      </c>
    </row>
    <row r="29" spans="1:11" ht="19.5" thickBot="1">
      <c r="A29" s="554"/>
      <c r="B29" s="103" t="s">
        <v>198</v>
      </c>
      <c r="C29" s="123">
        <v>0</v>
      </c>
      <c r="D29" s="118">
        <v>0.25</v>
      </c>
      <c r="E29" s="118">
        <v>0.5</v>
      </c>
      <c r="F29" s="118">
        <v>1</v>
      </c>
      <c r="G29" s="118">
        <v>3</v>
      </c>
      <c r="H29" s="118">
        <v>5</v>
      </c>
      <c r="I29" s="118">
        <v>7</v>
      </c>
      <c r="J29" s="117">
        <v>10</v>
      </c>
    </row>
    <row r="30" spans="1:11" ht="14.25" thickBot="1">
      <c r="A30" s="554"/>
      <c r="B30" s="103" t="s">
        <v>199</v>
      </c>
      <c r="C30" s="105"/>
      <c r="D30" s="105"/>
      <c r="E30" s="105"/>
      <c r="F30" s="105"/>
      <c r="G30" s="105"/>
      <c r="H30" s="105"/>
      <c r="I30" s="107"/>
      <c r="J30" s="107"/>
    </row>
    <row r="31" spans="1:11" ht="14.25" thickBot="1">
      <c r="A31" s="554"/>
      <c r="B31" s="103" t="s">
        <v>200</v>
      </c>
      <c r="C31" s="105"/>
      <c r="D31" s="105"/>
      <c r="E31" s="105"/>
      <c r="F31" s="105"/>
      <c r="G31" s="105"/>
      <c r="H31" s="105"/>
      <c r="I31" s="107"/>
      <c r="J31" s="107"/>
    </row>
    <row r="32" spans="1:11" ht="14.25" thickBot="1">
      <c r="A32" s="554"/>
      <c r="B32" s="103" t="s">
        <v>201</v>
      </c>
      <c r="C32" s="105">
        <f>C30-C31</f>
        <v>0</v>
      </c>
      <c r="D32" s="105">
        <f t="shared" ref="D32:H32" si="2">D30-D31</f>
        <v>0</v>
      </c>
      <c r="E32" s="105">
        <f t="shared" si="2"/>
        <v>0</v>
      </c>
      <c r="F32" s="105">
        <f t="shared" si="2"/>
        <v>0</v>
      </c>
      <c r="G32" s="105">
        <f t="shared" si="2"/>
        <v>0</v>
      </c>
      <c r="H32" s="105">
        <f t="shared" si="2"/>
        <v>0</v>
      </c>
      <c r="I32" s="107">
        <f>I30-I31</f>
        <v>0</v>
      </c>
      <c r="J32" s="107">
        <f>J30-J31</f>
        <v>0</v>
      </c>
    </row>
    <row r="33" spans="1:11" ht="14.25" thickBot="1">
      <c r="A33" s="555"/>
      <c r="B33" s="103" t="s">
        <v>202</v>
      </c>
      <c r="C33" s="105" t="s">
        <v>203</v>
      </c>
      <c r="D33" s="109">
        <f>INTERCEPT($C$32:$J$32,$C$29:$J$29)</f>
        <v>0</v>
      </c>
      <c r="E33" s="105" t="s">
        <v>204</v>
      </c>
      <c r="F33" s="109">
        <f>SLOPE($C$32:$J$32,$C$29:$J$29)</f>
        <v>0</v>
      </c>
      <c r="G33" s="105" t="s">
        <v>205</v>
      </c>
      <c r="H33" s="109" t="e">
        <f>CORREL($C$29:$J$29,$C$32:$J$32)</f>
        <v>#DIV/0!</v>
      </c>
    </row>
    <row r="34" spans="1:11" ht="14.25" thickBot="1">
      <c r="A34" s="75" t="s">
        <v>21</v>
      </c>
      <c r="B34" s="103" t="s">
        <v>138</v>
      </c>
      <c r="C34" s="542"/>
      <c r="D34" s="543"/>
      <c r="E34" s="542"/>
      <c r="F34" s="543"/>
      <c r="G34" s="542"/>
      <c r="H34" s="543"/>
      <c r="I34" s="542"/>
      <c r="J34" s="544"/>
      <c r="K34" s="543"/>
    </row>
    <row r="35" spans="1:11" ht="14.25" thickBot="1">
      <c r="A35" s="75" t="s">
        <v>139</v>
      </c>
      <c r="B35" s="103" t="s">
        <v>27</v>
      </c>
      <c r="C35" s="105"/>
      <c r="D35" s="105"/>
      <c r="E35" s="105"/>
      <c r="F35" s="105"/>
      <c r="G35" s="105"/>
      <c r="H35" s="105"/>
      <c r="I35" s="542"/>
      <c r="J35" s="543"/>
      <c r="K35" s="105"/>
    </row>
    <row r="36" spans="1:11" ht="14.25" thickBot="1">
      <c r="A36" s="75" t="s">
        <v>140</v>
      </c>
      <c r="B36" s="103" t="s">
        <v>141</v>
      </c>
      <c r="C36" s="542"/>
      <c r="D36" s="543"/>
      <c r="E36" s="542"/>
      <c r="F36" s="543"/>
      <c r="G36" s="542"/>
      <c r="H36" s="543"/>
      <c r="I36" s="542"/>
      <c r="J36" s="543"/>
      <c r="K36" s="105"/>
    </row>
    <row r="37" spans="1:11" ht="14.25" thickBot="1">
      <c r="A37" s="76"/>
      <c r="B37" s="103" t="s">
        <v>29</v>
      </c>
      <c r="C37" s="542"/>
      <c r="D37" s="543"/>
      <c r="E37" s="542"/>
      <c r="F37" s="543"/>
      <c r="G37" s="542"/>
      <c r="H37" s="543"/>
      <c r="I37" s="542"/>
      <c r="J37" s="543"/>
      <c r="K37" s="105"/>
    </row>
    <row r="38" spans="1:11" ht="14.25" thickBot="1">
      <c r="A38" s="77"/>
      <c r="B38" s="103" t="s">
        <v>30</v>
      </c>
      <c r="C38" s="542"/>
      <c r="D38" s="543"/>
      <c r="E38" s="542"/>
      <c r="F38" s="543"/>
      <c r="G38" s="542"/>
      <c r="H38" s="543"/>
      <c r="I38" s="542"/>
      <c r="J38" s="543"/>
      <c r="K38" s="105"/>
    </row>
    <row r="39" spans="1:11" ht="14.25" thickBot="1">
      <c r="A39" s="553" t="s">
        <v>206</v>
      </c>
      <c r="B39" s="103" t="s">
        <v>186</v>
      </c>
      <c r="C39" s="542"/>
      <c r="D39" s="543"/>
      <c r="E39" s="542"/>
      <c r="F39" s="543"/>
      <c r="G39" s="398" t="s">
        <v>207</v>
      </c>
      <c r="H39" s="399"/>
      <c r="I39" s="399"/>
      <c r="J39" s="399"/>
      <c r="K39" s="400"/>
    </row>
    <row r="40" spans="1:11" ht="14.25" thickBot="1">
      <c r="A40" s="554"/>
      <c r="B40" s="103" t="s">
        <v>208</v>
      </c>
      <c r="C40" s="542"/>
      <c r="D40" s="543"/>
      <c r="E40" s="542"/>
      <c r="F40" s="543"/>
      <c r="G40" s="539" t="s">
        <v>209</v>
      </c>
      <c r="H40" s="540"/>
      <c r="I40" s="541"/>
      <c r="J40" s="542"/>
      <c r="K40" s="543"/>
    </row>
    <row r="41" spans="1:11" ht="14.25" thickBot="1">
      <c r="A41" s="554"/>
      <c r="B41" s="103" t="s">
        <v>210</v>
      </c>
      <c r="C41" s="542"/>
      <c r="D41" s="543"/>
      <c r="E41" s="542"/>
      <c r="F41" s="543"/>
      <c r="G41" s="539" t="s">
        <v>211</v>
      </c>
      <c r="H41" s="540"/>
      <c r="I41" s="541"/>
      <c r="J41" s="105"/>
      <c r="K41" s="105"/>
    </row>
    <row r="42" spans="1:11" ht="14.25" thickBot="1">
      <c r="A42" s="554"/>
      <c r="B42" s="103" t="s">
        <v>212</v>
      </c>
      <c r="C42" s="542"/>
      <c r="D42" s="543"/>
      <c r="E42" s="542"/>
      <c r="F42" s="543"/>
      <c r="G42" s="398" t="s">
        <v>212</v>
      </c>
      <c r="H42" s="399"/>
      <c r="I42" s="400"/>
      <c r="J42" s="105"/>
      <c r="K42" s="105"/>
    </row>
    <row r="43" spans="1:11" ht="15.75" thickBot="1">
      <c r="A43" s="554"/>
      <c r="B43" s="102" t="s">
        <v>213</v>
      </c>
      <c r="C43" s="542"/>
      <c r="D43" s="543"/>
      <c r="E43" s="542"/>
      <c r="F43" s="543"/>
      <c r="G43" s="558" t="s">
        <v>213</v>
      </c>
      <c r="H43" s="559"/>
      <c r="I43" s="560"/>
      <c r="J43" s="105"/>
      <c r="K43" s="105"/>
    </row>
    <row r="44" spans="1:11" ht="15.75" thickBot="1">
      <c r="A44" s="554"/>
      <c r="B44" s="103" t="s">
        <v>214</v>
      </c>
      <c r="C44" s="542"/>
      <c r="D44" s="543"/>
      <c r="E44" s="542"/>
      <c r="F44" s="543"/>
      <c r="G44" s="539" t="s">
        <v>215</v>
      </c>
      <c r="H44" s="540"/>
      <c r="I44" s="541"/>
      <c r="J44" s="110"/>
      <c r="K44" s="105"/>
    </row>
    <row r="45" spans="1:11" ht="14.25" thickBot="1">
      <c r="A45" s="554"/>
      <c r="B45" s="103" t="s">
        <v>216</v>
      </c>
      <c r="C45" s="542"/>
      <c r="D45" s="543"/>
      <c r="E45" s="542"/>
      <c r="F45" s="543"/>
      <c r="G45" s="539" t="s">
        <v>217</v>
      </c>
      <c r="H45" s="540"/>
      <c r="I45" s="541"/>
      <c r="J45" s="105"/>
      <c r="K45" s="105"/>
    </row>
    <row r="46" spans="1:11" ht="14.25" thickBot="1">
      <c r="A46" s="554"/>
      <c r="B46" s="103" t="s">
        <v>218</v>
      </c>
      <c r="C46" s="542"/>
      <c r="D46" s="543"/>
      <c r="E46" s="542"/>
      <c r="F46" s="543"/>
      <c r="G46" s="539" t="s">
        <v>164</v>
      </c>
      <c r="H46" s="540"/>
      <c r="I46" s="541"/>
      <c r="J46" s="105"/>
      <c r="K46" s="105"/>
    </row>
    <row r="47" spans="1:11" ht="14.25" thickBot="1">
      <c r="A47" s="555"/>
      <c r="B47" s="103" t="s">
        <v>30</v>
      </c>
      <c r="C47" s="542"/>
      <c r="D47" s="543"/>
      <c r="E47" s="542"/>
      <c r="F47" s="543"/>
      <c r="G47" s="539" t="s">
        <v>30</v>
      </c>
      <c r="H47" s="540"/>
      <c r="I47" s="541"/>
      <c r="J47" s="105"/>
      <c r="K47" s="105"/>
    </row>
    <row r="48" spans="1:11" ht="19.5">
      <c r="A48" s="561" t="s">
        <v>167</v>
      </c>
      <c r="B48" s="561"/>
      <c r="C48" s="561"/>
      <c r="D48" s="561"/>
      <c r="E48" s="561"/>
      <c r="F48" s="561"/>
      <c r="G48" s="561"/>
      <c r="H48" s="561"/>
      <c r="I48" s="561"/>
      <c r="J48" s="561"/>
      <c r="K48" s="561"/>
    </row>
    <row r="49" spans="1:1" ht="18.75">
      <c r="A49" s="82"/>
    </row>
    <row r="50" spans="1:1" ht="18.75">
      <c r="A50" s="82"/>
    </row>
    <row r="51" spans="1:1" ht="18.75">
      <c r="A51" s="82"/>
    </row>
    <row r="52" spans="1:1" ht="18.75">
      <c r="A52" s="82"/>
    </row>
    <row r="53" spans="1:1" ht="18.75">
      <c r="A53" s="83"/>
    </row>
    <row r="54" spans="1:1" ht="18.75">
      <c r="A54" s="83"/>
    </row>
    <row r="55" spans="1:1" ht="18.75">
      <c r="A55" s="83"/>
    </row>
    <row r="56" spans="1:1" ht="18.75">
      <c r="A56" s="83"/>
    </row>
    <row r="57" spans="1:1" ht="18.75">
      <c r="A57" s="83"/>
    </row>
    <row r="58" spans="1:1" ht="18.75">
      <c r="A58" s="83"/>
    </row>
    <row r="59" spans="1:1" ht="18.75">
      <c r="A59" s="83"/>
    </row>
    <row r="60" spans="1:1">
      <c r="A60" s="111"/>
    </row>
    <row r="61" spans="1:1" ht="14.25">
      <c r="A61" s="84" t="s">
        <v>219</v>
      </c>
    </row>
  </sheetData>
  <mergeCells count="52">
    <mergeCell ref="A1:G1"/>
    <mergeCell ref="A2:G2"/>
    <mergeCell ref="A3:G3"/>
    <mergeCell ref="B9:D9"/>
    <mergeCell ref="A28:A33"/>
    <mergeCell ref="I34:K34"/>
    <mergeCell ref="I35:J35"/>
    <mergeCell ref="C36:D36"/>
    <mergeCell ref="E36:F36"/>
    <mergeCell ref="G36:H36"/>
    <mergeCell ref="I36:J36"/>
    <mergeCell ref="C34:D34"/>
    <mergeCell ref="E34:F34"/>
    <mergeCell ref="G34:H34"/>
    <mergeCell ref="C37:D37"/>
    <mergeCell ref="E37:F37"/>
    <mergeCell ref="G37:H37"/>
    <mergeCell ref="I37:J37"/>
    <mergeCell ref="C38:D38"/>
    <mergeCell ref="E38:F38"/>
    <mergeCell ref="G38:H38"/>
    <mergeCell ref="I38:J38"/>
    <mergeCell ref="G41:I41"/>
    <mergeCell ref="C42:D42"/>
    <mergeCell ref="E42:F42"/>
    <mergeCell ref="G42:I42"/>
    <mergeCell ref="C43:D43"/>
    <mergeCell ref="E43:F43"/>
    <mergeCell ref="G43:I43"/>
    <mergeCell ref="C41:D41"/>
    <mergeCell ref="E41:F41"/>
    <mergeCell ref="E44:F44"/>
    <mergeCell ref="G44:I44"/>
    <mergeCell ref="C45:D45"/>
    <mergeCell ref="E45:F45"/>
    <mergeCell ref="G45:I45"/>
    <mergeCell ref="A48:K48"/>
    <mergeCell ref="C46:D46"/>
    <mergeCell ref="E46:F46"/>
    <mergeCell ref="G46:I46"/>
    <mergeCell ref="C47:D47"/>
    <mergeCell ref="E47:F47"/>
    <mergeCell ref="G47:I47"/>
    <mergeCell ref="A39:A47"/>
    <mergeCell ref="C39:D39"/>
    <mergeCell ref="E39:F39"/>
    <mergeCell ref="G39:K39"/>
    <mergeCell ref="C40:D40"/>
    <mergeCell ref="E40:F40"/>
    <mergeCell ref="G40:I40"/>
    <mergeCell ref="J40:K40"/>
    <mergeCell ref="C44:D44"/>
  </mergeCells>
  <phoneticPr fontId="1" type="noConversion"/>
  <dataValidations count="1">
    <dataValidation type="list" allowBlank="1" showInputMessage="1" showErrorMessage="1" sqref="G7">
      <formula1>"1"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555</vt:i4>
      </vt:variant>
    </vt:vector>
  </HeadingPairs>
  <TitlesOfParts>
    <vt:vector size="579" baseType="lpstr">
      <vt:lpstr>LIMIS_KMnO4_1</vt:lpstr>
      <vt:lpstr>LIMIS_COD_1</vt:lpstr>
      <vt:lpstr>LIMIS_BOD5_1</vt:lpstr>
      <vt:lpstr>LIMIS_CL2_1</vt:lpstr>
      <vt:lpstr>LIMIS_TP_1</vt:lpstr>
      <vt:lpstr>LIMIS_NH3_N_1</vt:lpstr>
      <vt:lpstr>LIMIS_V_P_1</vt:lpstr>
      <vt:lpstr>LIMIS_RCOOM_1</vt:lpstr>
      <vt:lpstr>LIMIS_S_1</vt:lpstr>
      <vt:lpstr>LIMIS_HCHO_1</vt:lpstr>
      <vt:lpstr>LIMIS_SHJ_1</vt:lpstr>
      <vt:lpstr>LIMIS_DHJYS_1</vt:lpstr>
      <vt:lpstr>NH3_NF2_1</vt:lpstr>
      <vt:lpstr>LIMIS_NO3_1</vt:lpstr>
      <vt:lpstr>LIMIS_TN_1</vt:lpstr>
      <vt:lpstr>LIMIS_OIL_1</vt:lpstr>
      <vt:lpstr>LIMIS_FDCJQ_1</vt:lpstr>
      <vt:lpstr>LIMIS_LZSP2_1</vt:lpstr>
      <vt:lpstr>LIMIS_LZZP_1</vt:lpstr>
      <vt:lpstr>LIMIS_YZYG_1</vt:lpstr>
      <vt:lpstr>LIMIS_YZXS_1</vt:lpstr>
      <vt:lpstr>LIMIS_YXSP_1</vt:lpstr>
      <vt:lpstr>LIMIS_QZLD_1</vt:lpstr>
      <vt:lpstr>LIMIS_QXSP_1</vt:lpstr>
      <vt:lpstr>LIMIS_BOD5_1!analysis_date</vt:lpstr>
      <vt:lpstr>LIMIS_CL2_1!analysis_date</vt:lpstr>
      <vt:lpstr>LIMIS_COD_1!analysis_date</vt:lpstr>
      <vt:lpstr>LIMIS_DHJYS_1!analysis_date</vt:lpstr>
      <vt:lpstr>LIMIS_FDCJQ_1!analysis_date</vt:lpstr>
      <vt:lpstr>LIMIS_HCHO_1!analysis_date</vt:lpstr>
      <vt:lpstr>LIMIS_KMnO4_1!analysis_date</vt:lpstr>
      <vt:lpstr>LIMIS_LZSP2_1!analysis_date</vt:lpstr>
      <vt:lpstr>LIMIS_LZZP_1!analysis_date</vt:lpstr>
      <vt:lpstr>LIMIS_NH3_N_1!analysis_date</vt:lpstr>
      <vt:lpstr>LIMIS_NO3_1!analysis_date</vt:lpstr>
      <vt:lpstr>LIMIS_OIL_1!analysis_date</vt:lpstr>
      <vt:lpstr>LIMIS_QXSP_1!analysis_date</vt:lpstr>
      <vt:lpstr>LIMIS_QZLD_1!analysis_date</vt:lpstr>
      <vt:lpstr>LIMIS_RCOOM_1!analysis_date</vt:lpstr>
      <vt:lpstr>LIMIS_S_1!analysis_date</vt:lpstr>
      <vt:lpstr>LIMIS_SHJ_1!analysis_date</vt:lpstr>
      <vt:lpstr>LIMIS_TN_1!analysis_date</vt:lpstr>
      <vt:lpstr>LIMIS_TP_1!analysis_date</vt:lpstr>
      <vt:lpstr>LIMIS_V_P_1!analysis_date</vt:lpstr>
      <vt:lpstr>LIMIS_YXSP_1!analysis_date</vt:lpstr>
      <vt:lpstr>LIMIS_YZXS_1!analysis_date</vt:lpstr>
      <vt:lpstr>LIMIS_YZYG_1!analysis_date</vt:lpstr>
      <vt:lpstr>NH3_NF2_1!analysis_date</vt:lpstr>
      <vt:lpstr>LIMIS_BOD5_1!analysis_item</vt:lpstr>
      <vt:lpstr>LIMIS_CL2_1!analysis_item</vt:lpstr>
      <vt:lpstr>LIMIS_COD_1!analysis_item</vt:lpstr>
      <vt:lpstr>LIMIS_DHJYS_1!analysis_item</vt:lpstr>
      <vt:lpstr>LIMIS_FDCJQ_1!analysis_item</vt:lpstr>
      <vt:lpstr>LIMIS_HCHO_1!analysis_item</vt:lpstr>
      <vt:lpstr>LIMIS_KMnO4_1!analysis_item</vt:lpstr>
      <vt:lpstr>LIMIS_LZSP2_1!analysis_item</vt:lpstr>
      <vt:lpstr>LIMIS_LZZP_1!analysis_item</vt:lpstr>
      <vt:lpstr>LIMIS_NH3_N_1!analysis_item</vt:lpstr>
      <vt:lpstr>LIMIS_NO3_1!analysis_item</vt:lpstr>
      <vt:lpstr>LIMIS_OIL_1!analysis_item</vt:lpstr>
      <vt:lpstr>LIMIS_QXSP_1!analysis_item</vt:lpstr>
      <vt:lpstr>LIMIS_QZLD_1!analysis_item</vt:lpstr>
      <vt:lpstr>LIMIS_RCOOM_1!analysis_item</vt:lpstr>
      <vt:lpstr>LIMIS_S_1!analysis_item</vt:lpstr>
      <vt:lpstr>LIMIS_SHJ_1!analysis_item</vt:lpstr>
      <vt:lpstr>LIMIS_TN_1!analysis_item</vt:lpstr>
      <vt:lpstr>LIMIS_TP_1!analysis_item</vt:lpstr>
      <vt:lpstr>LIMIS_V_P_1!analysis_item</vt:lpstr>
      <vt:lpstr>LIMIS_YXSP_1!analysis_item</vt:lpstr>
      <vt:lpstr>LIMIS_YZXS_1!analysis_item</vt:lpstr>
      <vt:lpstr>LIMIS_YZYG_1!analysis_item</vt:lpstr>
      <vt:lpstr>NH3_NF2_1!analysis_item</vt:lpstr>
      <vt:lpstr>LIMIS_BOD5_1!dtl_DtlLIMIS_BOD5270880</vt:lpstr>
      <vt:lpstr>LIMIS_TN_1!dtl_DtlLIMIS_BOD5270880_a_220_275</vt:lpstr>
      <vt:lpstr>LIMIS_BOD5_1!dtl_DtlLIMIS_BOD5270880_analysis_id</vt:lpstr>
      <vt:lpstr>LIMIS_BOD5_1!dtl_DtlLIMIS_BOD5270880_BOD_after</vt:lpstr>
      <vt:lpstr>LIMIS_BOD5_1!dtl_DtlLIMIS_BOD5270880_BOD_pre</vt:lpstr>
      <vt:lpstr>LIMIS_BOD5_1!dtl_DtlLIMIS_BOD5270880_BOD5</vt:lpstr>
      <vt:lpstr>LIMIS_BOD5_1!dtl_DtlLIMIS_BOD5270880_dilution_ratio</vt:lpstr>
      <vt:lpstr>LIMIS_BOD5_1!dtl_DtlLIMIS_BOD5270880_init_volume_after</vt:lpstr>
      <vt:lpstr>LIMIS_BOD5_1!dtl_DtlLIMIS_BOD5270880_init_volume_pre</vt:lpstr>
      <vt:lpstr>LIMIS_BOD5_1!dtl_DtlLIMIS_BOD5270880_last_volume_after</vt:lpstr>
      <vt:lpstr>LIMIS_BOD5_1!dtl_DtlLIMIS_BOD5270880_last_volumepre</vt:lpstr>
      <vt:lpstr>LIMIS_BOD5_1!dtl_DtlLIMIS_BOD5270880_notes</vt:lpstr>
      <vt:lpstr>LIMIS_CL2_1!dtl_DtlLIMIS_BOD5270880_sample_consistency</vt:lpstr>
      <vt:lpstr>LIMIS_BOD5_1!dtl_DtlLIMIS_BOD5270880_sample_id</vt:lpstr>
      <vt:lpstr>LIMIS_BOD5_1!dtl_DtlLIMIS_BOD5270880_volume_after</vt:lpstr>
      <vt:lpstr>LIMIS_BOD5_1!dtl_DtlLIMIS_BOD5270880_volume_pre</vt:lpstr>
      <vt:lpstr>LIMIS_CL2_1!dtl_DtlLIMIS_CL2270880</vt:lpstr>
      <vt:lpstr>LIMIS_CL2_1!dtl_DtlLIMIS_CL2270880_analysis_id</vt:lpstr>
      <vt:lpstr>LIMIS_CL2_1!dtl_DtlLIMIS_CL2270880_blank_absorbance</vt:lpstr>
      <vt:lpstr>LIMIS_CL2_1!dtl_DtlLIMIS_CL2270880_no_blank_absorbance</vt:lpstr>
      <vt:lpstr>LIMIS_CL2_1!dtl_DtlLIMIS_CL2270880_notes</vt:lpstr>
      <vt:lpstr>LIMIS_CL2_1!dtl_DtlLIMIS_CL2270880_sample_absorbance</vt:lpstr>
      <vt:lpstr>LIMIS_CL2_1!dtl_DtlLIMIS_CL2270880_sample_id</vt:lpstr>
      <vt:lpstr>LIMIS_CL2_1!dtl_DtlLIMIS_CL2270880_sample_volume</vt:lpstr>
      <vt:lpstr>LIMIS_COD_1!dtl_DtlLIMIS_COD270880</vt:lpstr>
      <vt:lpstr>LIMIS_COD_1!dtl_DtlLIMIS_COD270880_analysis_id</vt:lpstr>
      <vt:lpstr>LIMIS_COD_1!dtl_DtlLIMIS_COD270880_blank_volume</vt:lpstr>
      <vt:lpstr>LIMIS_COD_1!dtl_DtlLIMIS_COD270880_init_volume</vt:lpstr>
      <vt:lpstr>LIMIS_COD_1!dtl_DtlLIMIS_COD270880_last_volume</vt:lpstr>
      <vt:lpstr>LIMIS_COD_1!dtl_DtlLIMIS_COD270880_notes</vt:lpstr>
      <vt:lpstr>LIMIS_COD_1!dtl_DtlLIMIS_COD270880_sample_consistency</vt:lpstr>
      <vt:lpstr>LIMIS_COD_1!dtl_DtlLIMIS_COD270880_sample_id</vt:lpstr>
      <vt:lpstr>LIMIS_COD_1!dtl_DtlLIMIS_COD270880_sample_volume</vt:lpstr>
      <vt:lpstr>LIMIS_COD_1!dtl_DtlLIMIS_COD270880_titration_volume</vt:lpstr>
      <vt:lpstr>LIMIS_DHJYS_1!dtl_DtlLIMIS_DHJYS270880</vt:lpstr>
      <vt:lpstr>LIMIS_DHJYS_1!dtl_DtlLIMIS_DHJYS270880_analysis_id</vt:lpstr>
      <vt:lpstr>LIMIS_DHJYS_1!dtl_DtlLIMIS_DHJYS270880_blank_absorbance</vt:lpstr>
      <vt:lpstr>LIMIS_DHJYS_1!dtl_DtlLIMIS_DHJYS270880_no_blank_absorbance</vt:lpstr>
      <vt:lpstr>LIMIS_DHJYS_1!dtl_DtlLIMIS_DHJYS270880_notes</vt:lpstr>
      <vt:lpstr>LIMIS_DHJYS_1!dtl_DtlLIMIS_DHJYS270880_sample_absorbance</vt:lpstr>
      <vt:lpstr>LIMIS_DHJYS_1!dtl_DtlLIMIS_DHJYS270880_sample_consistency</vt:lpstr>
      <vt:lpstr>LIMIS_DHJYS_1!dtl_DtlLIMIS_DHJYS270880_sample_id</vt:lpstr>
      <vt:lpstr>LIMIS_DHJYS_1!dtl_DtlLIMIS_DHJYS270880_sample_volume</vt:lpstr>
      <vt:lpstr>LIMIS_FDCJQ_1!dtl_DtlLIMIS_FDCJQ103600</vt:lpstr>
      <vt:lpstr>LIMIS_FDCJQ_1!dtl_DtlLIMIS_FDCJQ103600_analysis_no</vt:lpstr>
      <vt:lpstr>LIMIS_FDCJQ_1!dtl_DtlLIMIS_FDCJQ103600_confirm0001</vt:lpstr>
      <vt:lpstr>LIMIS_FDCJQ_1!dtl_DtlLIMIS_FDCJQ103600_confirm001</vt:lpstr>
      <vt:lpstr>LIMIS_FDCJQ_1!dtl_DtlLIMIS_FDCJQ103600_confirm01</vt:lpstr>
      <vt:lpstr>LIMIS_FDCJQ_1!dtl_DtlLIMIS_FDCJQ103600_confirm1</vt:lpstr>
      <vt:lpstr>LIMIS_FDCJQ_1!dtl_DtlLIMIS_FDCJQ103600_confirm10</vt:lpstr>
      <vt:lpstr>LIMIS_FDCJQ_1!dtl_DtlLIMIS_FDCJQ103600_fermentation0001</vt:lpstr>
      <vt:lpstr>LIMIS_FDCJQ_1!dtl_DtlLIMIS_FDCJQ103600_fermentation001</vt:lpstr>
      <vt:lpstr>LIMIS_FDCJQ_1!dtl_DtlLIMIS_FDCJQ103600_fermentation01</vt:lpstr>
      <vt:lpstr>LIMIS_FDCJQ_1!dtl_DtlLIMIS_FDCJQ103600_fermentation1</vt:lpstr>
      <vt:lpstr>LIMIS_FDCJQ_1!dtl_DtlLIMIS_FDCJQ103600_fermentation10</vt:lpstr>
      <vt:lpstr>LIMIS_FDCJQ_1!dtl_DtlLIMIS_FDCJQ103600_note</vt:lpstr>
      <vt:lpstr>LIMIS_FDCJQ_1!dtl_DtlLIMIS_FDCJQ103600_result</vt:lpstr>
      <vt:lpstr>LIMIS_FDCJQ_1!dtl_DtlLIMIS_FDCJQ103600_sample_no</vt:lpstr>
      <vt:lpstr>LIMIS_HCHO_1!dtl_DtlLIMIS_HCHO270880</vt:lpstr>
      <vt:lpstr>LIMIS_HCHO_1!dtl_DtlLIMIS_HCHO270880_analysis_id</vt:lpstr>
      <vt:lpstr>LIMIS_HCHO_1!dtl_DtlLIMIS_HCHO270880_blank_absorbance</vt:lpstr>
      <vt:lpstr>LIMIS_HCHO_1!dtl_DtlLIMIS_HCHO270880_no_blank_absorbance</vt:lpstr>
      <vt:lpstr>LIMIS_HCHO_1!dtl_DtlLIMIS_HCHO270880_notes</vt:lpstr>
      <vt:lpstr>LIMIS_HCHO_1!dtl_DtlLIMIS_HCHO270880_sample_absorbance</vt:lpstr>
      <vt:lpstr>LIMIS_HCHO_1!dtl_DtlLIMIS_HCHO270880_sample_consistency</vt:lpstr>
      <vt:lpstr>LIMIS_HCHO_1!dtl_DtlLIMIS_HCHO270880_sample_id</vt:lpstr>
      <vt:lpstr>LIMIS_HCHO_1!dtl_DtlLIMIS_HCHO270880_sample_volume</vt:lpstr>
      <vt:lpstr>LIMIS_KMnO4_1!dtl_DtlLIMIS_KMnO4270880</vt:lpstr>
      <vt:lpstr>LIMIS_KMnO4_1!dtl_DtlLIMIS_KMnO4270880_analysis_id</vt:lpstr>
      <vt:lpstr>LIMIS_KMnO4_1!dtl_DtlLIMIS_KMnO4270880_blank_volume</vt:lpstr>
      <vt:lpstr>LIMIS_KMnO4_1!dtl_DtlLIMIS_KMnO4270880_init_volume</vt:lpstr>
      <vt:lpstr>LIMIS_KMnO4_1!dtl_DtlLIMIS_KMnO4270880_last_volume</vt:lpstr>
      <vt:lpstr>LIMIS_KMnO4_1!dtl_DtlLIMIS_KMnO4270880_notes</vt:lpstr>
      <vt:lpstr>LIMIS_KMnO4_1!dtl_DtlLIMIS_KMnO4270880_sample_consistency</vt:lpstr>
      <vt:lpstr>LIMIS_KMnO4_1!dtl_DtlLIMIS_KMnO4270880_sample_id</vt:lpstr>
      <vt:lpstr>LIMIS_KMnO4_1!dtl_DtlLIMIS_KMnO4270880_sample_volume</vt:lpstr>
      <vt:lpstr>LIMIS_KMnO4_1!dtl_DtlLIMIS_KMnO4270880_titration_volume</vt:lpstr>
      <vt:lpstr>LIMIS_LZSP2_1!dtl_DtlLIMIS_LZSP2224942</vt:lpstr>
      <vt:lpstr>LIMIS_LZSP2_1!dtl_DtlLIMIS_LZSP2224942_analyse_item</vt:lpstr>
      <vt:lpstr>LIMIS_LZSP2_1!dtl_DtlLIMIS_LZSP2224942_org_result</vt:lpstr>
      <vt:lpstr>LIMIS_LZSP2_1!dtl_DtlLIMIS_LZSP2224942_recovery</vt:lpstr>
      <vt:lpstr>LIMIS_LZSP2_1!dtl_DtlLIMIS_LZSP2224942_sample_id</vt:lpstr>
      <vt:lpstr>LIMIS_LZSP2_1!dtl_DtlLIMIS_LZSP2224942_satisfied</vt:lpstr>
      <vt:lpstr>LIMIS_LZSP2_1!dtl_DtlLIMIS_LZSP2224942_std_result</vt:lpstr>
      <vt:lpstr>LIMIS_LZSP2_1!dtl_DtlLIMIS_LZSP2224942_std_volume</vt:lpstr>
      <vt:lpstr>LIMIS_LZSP2_1!dtl_DtlLIMIS_LZSP2334320</vt:lpstr>
      <vt:lpstr>LIMIS_LZSP2_1!dtl_DtlLIMIS_LZSP2334320_analysis_item</vt:lpstr>
      <vt:lpstr>LIMIS_LZSP2_1!dtl_DtlLIMIS_LZSP2334320_note</vt:lpstr>
      <vt:lpstr>LIMIS_LZSP2_1!dtl_DtlLIMIS_LZSP2334320_result</vt:lpstr>
      <vt:lpstr>LIMIS_LZSP2_1!dtl_DtlLIMIS_LZSP2334320_sample_no</vt:lpstr>
      <vt:lpstr>LIMIS_LZSP2_1!dtl_DtlLIMIS_LZSP2361601</vt:lpstr>
      <vt:lpstr>LIMIS_LZSP2_1!dtl_DtlLIMIS_LZSP2361601_analyse_item</vt:lpstr>
      <vt:lpstr>LIMIS_LZSP2_1!dtl_DtlLIMIS_LZSP2361601_gap</vt:lpstr>
      <vt:lpstr>LIMIS_LZSP2_1!dtl_DtlLIMIS_LZSP2361601_result</vt:lpstr>
      <vt:lpstr>LIMIS_LZSP2_1!dtl_DtlLIMIS_LZSP2361601_result1</vt:lpstr>
      <vt:lpstr>LIMIS_LZSP2_1!dtl_DtlLIMIS_LZSP2361601_result2</vt:lpstr>
      <vt:lpstr>LIMIS_LZSP2_1!dtl_DtlLIMIS_LZSP2361601_sample_id</vt:lpstr>
      <vt:lpstr>LIMIS_LZSP2_1!dtl_DtlLIMIS_LZSP2361601_satisfied</vt:lpstr>
      <vt:lpstr>LIMIS_LZSP2_1!dtl_DtlLIMIS_LZSP2438043</vt:lpstr>
      <vt:lpstr>LIMIS_LZSP2_1!dtl_DtlLIMIS_LZSP2438043_analyse_item</vt:lpstr>
      <vt:lpstr>LIMIS_LZSP2_1!dtl_DtlLIMIS_LZSP2438043_result</vt:lpstr>
      <vt:lpstr>LIMIS_LZSP2_1!dtl_DtlLIMIS_LZSP2438043_result1</vt:lpstr>
      <vt:lpstr>LIMIS_LZSP2_1!dtl_DtlLIMIS_LZSP2438043_result2</vt:lpstr>
      <vt:lpstr>LIMIS_LZSP2_1!dtl_DtlLIMIS_LZSP2438043_sample_id</vt:lpstr>
      <vt:lpstr>LIMIS_LZSP2_1!dtl_DtlLIMIS_LZSP2438043_satisfied</vt:lpstr>
      <vt:lpstr>LIMIS_LZSP2_1!dtl_DtlLIMIS_LZSP2438043_uncertainty</vt:lpstr>
      <vt:lpstr>LIMIS_LZZP_1!dtl_DtlLIMIS_LZZP119991</vt:lpstr>
      <vt:lpstr>LIMIS_LZZP_1!dtl_DtlLIMIS_LZZP119991_analyse_item</vt:lpstr>
      <vt:lpstr>LIMIS_LZZP_1!dtl_DtlLIMIS_LZZP119991_gap</vt:lpstr>
      <vt:lpstr>LIMIS_LZZP_1!dtl_DtlLIMIS_LZZP119991_result</vt:lpstr>
      <vt:lpstr>LIMIS_LZZP_1!dtl_DtlLIMIS_LZZP119991_result1</vt:lpstr>
      <vt:lpstr>LIMIS_LZZP_1!dtl_DtlLIMIS_LZZP119991_result2</vt:lpstr>
      <vt:lpstr>LIMIS_LZZP_1!dtl_DtlLIMIS_LZZP119991_sample_id</vt:lpstr>
      <vt:lpstr>LIMIS_LZZP_1!dtl_DtlLIMIS_LZZP119991_satisfied</vt:lpstr>
      <vt:lpstr>LIMIS_LZZP_1!dtl_DtlLIMIS_LZZP205883</vt:lpstr>
      <vt:lpstr>LIMIS_LZZP_1!dtl_DtlLIMIS_LZZP205883_analyse_item</vt:lpstr>
      <vt:lpstr>LIMIS_LZZP_1!dtl_DtlLIMIS_LZZP205883_result</vt:lpstr>
      <vt:lpstr>LIMIS_LZZP_1!dtl_DtlLIMIS_LZZP205883_result1</vt:lpstr>
      <vt:lpstr>LIMIS_LZZP_1!dtl_DtlLIMIS_LZZP205883_result2</vt:lpstr>
      <vt:lpstr>LIMIS_LZZP_1!dtl_DtlLIMIS_LZZP205883_sample_id</vt:lpstr>
      <vt:lpstr>LIMIS_LZZP_1!dtl_DtlLIMIS_LZZP205883_satisfied</vt:lpstr>
      <vt:lpstr>LIMIS_LZZP_1!dtl_DtlLIMIS_LZZP205883_uncertainty</vt:lpstr>
      <vt:lpstr>LIMIS_LZZP_1!dtl_DtlLIMIS_LZZP373512</vt:lpstr>
      <vt:lpstr>LIMIS_LZZP_1!dtl_DtlLIMIS_LZZP373512_analyse_item</vt:lpstr>
      <vt:lpstr>LIMIS_LZZP_1!dtl_DtlLIMIS_LZZP373512_org_result</vt:lpstr>
      <vt:lpstr>LIMIS_LZZP_1!dtl_DtlLIMIS_LZZP373512_recovery</vt:lpstr>
      <vt:lpstr>LIMIS_LZZP_1!dtl_DtlLIMIS_LZZP373512_sample_id</vt:lpstr>
      <vt:lpstr>LIMIS_LZZP_1!dtl_DtlLIMIS_LZZP373512_satisfied</vt:lpstr>
      <vt:lpstr>LIMIS_LZZP_1!dtl_DtlLIMIS_LZZP373512_std_result</vt:lpstr>
      <vt:lpstr>LIMIS_LZZP_1!dtl_DtlLIMIS_LZZP373512_std_volume</vt:lpstr>
      <vt:lpstr>LIMIS_LZZP_1!dtl_DtlLIMIS_LZZP571450</vt:lpstr>
      <vt:lpstr>LIMIS_LZZP_1!dtl_DtlLIMIS_LZZP571450_analyse_item</vt:lpstr>
      <vt:lpstr>LIMIS_LZZP_1!dtl_DtlLIMIS_LZZP571450_note</vt:lpstr>
      <vt:lpstr>LIMIS_LZZP_1!dtl_DtlLIMIS_LZZP571450_result</vt:lpstr>
      <vt:lpstr>LIMIS_LZZP_1!dtl_DtlLIMIS_LZZP571450_sample_no</vt:lpstr>
      <vt:lpstr>LIMIS_NH3_N_1!dtl_DtlLIMIS_NH3_N270880</vt:lpstr>
      <vt:lpstr>LIMIS_NH3_N_1!dtl_DtlLIMIS_NH3_N270880_analysis_id</vt:lpstr>
      <vt:lpstr>LIMIS_NH3_N_1!dtl_DtlLIMIS_NH3_N270880_blank_absorbance</vt:lpstr>
      <vt:lpstr>LIMIS_NH3_N_1!dtl_DtlLIMIS_NH3_N270880_no_blank_absorbance</vt:lpstr>
      <vt:lpstr>LIMIS_NH3_N_1!dtl_DtlLIMIS_NH3_N270880_notes</vt:lpstr>
      <vt:lpstr>LIMIS_NH3_N_1!dtl_DtlLIMIS_NH3_N270880_sample_absorbance</vt:lpstr>
      <vt:lpstr>LIMIS_NH3_N_1!dtl_DtlLIMIS_NH3_N270880_sample_consistency</vt:lpstr>
      <vt:lpstr>LIMIS_NH3_N_1!dtl_DtlLIMIS_NH3_N270880_sample_id</vt:lpstr>
      <vt:lpstr>LIMIS_NH3_N_1!dtl_DtlLIMIS_NH3_N270880_sample_volume</vt:lpstr>
      <vt:lpstr>LIMIS_NO3_1!dtl_DtlLIMIS_NO3537880</vt:lpstr>
      <vt:lpstr>LIMIS_NO3_1!dtl_DtlLIMIS_NO3537880_notes</vt:lpstr>
      <vt:lpstr>LIMIS_NO3_1!dtl_DtlLIMIS_NO3537880_sample_concentration</vt:lpstr>
      <vt:lpstr>LIMIS_NO3_1!dtl_DtlLIMIS_NO3537880_sample_id</vt:lpstr>
      <vt:lpstr>LIMIS_OIL_1!dtl_DtlLIMIS_OIL117780</vt:lpstr>
      <vt:lpstr>LIMIS_OIL_1!dtl_DtlLIMIS_OIL117780_analysis_id</vt:lpstr>
      <vt:lpstr>LIMIS_OIL_1!dtl_DtlLIMIS_OIL117780_extractant_vol</vt:lpstr>
      <vt:lpstr>LIMIS_OIL_1!dtl_DtlLIMIS_OIL117780_note</vt:lpstr>
      <vt:lpstr>LIMIS_OIL_1!dtl_DtlLIMIS_OIL117780_oil_anim_veg</vt:lpstr>
      <vt:lpstr>LIMIS_OIL_1!dtl_DtlLIMIS_OIL117780_oil_petrol</vt:lpstr>
      <vt:lpstr>LIMIS_OIL_1!dtl_DtlLIMIS_OIL117780_oil_total</vt:lpstr>
      <vt:lpstr>LIMIS_OIL_1!dtl_DtlLIMIS_OIL117780_sample_id</vt:lpstr>
      <vt:lpstr>LIMIS_OIL_1!dtl_DtlLIMIS_OIL117780_sample_vol</vt:lpstr>
      <vt:lpstr>LIMIS_QXSP_1!dtl_DtlLIMIS_QXSP118760</vt:lpstr>
      <vt:lpstr>LIMIS_QXSP_1!dtl_DtlLIMIS_QXSP118760_analyse_item</vt:lpstr>
      <vt:lpstr>LIMIS_QXSP_1!dtl_DtlLIMIS_QXSP118760_note</vt:lpstr>
      <vt:lpstr>LIMIS_QXSP_1!dtl_DtlLIMIS_QXSP118760_result</vt:lpstr>
      <vt:lpstr>LIMIS_QXSP_1!dtl_DtlLIMIS_QXSP118760_sample_id</vt:lpstr>
      <vt:lpstr>LIMIS_QXSP_1!dtl_DtlLIMIS_QXSP521163</vt:lpstr>
      <vt:lpstr>LIMIS_QXSP_1!dtl_DtlLIMIS_QXSP521163_analyse_item</vt:lpstr>
      <vt:lpstr>LIMIS_QXSP_1!dtl_DtlLIMIS_QXSP521163_result</vt:lpstr>
      <vt:lpstr>LIMIS_QXSP_1!dtl_DtlLIMIS_QXSP521163_result1</vt:lpstr>
      <vt:lpstr>LIMIS_QXSP_1!dtl_DtlLIMIS_QXSP521163_result2</vt:lpstr>
      <vt:lpstr>LIMIS_QXSP_1!dtl_DtlLIMIS_QXSP521163_sample_id</vt:lpstr>
      <vt:lpstr>LIMIS_QXSP_1!dtl_DtlLIMIS_QXSP521163_satisfied</vt:lpstr>
      <vt:lpstr>LIMIS_QXSP_1!dtl_DtlLIMIS_QXSP521163_uncertainty</vt:lpstr>
      <vt:lpstr>LIMIS_QXSP_1!dtl_DtlLIMIS_QXSP527961</vt:lpstr>
      <vt:lpstr>LIMIS_QXSP_1!dtl_DtlLIMIS_QXSP527961_analyse_item</vt:lpstr>
      <vt:lpstr>LIMIS_QXSP_1!dtl_DtlLIMIS_QXSP527961_gap</vt:lpstr>
      <vt:lpstr>LIMIS_QXSP_1!dtl_DtlLIMIS_QXSP527961_result</vt:lpstr>
      <vt:lpstr>LIMIS_QXSP_1!dtl_DtlLIMIS_QXSP527961_result1</vt:lpstr>
      <vt:lpstr>LIMIS_QXSP_1!dtl_DtlLIMIS_QXSP527961_result2</vt:lpstr>
      <vt:lpstr>LIMIS_QXSP_1!dtl_DtlLIMIS_QXSP527961_sample_id</vt:lpstr>
      <vt:lpstr>LIMIS_QXSP_1!dtl_DtlLIMIS_QXSP527961_satisfied</vt:lpstr>
      <vt:lpstr>LIMIS_QXSP_1!dtl_DtlLIMIS_QXSP538532</vt:lpstr>
      <vt:lpstr>LIMIS_QXSP_1!dtl_DtlLIMIS_QXSP538532_analyse_item</vt:lpstr>
      <vt:lpstr>LIMIS_QXSP_1!dtl_DtlLIMIS_QXSP538532_org_result</vt:lpstr>
      <vt:lpstr>LIMIS_QXSP_1!dtl_DtlLIMIS_QXSP538532_recovery</vt:lpstr>
      <vt:lpstr>LIMIS_QXSP_1!dtl_DtlLIMIS_QXSP538532_sample_id</vt:lpstr>
      <vt:lpstr>LIMIS_QXSP_1!dtl_DtlLIMIS_QXSP538532_satisfied</vt:lpstr>
      <vt:lpstr>LIMIS_QXSP_1!dtl_DtlLIMIS_QXSP538532_std_result</vt:lpstr>
      <vt:lpstr>LIMIS_QXSP_1!dtl_DtlLIMIS_QXSP538532_std_volume</vt:lpstr>
      <vt:lpstr>LIMIS_QZLD_1!dtl_DtlLIMIS_QZLD035581</vt:lpstr>
      <vt:lpstr>LIMIS_QZLD_1!dtl_DtlLIMIS_QZLD035581_analyse_item</vt:lpstr>
      <vt:lpstr>LIMIS_QZLD_1!dtl_DtlLIMIS_QZLD035581_gap</vt:lpstr>
      <vt:lpstr>LIMIS_QZLD_1!dtl_DtlLIMIS_QZLD035581_result</vt:lpstr>
      <vt:lpstr>LIMIS_QZLD_1!dtl_DtlLIMIS_QZLD035581_result1</vt:lpstr>
      <vt:lpstr>LIMIS_QZLD_1!dtl_DtlLIMIS_QZLD035581_result2</vt:lpstr>
      <vt:lpstr>LIMIS_QZLD_1!dtl_DtlLIMIS_QZLD035581_sample_id</vt:lpstr>
      <vt:lpstr>LIMIS_QZLD_1!dtl_DtlLIMIS_QZLD035581_satisfied</vt:lpstr>
      <vt:lpstr>LIMIS_QZLD_1!dtl_DtlLIMIS_QZLD148890</vt:lpstr>
      <vt:lpstr>LIMIS_QZLD_1!dtl_DtlLIMIS_QZLD148890_analyse_item</vt:lpstr>
      <vt:lpstr>LIMIS_QZLD_1!dtl_DtlLIMIS_QZLD148890_note</vt:lpstr>
      <vt:lpstr>LIMIS_QZLD_1!dtl_DtlLIMIS_QZLD148890_result</vt:lpstr>
      <vt:lpstr>LIMIS_QZLD_1!dtl_DtlLIMIS_QZLD148890_sample_id</vt:lpstr>
      <vt:lpstr>LIMIS_QZLD_1!dtl_DtlLIMIS_QZLD233053</vt:lpstr>
      <vt:lpstr>LIMIS_QZLD_1!dtl_DtlLIMIS_QZLD233053_analyse_item</vt:lpstr>
      <vt:lpstr>LIMIS_QZLD_1!dtl_DtlLIMIS_QZLD233053_result</vt:lpstr>
      <vt:lpstr>LIMIS_QZLD_1!dtl_DtlLIMIS_QZLD233053_result1</vt:lpstr>
      <vt:lpstr>LIMIS_QZLD_1!dtl_DtlLIMIS_QZLD233053_result2</vt:lpstr>
      <vt:lpstr>LIMIS_QZLD_1!dtl_DtlLIMIS_QZLD233053_sample_id</vt:lpstr>
      <vt:lpstr>LIMIS_QZLD_1!dtl_DtlLIMIS_QZLD233053_satisfied</vt:lpstr>
      <vt:lpstr>LIMIS_QZLD_1!dtl_DtlLIMIS_QZLD233053_uncertainty</vt:lpstr>
      <vt:lpstr>LIMIS_QZLD_1!dtl_DtlLIMIS_QZLD348602</vt:lpstr>
      <vt:lpstr>LIMIS_QZLD_1!dtl_DtlLIMIS_QZLD348602_analyse_item</vt:lpstr>
      <vt:lpstr>LIMIS_QZLD_1!dtl_DtlLIMIS_QZLD348602_org_result</vt:lpstr>
      <vt:lpstr>LIMIS_QZLD_1!dtl_DtlLIMIS_QZLD348602_recovery</vt:lpstr>
      <vt:lpstr>LIMIS_QZLD_1!dtl_DtlLIMIS_QZLD348602_sample_id</vt:lpstr>
      <vt:lpstr>LIMIS_QZLD_1!dtl_DtlLIMIS_QZLD348602_satisfied</vt:lpstr>
      <vt:lpstr>LIMIS_QZLD_1!dtl_DtlLIMIS_QZLD348602_std_result</vt:lpstr>
      <vt:lpstr>LIMIS_QZLD_1!dtl_DtlLIMIS_QZLD348602_std_volume</vt:lpstr>
      <vt:lpstr>LIMIS_RCOOM_1!dtl_DtlLIMIS_RCOOM270880</vt:lpstr>
      <vt:lpstr>LIMIS_RCOOM_1!dtl_DtlLIMIS_RCOOM270880_analysis_id</vt:lpstr>
      <vt:lpstr>LIMIS_RCOOM_1!dtl_DtlLIMIS_RCOOM270880_blank_absorbance</vt:lpstr>
      <vt:lpstr>LIMIS_RCOOM_1!dtl_DtlLIMIS_RCOOM270880_no_blank_absorbance</vt:lpstr>
      <vt:lpstr>LIMIS_RCOOM_1!dtl_DtlLIMIS_RCOOM270880_notes</vt:lpstr>
      <vt:lpstr>LIMIS_RCOOM_1!dtl_DtlLIMIS_RCOOM270880_sample_absorbance</vt:lpstr>
      <vt:lpstr>LIMIS_RCOOM_1!dtl_DtlLIMIS_RCOOM270880_sample_consistency</vt:lpstr>
      <vt:lpstr>LIMIS_RCOOM_1!dtl_DtlLIMIS_RCOOM270880_sample_id</vt:lpstr>
      <vt:lpstr>LIMIS_RCOOM_1!dtl_DtlLIMIS_RCOOM270880_sample_volume</vt:lpstr>
      <vt:lpstr>LIMIS_S_1!dtl_DtlLIMIS_S270880</vt:lpstr>
      <vt:lpstr>LIMIS_S_1!dtl_DtlLIMIS_S270880_analysis_id</vt:lpstr>
      <vt:lpstr>LIMIS_S_1!dtl_DtlLIMIS_S270880_blank_absorbance</vt:lpstr>
      <vt:lpstr>LIMIS_S_1!dtl_DtlLIMIS_S270880_no_blank_absorbance</vt:lpstr>
      <vt:lpstr>LIMIS_S_1!dtl_DtlLIMIS_S270880_sample_absorbance</vt:lpstr>
      <vt:lpstr>LIMIS_S_1!dtl_DtlLIMIS_S270880_sample_consistency</vt:lpstr>
      <vt:lpstr>LIMIS_S_1!dtl_DtlLIMIS_S270880_sample_id</vt:lpstr>
      <vt:lpstr>LIMIS_S_1!dtl_DtlLIMIS_S270880_sample_volume</vt:lpstr>
      <vt:lpstr>LIMIS_SHJ_1!dtl_DtlLIMIS_SHJ270880</vt:lpstr>
      <vt:lpstr>LIMIS_SHJ_1!dtl_DtlLIMIS_SHJ270880_analysis_id</vt:lpstr>
      <vt:lpstr>LIMIS_SHJ_1!dtl_DtlLIMIS_SHJ270880_blank_absorbance</vt:lpstr>
      <vt:lpstr>LIMIS_SHJ_1!dtl_DtlLIMIS_SHJ270880_no_blank_absorbance</vt:lpstr>
      <vt:lpstr>LIMIS_S_1!dtl_DtlLIMIS_SHJ270880_notes</vt:lpstr>
      <vt:lpstr>LIMIS_SHJ_1!dtl_DtlLIMIS_SHJ270880_notes</vt:lpstr>
      <vt:lpstr>LIMIS_SHJ_1!dtl_DtlLIMIS_SHJ270880_sample_absorbance</vt:lpstr>
      <vt:lpstr>LIMIS_SHJ_1!dtl_DtlLIMIS_SHJ270880_sample_consistency</vt:lpstr>
      <vt:lpstr>LIMIS_SHJ_1!dtl_DtlLIMIS_SHJ270880_sample_id</vt:lpstr>
      <vt:lpstr>LIMIS_SHJ_1!dtl_DtlLIMIS_SHJ270880_sample_volume</vt:lpstr>
      <vt:lpstr>LIMIS_TN_1!dtl_DtlLIMIS_TN406000</vt:lpstr>
      <vt:lpstr>LIMIS_TN_1!dtl_DtlLIMIS_TN406000_a_220</vt:lpstr>
      <vt:lpstr>LIMIS_TN_1!dtl_DtlLIMIS_TN406000_a_275</vt:lpstr>
      <vt:lpstr>LIMIS_TN_1!dtl_DtlLIMIS_TN406000_a_concentration</vt:lpstr>
      <vt:lpstr>LIMIS_TN_1!dtl_DtlLIMIS_TN406000_a_no_blank</vt:lpstr>
      <vt:lpstr>LIMIS_TN_1!dtl_DtlLIMIS_TN406000_analysis_id</vt:lpstr>
      <vt:lpstr>LIMIS_TN_1!dtl_DtlLIMIS_TN406000_f</vt:lpstr>
      <vt:lpstr>LIMIS_TN_1!dtl_DtlLIMIS_TN406000_notes</vt:lpstr>
      <vt:lpstr>LIMIS_TN_1!dtl_DtlLIMIS_TN406000_sample_id</vt:lpstr>
      <vt:lpstr>LIMIS_TN_1!dtl_DtlLIMIS_TN406000_sample_volume</vt:lpstr>
      <vt:lpstr>LIMIS_TP_1!dtl_DtlLIMIS_TP270880</vt:lpstr>
      <vt:lpstr>LIMIS_TP_1!dtl_DtlLIMIS_TP270880_analysis_id</vt:lpstr>
      <vt:lpstr>LIMIS_TP_1!dtl_DtlLIMIS_TP270880_blank_absorbance</vt:lpstr>
      <vt:lpstr>LIMIS_TP_1!dtl_DtlLIMIS_TP270880_no_blank_absorbance</vt:lpstr>
      <vt:lpstr>LIMIS_TP_1!dtl_DtlLIMIS_TP270880_notes</vt:lpstr>
      <vt:lpstr>LIMIS_TP_1!dtl_DtlLIMIS_TP270880_sample_absorbance</vt:lpstr>
      <vt:lpstr>LIMIS_TP_1!dtl_DtlLIMIS_TP270880_sample_consistency</vt:lpstr>
      <vt:lpstr>LIMIS_TP_1!dtl_DtlLIMIS_TP270880_sample_id</vt:lpstr>
      <vt:lpstr>LIMIS_TP_1!dtl_DtlLIMIS_TP270880_sample_volume</vt:lpstr>
      <vt:lpstr>LIMIS_V_P_1!dtl_DtlLIMIS_V_P270880</vt:lpstr>
      <vt:lpstr>LIMIS_V_P_1!dtl_DtlLIMIS_V_P270880_analysis_id</vt:lpstr>
      <vt:lpstr>LIMIS_V_P_1!dtl_DtlLIMIS_V_P270880_blank_absorbance</vt:lpstr>
      <vt:lpstr>LIMIS_V_P_1!dtl_DtlLIMIS_V_P270880_no_blank_absorbance</vt:lpstr>
      <vt:lpstr>LIMIS_V_P_1!dtl_DtlLIMIS_V_P270880_notes</vt:lpstr>
      <vt:lpstr>LIMIS_V_P_1!dtl_DtlLIMIS_V_P270880_sample_absorbance</vt:lpstr>
      <vt:lpstr>LIMIS_V_P_1!dtl_DtlLIMIS_V_P270880_sample_consistency</vt:lpstr>
      <vt:lpstr>LIMIS_V_P_1!dtl_DtlLIMIS_V_P270880_sample_id</vt:lpstr>
      <vt:lpstr>LIMIS_V_P_1!dtl_DtlLIMIS_V_P270880_sample_volume</vt:lpstr>
      <vt:lpstr>LIMIS_YXSP_1!dtl_DtlLIMIS_YXSP173170</vt:lpstr>
      <vt:lpstr>LIMIS_YXSP_1!dtl_DtlLIMIS_YXSP173170_analyse_item</vt:lpstr>
      <vt:lpstr>LIMIS_YXSP_1!dtl_DtlLIMIS_YXSP173170_note</vt:lpstr>
      <vt:lpstr>LIMIS_YXSP_1!dtl_DtlLIMIS_YXSP173170_result</vt:lpstr>
      <vt:lpstr>LIMIS_YXSP_1!dtl_DtlLIMIS_YXSP173170_sample_id</vt:lpstr>
      <vt:lpstr>LIMIS_YXSP_1!dtl_DtlLIMIS_YXSP296751</vt:lpstr>
      <vt:lpstr>LIMIS_YXSP_1!dtl_DtlLIMIS_YXSP296751_analyse_item</vt:lpstr>
      <vt:lpstr>LIMIS_YXSP_1!dtl_DtlLIMIS_YXSP296751_gap</vt:lpstr>
      <vt:lpstr>LIMIS_YXSP_1!dtl_DtlLIMIS_YXSP296751_result</vt:lpstr>
      <vt:lpstr>LIMIS_YXSP_1!dtl_DtlLIMIS_YXSP296751_result1</vt:lpstr>
      <vt:lpstr>LIMIS_YXSP_1!dtl_DtlLIMIS_YXSP296751_result2</vt:lpstr>
      <vt:lpstr>LIMIS_YXSP_1!dtl_DtlLIMIS_YXSP296751_sample_id</vt:lpstr>
      <vt:lpstr>LIMIS_YXSP_1!dtl_DtlLIMIS_YXSP296751_satisfied</vt:lpstr>
      <vt:lpstr>LIMIS_YXSP_1!dtl_DtlLIMIS_YXSP346093</vt:lpstr>
      <vt:lpstr>LIMIS_YXSP_1!dtl_DtlLIMIS_YXSP346093_analyse_item</vt:lpstr>
      <vt:lpstr>LIMIS_YXSP_1!dtl_DtlLIMIS_YXSP346093_result</vt:lpstr>
      <vt:lpstr>LIMIS_YXSP_1!dtl_DtlLIMIS_YXSP346093_result1</vt:lpstr>
      <vt:lpstr>LIMIS_YXSP_1!dtl_DtlLIMIS_YXSP346093_result2</vt:lpstr>
      <vt:lpstr>LIMIS_YXSP_1!dtl_DtlLIMIS_YXSP346093_sample_id</vt:lpstr>
      <vt:lpstr>LIMIS_YXSP_1!dtl_DtlLIMIS_YXSP346093_satisfied</vt:lpstr>
      <vt:lpstr>LIMIS_YXSP_1!dtl_DtlLIMIS_YXSP346093_uncertianty</vt:lpstr>
      <vt:lpstr>LIMIS_YXSP_1!dtl_DtlLIMIS_YXSP526652</vt:lpstr>
      <vt:lpstr>LIMIS_YXSP_1!dtl_DtlLIMIS_YXSP526652_analyse_item</vt:lpstr>
      <vt:lpstr>LIMIS_YXSP_1!dtl_DtlLIMIS_YXSP526652_org_result</vt:lpstr>
      <vt:lpstr>LIMIS_YXSP_1!dtl_DtlLIMIS_YXSP526652_recovery</vt:lpstr>
      <vt:lpstr>LIMIS_YXSP_1!dtl_DtlLIMIS_YXSP526652_sample_id</vt:lpstr>
      <vt:lpstr>LIMIS_YXSP_1!dtl_DtlLIMIS_YXSP526652_satisfied</vt:lpstr>
      <vt:lpstr>LIMIS_YXSP_1!dtl_DtlLIMIS_YXSP526652_std_result</vt:lpstr>
      <vt:lpstr>LIMIS_YXSP_1!dtl_DtlLIMIS_YXSP526652_std_volume</vt:lpstr>
      <vt:lpstr>LIMIS_YZXS_1!dtl_DtlLIMIS_YZXS059622</vt:lpstr>
      <vt:lpstr>LIMIS_YZXS_1!dtl_DtlLIMIS_YZXS059622_analyse_item</vt:lpstr>
      <vt:lpstr>LIMIS_YZXS_1!dtl_DtlLIMIS_YZXS059622_org_result</vt:lpstr>
      <vt:lpstr>LIMIS_YZXS_1!dtl_DtlLIMIS_YZXS059622_recovery</vt:lpstr>
      <vt:lpstr>LIMIS_YZXS_1!dtl_DtlLIMIS_YZXS059622_sample_id</vt:lpstr>
      <vt:lpstr>LIMIS_YZXS_1!dtl_DtlLIMIS_YZXS059622_satisfied</vt:lpstr>
      <vt:lpstr>LIMIS_YZXS_1!dtl_DtlLIMIS_YZXS059622_std_result</vt:lpstr>
      <vt:lpstr>LIMIS_YZXS_1!dtl_DtlLIMIS_YZXS059622_std_volume</vt:lpstr>
      <vt:lpstr>LIMIS_YZXS_1!dtl_DtlLIMIS_YZXS154243</vt:lpstr>
      <vt:lpstr>LIMIS_YZXS_1!dtl_DtlLIMIS_YZXS154243_analyse_item</vt:lpstr>
      <vt:lpstr>LIMIS_YZXS_1!dtl_DtlLIMIS_YZXS154243_result</vt:lpstr>
      <vt:lpstr>LIMIS_YZXS_1!dtl_DtlLIMIS_YZXS154243_result1</vt:lpstr>
      <vt:lpstr>LIMIS_YZXS_1!dtl_DtlLIMIS_YZXS154243_result2</vt:lpstr>
      <vt:lpstr>LIMIS_YZXS_1!dtl_DtlLIMIS_YZXS154243_sample_id</vt:lpstr>
      <vt:lpstr>LIMIS_YZXS_1!dtl_DtlLIMIS_YZXS154243_satisfied</vt:lpstr>
      <vt:lpstr>LIMIS_YZXS_1!dtl_DtlLIMIS_YZXS154243_uncertainty</vt:lpstr>
      <vt:lpstr>LIMIS_YZXS_1!dtl_DtlLIMIS_YZXS308691</vt:lpstr>
      <vt:lpstr>LIMIS_YZXS_1!dtl_DtlLIMIS_YZXS308691_analyse_item</vt:lpstr>
      <vt:lpstr>LIMIS_YZXS_1!dtl_DtlLIMIS_YZXS308691_gap</vt:lpstr>
      <vt:lpstr>LIMIS_YZXS_1!dtl_DtlLIMIS_YZXS308691_result</vt:lpstr>
      <vt:lpstr>LIMIS_YZXS_1!dtl_DtlLIMIS_YZXS308691_result1</vt:lpstr>
      <vt:lpstr>LIMIS_YZXS_1!dtl_DtlLIMIS_YZXS308691_result2</vt:lpstr>
      <vt:lpstr>LIMIS_YZXS_1!dtl_DtlLIMIS_YZXS308691_sample_id</vt:lpstr>
      <vt:lpstr>LIMIS_YZXS_1!dtl_DtlLIMIS_YZXS308691_satisfied</vt:lpstr>
      <vt:lpstr>LIMIS_YZXS_1!dtl_DtlLIMIS_YZXS560700</vt:lpstr>
      <vt:lpstr>LIMIS_YZXS_1!dtl_DtlLIMIS_YZXS560700_analyse_item</vt:lpstr>
      <vt:lpstr>LIMIS_YZXS_1!dtl_DtlLIMIS_YZXS560700_note</vt:lpstr>
      <vt:lpstr>LIMIS_YZXS_1!dtl_DtlLIMIS_YZXS560700_result</vt:lpstr>
      <vt:lpstr>LIMIS_YZXS_1!dtl_DtlLIMIS_YZXS560700_sample_id</vt:lpstr>
      <vt:lpstr>LIMIS_YZYG_1!dtl_DtlLIMIS_YZYG402230</vt:lpstr>
      <vt:lpstr>LIMIS_YZYG_1!dtl_DtlLIMIS_YZYG402230_analyse_item</vt:lpstr>
      <vt:lpstr>LIMIS_YZYG_1!dtl_DtlLIMIS_YZYG402230_note</vt:lpstr>
      <vt:lpstr>LIMIS_YZYG_1!dtl_DtlLIMIS_YZYG402230_result</vt:lpstr>
      <vt:lpstr>LIMIS_YZYG_1!dtl_DtlLIMIS_YZYG402230_sample_id</vt:lpstr>
      <vt:lpstr>LIMIS_YZYG_1!dtl_DtlLIMIS_YZYG539492</vt:lpstr>
      <vt:lpstr>LIMIS_YZYG_1!dtl_DtlLIMIS_YZYG539492_analyse_item</vt:lpstr>
      <vt:lpstr>LIMIS_YZYG_1!dtl_DtlLIMIS_YZYG539492_org_result</vt:lpstr>
      <vt:lpstr>LIMIS_YZYG_1!dtl_DtlLIMIS_YZYG539492_recovery</vt:lpstr>
      <vt:lpstr>LIMIS_YZYG_1!dtl_DtlLIMIS_YZYG539492_sample_id</vt:lpstr>
      <vt:lpstr>LIMIS_YZYG_1!dtl_DtlLIMIS_YZYG539492_satisfied</vt:lpstr>
      <vt:lpstr>LIMIS_YZYG_1!dtl_DtlLIMIS_YZYG539492_std_result</vt:lpstr>
      <vt:lpstr>LIMIS_YZYG_1!dtl_DtlLIMIS_YZYG539492_std_volume</vt:lpstr>
      <vt:lpstr>LIMIS_YZYG_1!dtl_DtlLIMIS_YZYG567463</vt:lpstr>
      <vt:lpstr>LIMIS_YZYG_1!dtl_DtlLIMIS_YZYG567463_analyse_item</vt:lpstr>
      <vt:lpstr>LIMIS_YZYG_1!dtl_DtlLIMIS_YZYG567463_result</vt:lpstr>
      <vt:lpstr>LIMIS_YZYG_1!dtl_DtlLIMIS_YZYG567463_result1</vt:lpstr>
      <vt:lpstr>LIMIS_YZYG_1!dtl_DtlLIMIS_YZYG567463_result2</vt:lpstr>
      <vt:lpstr>LIMIS_YZYG_1!dtl_DtlLIMIS_YZYG567463_sample_id</vt:lpstr>
      <vt:lpstr>LIMIS_YZYG_1!dtl_DtlLIMIS_YZYG567463_satisfied</vt:lpstr>
      <vt:lpstr>LIMIS_YZYG_1!dtl_DtlLIMIS_YZYG567463_uncertainty</vt:lpstr>
      <vt:lpstr>LIMIS_YZYG_1!dtl_DtlLIMIS_YZYG569091</vt:lpstr>
      <vt:lpstr>LIMIS_YZYG_1!dtl_DtlLIMIS_YZYG569091_analyse_item</vt:lpstr>
      <vt:lpstr>LIMIS_YZYG_1!dtl_DtlLIMIS_YZYG569091_gap</vt:lpstr>
      <vt:lpstr>LIMIS_YZYG_1!dtl_DtlLIMIS_YZYG569091_result</vt:lpstr>
      <vt:lpstr>LIMIS_YZYG_1!dtl_DtlLIMIS_YZYG569091_result1</vt:lpstr>
      <vt:lpstr>LIMIS_YZYG_1!dtl_DtlLIMIS_YZYG569091_result2</vt:lpstr>
      <vt:lpstr>LIMIS_YZYG_1!dtl_DtlLIMIS_YZYG569091_sample_id</vt:lpstr>
      <vt:lpstr>LIMIS_YZYG_1!dtl_DtlLIMIS_YZYG569091_satisfied</vt:lpstr>
      <vt:lpstr>NH3_NF2_1!dtl_DtlNH3_NF2537880</vt:lpstr>
      <vt:lpstr>NH3_NF2_1!dtl_DtlNH3_NF2537880_notes</vt:lpstr>
      <vt:lpstr>NH3_NF2_1!dtl_DtlNH3_NF2537880_sample_concentration</vt:lpstr>
      <vt:lpstr>NH3_NF2_1!dtl_DtlNH3_NF2537880_sample_id</vt:lpstr>
      <vt:lpstr>LIMIS_CL2_1!equip_type_no</vt:lpstr>
      <vt:lpstr>LIMIS_DHJYS_1!equip_type_no</vt:lpstr>
      <vt:lpstr>LIMIS_HCHO_1!equip_type_no</vt:lpstr>
      <vt:lpstr>LIMIS_LZSP2_1!equip_type_no</vt:lpstr>
      <vt:lpstr>LIMIS_LZZP_1!equip_type_no</vt:lpstr>
      <vt:lpstr>LIMIS_NH3_N_1!equip_type_no</vt:lpstr>
      <vt:lpstr>LIMIS_NO3_1!equip_type_no</vt:lpstr>
      <vt:lpstr>LIMIS_OIL_1!equip_type_no</vt:lpstr>
      <vt:lpstr>LIMIS_QXSP_1!equip_type_no</vt:lpstr>
      <vt:lpstr>LIMIS_QZLD_1!equip_type_no</vt:lpstr>
      <vt:lpstr>LIMIS_RCOOM_1!equip_type_no</vt:lpstr>
      <vt:lpstr>LIMIS_S_1!equip_type_no</vt:lpstr>
      <vt:lpstr>LIMIS_SHJ_1!equip_type_no</vt:lpstr>
      <vt:lpstr>LIMIS_TN_1!equip_type_no</vt:lpstr>
      <vt:lpstr>LIMIS_TP_1!equip_type_no</vt:lpstr>
      <vt:lpstr>LIMIS_V_P_1!equip_type_no</vt:lpstr>
      <vt:lpstr>LIMIS_YXSP_1!equip_type_no</vt:lpstr>
      <vt:lpstr>LIMIS_YZXS_1!equip_type_no</vt:lpstr>
      <vt:lpstr>LIMIS_YZYG_1!equip_type_no</vt:lpstr>
      <vt:lpstr>NH3_NF2_1!equip_type_no</vt:lpstr>
      <vt:lpstr>LIMIS_LZSP2_1!flow</vt:lpstr>
      <vt:lpstr>LIMIS_KMnO4_1!formular</vt:lpstr>
      <vt:lpstr>LIMIS_BOD5_1!item_standard</vt:lpstr>
      <vt:lpstr>LIMIS_CL2_1!item_standard</vt:lpstr>
      <vt:lpstr>LIMIS_COD_1!item_standard</vt:lpstr>
      <vt:lpstr>LIMIS_DHJYS_1!item_standard</vt:lpstr>
      <vt:lpstr>LIMIS_FDCJQ_1!item_standard</vt:lpstr>
      <vt:lpstr>LIMIS_HCHO_1!item_standard</vt:lpstr>
      <vt:lpstr>LIMIS_KMnO4_1!item_standard</vt:lpstr>
      <vt:lpstr>LIMIS_LZSP2_1!item_standard</vt:lpstr>
      <vt:lpstr>LIMIS_LZZP_1!item_standard</vt:lpstr>
      <vt:lpstr>LIMIS_NH3_N_1!item_standard</vt:lpstr>
      <vt:lpstr>LIMIS_NO3_1!item_standard</vt:lpstr>
      <vt:lpstr>LIMIS_OIL_1!item_standard</vt:lpstr>
      <vt:lpstr>LIMIS_QXSP_1!item_standard</vt:lpstr>
      <vt:lpstr>LIMIS_QZLD_1!item_standard</vt:lpstr>
      <vt:lpstr>LIMIS_RCOOM_1!item_standard</vt:lpstr>
      <vt:lpstr>LIMIS_S_1!item_standard</vt:lpstr>
      <vt:lpstr>LIMIS_SHJ_1!item_standard</vt:lpstr>
      <vt:lpstr>LIMIS_TN_1!item_standard</vt:lpstr>
      <vt:lpstr>LIMIS_TP_1!item_standard</vt:lpstr>
      <vt:lpstr>LIMIS_V_P_1!item_standard</vt:lpstr>
      <vt:lpstr>LIMIS_YXSP_1!item_standard</vt:lpstr>
      <vt:lpstr>LIMIS_YZXS_1!item_standard</vt:lpstr>
      <vt:lpstr>LIMIS_YZYG_1!item_standard</vt:lpstr>
      <vt:lpstr>NH3_NF2_1!item_standard</vt:lpstr>
      <vt:lpstr>LIMIS_BOD5_1!sample_date</vt:lpstr>
      <vt:lpstr>LIMIS_CL2_1!sample_date</vt:lpstr>
      <vt:lpstr>LIMIS_COD_1!sample_date</vt:lpstr>
      <vt:lpstr>LIMIS_DHJYS_1!sample_date</vt:lpstr>
      <vt:lpstr>LIMIS_FDCJQ_1!sample_date</vt:lpstr>
      <vt:lpstr>LIMIS_HCHO_1!sample_date</vt:lpstr>
      <vt:lpstr>LIMIS_KMnO4_1!sample_date</vt:lpstr>
      <vt:lpstr>LIMIS_LZSP2_1!sample_date</vt:lpstr>
      <vt:lpstr>LIMIS_LZZP_1!sample_date</vt:lpstr>
      <vt:lpstr>LIMIS_NH3_N_1!sample_date</vt:lpstr>
      <vt:lpstr>LIMIS_NO3_1!sample_date</vt:lpstr>
      <vt:lpstr>LIMIS_OIL_1!sample_date</vt:lpstr>
      <vt:lpstr>LIMIS_QXSP_1!sample_date</vt:lpstr>
      <vt:lpstr>LIMIS_QZLD_1!sample_date</vt:lpstr>
      <vt:lpstr>LIMIS_RCOOM_1!sample_date</vt:lpstr>
      <vt:lpstr>LIMIS_S_1!sample_date</vt:lpstr>
      <vt:lpstr>LIMIS_SHJ_1!sample_date</vt:lpstr>
      <vt:lpstr>LIMIS_TN_1!sample_date</vt:lpstr>
      <vt:lpstr>LIMIS_TP_1!sample_date</vt:lpstr>
      <vt:lpstr>LIMIS_V_P_1!sample_date</vt:lpstr>
      <vt:lpstr>LIMIS_YXSP_1!sample_date</vt:lpstr>
      <vt:lpstr>LIMIS_YZXS_1!sample_date</vt:lpstr>
      <vt:lpstr>LIMIS_YZYG_1!sample_date</vt:lpstr>
      <vt:lpstr>NH3_NF2_1!sample_date</vt:lpstr>
      <vt:lpstr>LIMIS_BOD5_1!sample_name</vt:lpstr>
      <vt:lpstr>LIMIS_CL2_1!sample_name</vt:lpstr>
      <vt:lpstr>LIMIS_COD_1!sample_name</vt:lpstr>
      <vt:lpstr>LIMIS_DHJYS_1!sample_name</vt:lpstr>
      <vt:lpstr>LIMIS_FDCJQ_1!sample_name</vt:lpstr>
      <vt:lpstr>LIMIS_HCHO_1!sample_name</vt:lpstr>
      <vt:lpstr>LIMIS_KMnO4_1!sample_name</vt:lpstr>
      <vt:lpstr>LIMIS_LZSP2_1!sample_name</vt:lpstr>
      <vt:lpstr>LIMIS_LZZP_1!sample_name</vt:lpstr>
      <vt:lpstr>LIMIS_NH3_N_1!sample_name</vt:lpstr>
      <vt:lpstr>LIMIS_NO3_1!sample_name</vt:lpstr>
      <vt:lpstr>LIMIS_OIL_1!sample_name</vt:lpstr>
      <vt:lpstr>LIMIS_QXSP_1!sample_name</vt:lpstr>
      <vt:lpstr>LIMIS_QZLD_1!sample_name</vt:lpstr>
      <vt:lpstr>LIMIS_RCOOM_1!sample_name</vt:lpstr>
      <vt:lpstr>LIMIS_S_1!sample_name</vt:lpstr>
      <vt:lpstr>LIMIS_SHJ_1!sample_name</vt:lpstr>
      <vt:lpstr>LIMIS_TN_1!sample_name</vt:lpstr>
      <vt:lpstr>LIMIS_TP_1!sample_name</vt:lpstr>
      <vt:lpstr>LIMIS_V_P_1!sample_name</vt:lpstr>
      <vt:lpstr>LIMIS_YXSP_1!sample_name</vt:lpstr>
      <vt:lpstr>LIMIS_YZXS_1!sample_name</vt:lpstr>
      <vt:lpstr>LIMIS_YZYG_1!sample_name</vt:lpstr>
      <vt:lpstr>NH3_NF2_1!sample_name</vt:lpstr>
      <vt:lpstr>LIMIS_BOD5_1!sample_store</vt:lpstr>
      <vt:lpstr>LIMIS_CL2_1!sample_store</vt:lpstr>
      <vt:lpstr>LIMIS_COD_1!sample_store</vt:lpstr>
      <vt:lpstr>LIMIS_DHJYS_1!sample_store</vt:lpstr>
      <vt:lpstr>LIMIS_FDCJQ_1!sample_store</vt:lpstr>
      <vt:lpstr>LIMIS_HCHO_1!sample_store</vt:lpstr>
      <vt:lpstr>LIMIS_KMnO4_1!sample_store</vt:lpstr>
      <vt:lpstr>LIMIS_LZSP2_1!sample_store</vt:lpstr>
      <vt:lpstr>LIMIS_LZZP_1!sample_store</vt:lpstr>
      <vt:lpstr>LIMIS_NH3_N_1!sample_store</vt:lpstr>
      <vt:lpstr>LIMIS_NO3_1!sample_store</vt:lpstr>
      <vt:lpstr>LIMIS_OIL_1!sample_store</vt:lpstr>
      <vt:lpstr>LIMIS_QXSP_1!sample_store</vt:lpstr>
      <vt:lpstr>LIMIS_QZLD_1!sample_store</vt:lpstr>
      <vt:lpstr>LIMIS_RCOOM_1!sample_store</vt:lpstr>
      <vt:lpstr>LIMIS_S_1!sample_store</vt:lpstr>
      <vt:lpstr>LIMIS_SHJ_1!sample_store</vt:lpstr>
      <vt:lpstr>LIMIS_TN_1!sample_store</vt:lpstr>
      <vt:lpstr>LIMIS_TP_1!sample_store</vt:lpstr>
      <vt:lpstr>LIMIS_V_P_1!sample_store</vt:lpstr>
      <vt:lpstr>LIMIS_YXSP_1!sample_store</vt:lpstr>
      <vt:lpstr>LIMIS_YZXS_1!sample_store</vt:lpstr>
      <vt:lpstr>LIMIS_YZYG_1!sample_store</vt:lpstr>
      <vt:lpstr>NH3_NF2_1!sample_store</vt:lpstr>
      <vt:lpstr>LIMIS_LZSP2_1!separator</vt:lpstr>
      <vt:lpstr>LIMIS_KMnO4_1!standard_liquid</vt:lpstr>
      <vt:lpstr>LIMIS_BOD5_1!task_id</vt:lpstr>
      <vt:lpstr>LIMIS_CL2_1!task_id</vt:lpstr>
      <vt:lpstr>LIMIS_COD_1!task_id</vt:lpstr>
      <vt:lpstr>LIMIS_DHJYS_1!task_id</vt:lpstr>
      <vt:lpstr>LIMIS_FDCJQ_1!task_id</vt:lpstr>
      <vt:lpstr>LIMIS_HCHO_1!task_id</vt:lpstr>
      <vt:lpstr>LIMIS_KMnO4_1!task_id</vt:lpstr>
      <vt:lpstr>LIMIS_LZSP2_1!task_id</vt:lpstr>
      <vt:lpstr>LIMIS_LZZP_1!task_id</vt:lpstr>
      <vt:lpstr>LIMIS_NH3_N_1!task_id</vt:lpstr>
      <vt:lpstr>LIMIS_NO3_1!task_id</vt:lpstr>
      <vt:lpstr>LIMIS_OIL_1!task_id</vt:lpstr>
      <vt:lpstr>LIMIS_QXSP_1!task_id</vt:lpstr>
      <vt:lpstr>LIMIS_QZLD_1!task_id</vt:lpstr>
      <vt:lpstr>LIMIS_RCOOM_1!task_id</vt:lpstr>
      <vt:lpstr>LIMIS_S_1!task_id</vt:lpstr>
      <vt:lpstr>LIMIS_SHJ_1!task_id</vt:lpstr>
      <vt:lpstr>LIMIS_TN_1!task_id</vt:lpstr>
      <vt:lpstr>LIMIS_TP_1!task_id</vt:lpstr>
      <vt:lpstr>LIMIS_V_P_1!task_id</vt:lpstr>
      <vt:lpstr>LIMIS_YXSP_1!task_id</vt:lpstr>
      <vt:lpstr>LIMIS_YZXS_1!task_id</vt:lpstr>
      <vt:lpstr>LIMIS_YZYG_1!task_id</vt:lpstr>
      <vt:lpstr>NH3_NF2_1!task_id</vt:lpstr>
      <vt:lpstr>LIMIS_LZSP2_1!temperature</vt:lpstr>
      <vt:lpstr>LIMIS_LZSP2_1!volume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yinchengyi</dc:creator>
  <cp:lastModifiedBy>YINCHENGYI</cp:lastModifiedBy>
  <cp:lastPrinted>2015-07-16T08:25:18Z</cp:lastPrinted>
  <dcterms:created xsi:type="dcterms:W3CDTF">2015-03-06T01:29:19Z</dcterms:created>
  <dcterms:modified xsi:type="dcterms:W3CDTF">2015-07-21T03:59:23Z</dcterms:modified>
</cp:coreProperties>
</file>