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821" activeTab="8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RCOOM_1" sheetId="13" r:id="rId6"/>
    <sheet name="LIMIS_S_1" sheetId="14" r:id="rId7"/>
    <sheet name="LIMIS_HCHO_1" sheetId="16" r:id="rId8"/>
    <sheet name="LIMIS_SHJ_1" sheetId="15" r:id="rId9"/>
    <sheet name="LIMIS_TN_1" sheetId="23" r:id="rId10"/>
    <sheet name="LIMIS_DHJYS_1" sheetId="17" r:id="rId11"/>
    <sheet name="LIMIS_V_P_1_hang" sheetId="11" r:id="rId12"/>
    <sheet name="LIMIS_NH3_N_1_hang" sheetId="10" r:id="rId13"/>
    <sheet name="NH3_NF2_1_del" sheetId="18" r:id="rId14"/>
    <sheet name="LIMIS_NO3_1" sheetId="22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0">LIMIS_DHJYS_1!$D$5</definedName>
    <definedName name="analysis_date" localSheetId="16">LIMIS_FDCJQ_1!$E$5</definedName>
    <definedName name="analysis_date" localSheetId="7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12">LIMIS_NH3_N_1_hang!$D$5</definedName>
    <definedName name="analysis_date" localSheetId="14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5">LIMIS_RCOOM_1!$D$5</definedName>
    <definedName name="analysis_date" localSheetId="6">LIMIS_S_1!$D$5</definedName>
    <definedName name="analysis_date" localSheetId="8">LIMIS_SHJ_1!$D$5</definedName>
    <definedName name="analysis_date" localSheetId="9">LIMIS_TN_1!$D$5</definedName>
    <definedName name="analysis_date" localSheetId="4">LIMIS_TP_1!$D$5</definedName>
    <definedName name="analysis_date" localSheetId="11">LIMIS_V_P_1_hang!$D$5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3">NH3_NF2_1_del!$D$5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0">LIMIS_DHJYS_1!$G$4</definedName>
    <definedName name="analysis_item" localSheetId="16">LIMIS_FDCJQ_1!$I$4</definedName>
    <definedName name="analysis_item" localSheetId="7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12">LIMIS_NH3_N_1_hang!$G$4</definedName>
    <definedName name="analysis_item" localSheetId="14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5">LIMIS_RCOOM_1!$G$4</definedName>
    <definedName name="analysis_item" localSheetId="6">LIMIS_S_1!$G$4</definedName>
    <definedName name="analysis_item" localSheetId="8">LIMIS_SHJ_1!$G$4</definedName>
    <definedName name="analysis_item" localSheetId="9">LIMIS_TN_1!$F$4</definedName>
    <definedName name="analysis_item" localSheetId="4">LIMIS_TP_1!$G$4</definedName>
    <definedName name="analysis_item" localSheetId="11">LIMIS_V_P_1_hang!$G$4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3">NH3_NF2_1_del!$F$4</definedName>
    <definedName name="curve_a" localSheetId="3">LIMIS_CL2_1!$C$28</definedName>
    <definedName name="curve_a" localSheetId="10">LIMIS_DHJYS_1!$C$29</definedName>
    <definedName name="curve_a" localSheetId="7">LIMIS_HCHO_1!$C$28</definedName>
    <definedName name="curve_a" localSheetId="5">LIMIS_RCOOM_1!$C$28</definedName>
    <definedName name="curve_a" localSheetId="6">LIMIS_S_1!$C$28</definedName>
    <definedName name="curve_a" localSheetId="8">LIMIS_SHJ_1!$C$28</definedName>
    <definedName name="curve_a" localSheetId="4">LIMIS_TP_1!$C$28</definedName>
    <definedName name="curve_b" localSheetId="3">LIMIS_CL2_1!$E$28</definedName>
    <definedName name="curve_b" localSheetId="10">LIMIS_DHJYS_1!$E$29</definedName>
    <definedName name="curve_b" localSheetId="7">LIMIS_HCHO_1!$E$28</definedName>
    <definedName name="curve_b" localSheetId="5">LIMIS_RCOOM_1!$E$28</definedName>
    <definedName name="curve_b" localSheetId="6">LIMIS_S_1!$E$28</definedName>
    <definedName name="curve_b" localSheetId="8">LIMIS_SHJ_1!$E$28</definedName>
    <definedName name="curve_b" localSheetId="4">LIMIS_TP_1!$E$28</definedName>
    <definedName name="curve_r" localSheetId="3">LIMIS_CL2_1!$G$28</definedName>
    <definedName name="curve_r" localSheetId="10">LIMIS_DHJYS_1!$G$29</definedName>
    <definedName name="curve_r" localSheetId="7">LIMIS_HCHO_1!$G$28</definedName>
    <definedName name="curve_r" localSheetId="5">LIMIS_RCOOM_1!$G$28</definedName>
    <definedName name="curve_r" localSheetId="6">LIMIS_S_1!$G$28</definedName>
    <definedName name="curve_r" localSheetId="8">LIMIS_SHJ_1!$G$28</definedName>
    <definedName name="curve_r" localSheetId="4">LIMIS_TP_1!$G$28</definedName>
    <definedName name="dtl_dtl_DtlLIMIS_CL2285794_sample_id" localSheetId="3">LIMIS_CL2_1!$A$69</definedName>
    <definedName name="dtl_DtlLIMIS_BOD5270880" localSheetId="2">LIMIS_BOD5_1!$A$12:$M$33</definedName>
    <definedName name="dtl_DtlLIMIS_BOD5270880_a_220_275" localSheetId="9">LIMIS_TN_1!$G$10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68561" localSheetId="3">LIMIS_CL2_1!$A$29:$E$48</definedName>
    <definedName name="dtl_DtlLIMIS_CL2268561_blank_result" localSheetId="3">LIMIS_CL2_1!$D$29</definedName>
    <definedName name="dtl_DtlLIMIS_CL2268561_diff" localSheetId="3">LIMIS_CL2_1!$E$29</definedName>
    <definedName name="dtl_DtlLIMIS_CL2268561_sample_result" localSheetId="3">LIMIS_CL2_1!$C$29</definedName>
    <definedName name="dtl_DtlLIMIS_CL2268561_std_quality" localSheetId="3">LIMIS_CL2_1!$B$29</definedName>
    <definedName name="dtl_DtlLIMIS_CL2268561_std_volume" localSheetId="3">LIMIS_CL2_1!$A$29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L2285794" localSheetId="3">LIMIS_CL2_1!$A$69:$K$80</definedName>
    <definedName name="dtl_DtlLIMIS_CL2285794_analyse_item" localSheetId="3">LIMIS_CL2_1!$B$69</definedName>
    <definedName name="dtl_DtlLIMIS_CL2285794_result" localSheetId="3">LIMIS_CL2_1!$I$69</definedName>
    <definedName name="dtl_DtlLIMIS_CL2285794_result1" localSheetId="3">LIMIS_CL2_1!$E$69</definedName>
    <definedName name="dtl_DtlLIMIS_CL2285794_result1_a" localSheetId="3">LIMIS_CL2_1!$C$69</definedName>
    <definedName name="dtl_DtlLIMIS_CL2285794_result1_a_a0" localSheetId="3">LIMIS_CL2_1!$D$69</definedName>
    <definedName name="dtl_DtlLIMIS_CL2285794_result2" localSheetId="3">LIMIS_CL2_1!$H$69</definedName>
    <definedName name="dtl_DtlLIMIS_CL2285794_result2_a" localSheetId="3">LIMIS_CL2_1!$F$69</definedName>
    <definedName name="dtl_DtlLIMIS_CL2285794_result2_a_a0" localSheetId="3">LIMIS_CL2_1!$G$69</definedName>
    <definedName name="dtl_DtlLIMIS_CL2285794_sample_id" localSheetId="3">LIMIS_CL2_1!$A$69</definedName>
    <definedName name="dtl_DtlLIMIS_CL2285794_satisfied" localSheetId="3">LIMIS_CL2_1!$K$69</definedName>
    <definedName name="dtl_DtlLIMIS_CL2285794_uncertainty" localSheetId="3">LIMIS_CL2_1!$J$69</definedName>
    <definedName name="dtl_DtlLIMIS_CL2423503" localSheetId="3">LIMIS_CL2_1!$A$60:$J$66</definedName>
    <definedName name="dtl_DtlLIMIS_CL2423503_analyse_item" localSheetId="3">LIMIS_CL2_1!$B$60</definedName>
    <definedName name="dtl_DtlLIMIS_CL2423503_org_result" localSheetId="3">LIMIS_CL2_1!$H$60</definedName>
    <definedName name="dtl_DtlLIMIS_CL2423503_recovery" localSheetId="3">LIMIS_CL2_1!$I$60</definedName>
    <definedName name="dtl_DtlLIMIS_CL2423503_sample_id" localSheetId="3">LIMIS_CL2_1!$A$60</definedName>
    <definedName name="dtl_DtlLIMIS_CL2423503_satisfied" localSheetId="3">LIMIS_CL2_1!$J$60</definedName>
    <definedName name="dtl_DtlLIMIS_CL2423503_std_result" localSheetId="3">LIMIS_CL2_1!$G$60</definedName>
    <definedName name="dtl_DtlLIMIS_CL2423503_std_result_a" localSheetId="3">LIMIS_CL2_1!$E$60</definedName>
    <definedName name="dtl_DtlLIMIS_CL2423503_std_result_a_a0" localSheetId="3">LIMIS_CL2_1!$F$60</definedName>
    <definedName name="dtl_DtlLIMIS_CL2423503_std_volume" localSheetId="3">LIMIS_CL2_1!$C$60</definedName>
    <definedName name="dtl_DtlLIMIS_CL2423503_std_weight" localSheetId="3">LIMIS_CL2_1!$D$60</definedName>
    <definedName name="dtl_DtlLIMIS_CL2541102" localSheetId="3">LIMIS_CL2_1!$A$51:$G$57</definedName>
    <definedName name="dtl_DtlLIMIS_CL2541102_analyse_item" localSheetId="3">LIMIS_CL2_1!$B$51</definedName>
    <definedName name="dtl_DtlLIMIS_CL2541102_gap" localSheetId="3">LIMIS_CL2_1!$F$51</definedName>
    <definedName name="dtl_DtlLIMIS_CL2541102_result" localSheetId="3">LIMIS_CL2_1!$E$51</definedName>
    <definedName name="dtl_DtlLIMIS_CL2541102_result1" localSheetId="3">LIMIS_CL2_1!$C$51</definedName>
    <definedName name="dtl_DtlLIMIS_CL2541102_result2" localSheetId="3">LIMIS_CL2_1!$D$51</definedName>
    <definedName name="dtl_DtlLIMIS_CL2541102_sample_id" localSheetId="3">LIMIS_CL2_1!$A$51</definedName>
    <definedName name="dtl_DtlLIMIS_CL2541102_satisfied" localSheetId="3">LIMIS_CL2_1!$G$51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101792" localSheetId="10">LIMIS_DHJYS_1!$A$52:$G$58</definedName>
    <definedName name="dtl_DtlLIMIS_DHJYS101792_analyse_item" localSheetId="10">LIMIS_DHJYS_1!$B$52</definedName>
    <definedName name="dtl_DtlLIMIS_DHJYS101792_gap" localSheetId="10">LIMIS_DHJYS_1!$F$52</definedName>
    <definedName name="dtl_DtlLIMIS_DHJYS101792_result" localSheetId="10">LIMIS_DHJYS_1!$E$52</definedName>
    <definedName name="dtl_DtlLIMIS_DHJYS101792_result1" localSheetId="10">LIMIS_DHJYS_1!$C$52</definedName>
    <definedName name="dtl_DtlLIMIS_DHJYS101792_result2" localSheetId="10">LIMIS_DHJYS_1!$D$52</definedName>
    <definedName name="dtl_DtlLIMIS_DHJYS101792_sample_id" localSheetId="10">LIMIS_DHJYS_1!$A$52</definedName>
    <definedName name="dtl_DtlLIMIS_DHJYS101792_satisfied" localSheetId="10">LIMIS_DHJYS_1!$G$52</definedName>
    <definedName name="dtl_DtlLIMIS_DHJYS270880" localSheetId="10">LIMIS_DHJYS_1!$A$10:$H$24</definedName>
    <definedName name="dtl_DtlLIMIS_DHJYS270880_analysis_id" localSheetId="10">LIMIS_DHJYS_1!$B$10</definedName>
    <definedName name="dtl_DtlLIMIS_DHJYS270880_blank_absorbance" localSheetId="10">LIMIS_DHJYS_1!$E$10</definedName>
    <definedName name="dtl_DtlLIMIS_DHJYS270880_no_blank_absorbance" localSheetId="10">LIMIS_DHJYS_1!$F$10</definedName>
    <definedName name="dtl_DtlLIMIS_DHJYS270880_notes" localSheetId="10">LIMIS_DHJYS_1!$H$10</definedName>
    <definedName name="dtl_DtlLIMIS_DHJYS270880_sample_absorbance" localSheetId="10">LIMIS_DHJYS_1!$D$10</definedName>
    <definedName name="dtl_DtlLIMIS_DHJYS270880_sample_consistency" localSheetId="10">LIMIS_DHJYS_1!$G$10</definedName>
    <definedName name="dtl_DtlLIMIS_DHJYS270880_sample_id" localSheetId="10">LIMIS_DHJYS_1!$A$10</definedName>
    <definedName name="dtl_DtlLIMIS_DHJYS270880_sample_volume" localSheetId="10">LIMIS_DHJYS_1!$C$10</definedName>
    <definedName name="dtl_DtlLIMIS_DHJYS354573" localSheetId="10">LIMIS_DHJYS_1!$A$70:$K$81</definedName>
    <definedName name="dtl_DtlLIMIS_DHJYS354573_a_a0" localSheetId="10">LIMIS_DHJYS_1!$D$70</definedName>
    <definedName name="dtl_DtlLIMIS_DHJYS354573_analyse_item" localSheetId="10">LIMIS_DHJYS_1!$B$70</definedName>
    <definedName name="dtl_DtlLIMIS_DHJYS354573_result" localSheetId="10">LIMIS_DHJYS_1!$I$70</definedName>
    <definedName name="dtl_DtlLIMIS_DHJYS354573_result_a" localSheetId="10">LIMIS_DHJYS_1!$C$70</definedName>
    <definedName name="dtl_DtlLIMIS_DHJYS354573_result_a_a0" localSheetId="10">LIMIS_DHJYS_1!$G$70</definedName>
    <definedName name="dtl_DtlLIMIS_DHJYS354573_result1" localSheetId="10">LIMIS_DHJYS_1!$E$70</definedName>
    <definedName name="dtl_DtlLIMIS_DHJYS354573_result2" localSheetId="10">LIMIS_DHJYS_1!$H$70</definedName>
    <definedName name="dtl_DtlLIMIS_DHJYS354573_result2_a" localSheetId="10">LIMIS_DHJYS_1!$F$70</definedName>
    <definedName name="dtl_DtlLIMIS_DHJYS354573_sample_id" localSheetId="10">LIMIS_DHJYS_1!$A$70</definedName>
    <definedName name="dtl_DtlLIMIS_DHJYS354573_satisfied" localSheetId="10">LIMIS_DHJYS_1!$K$70</definedName>
    <definedName name="dtl_DtlLIMIS_DHJYS354573_uncertainty" localSheetId="10">LIMIS_DHJYS_1!$J$70</definedName>
    <definedName name="dtl_DtlLIMIS_DHJYS481494" localSheetId="10">LIMIS_DHJYS_1!$A$61:$J$67</definedName>
    <definedName name="dtl_DtlLIMIS_DHJYS481494_analyse_item" localSheetId="10">LIMIS_DHJYS_1!$B$61</definedName>
    <definedName name="dtl_DtlLIMIS_DHJYS481494_org_result" localSheetId="10">LIMIS_DHJYS_1!$H$61</definedName>
    <definedName name="dtl_DtlLIMIS_DHJYS481494_recovery" localSheetId="10">LIMIS_DHJYS_1!$I$61</definedName>
    <definedName name="dtl_DtlLIMIS_DHJYS481494_sample_id" localSheetId="10">LIMIS_DHJYS_1!$A$61</definedName>
    <definedName name="dtl_DtlLIMIS_DHJYS481494_satisfied" localSheetId="10">LIMIS_DHJYS_1!$J$61</definedName>
    <definedName name="dtl_DtlLIMIS_DHJYS481494_std_result" localSheetId="10">LIMIS_DHJYS_1!$G$61</definedName>
    <definedName name="dtl_DtlLIMIS_DHJYS481494_std_result_a" localSheetId="10">LIMIS_DHJYS_1!$E$61</definedName>
    <definedName name="dtl_DtlLIMIS_DHJYS481494_std_result_a_a0" localSheetId="10">LIMIS_DHJYS_1!$F$61</definedName>
    <definedName name="dtl_DtlLIMIS_DHJYS481494_std_volume" localSheetId="10">LIMIS_DHJYS_1!$C$61</definedName>
    <definedName name="dtl_DtlLIMIS_DHJYS481494_std_weight" localSheetId="10">LIMIS_DHJYS_1!$D$61</definedName>
    <definedName name="dtl_DtlLIMIS_DHJYS526521" localSheetId="10">LIMIS_DHJYS_1!$A$30:$E$49</definedName>
    <definedName name="dtl_DtlLIMIS_DHJYS526521_blank_result" localSheetId="10">LIMIS_DHJYS_1!$D$30</definedName>
    <definedName name="dtl_DtlLIMIS_DHJYS526521_diff" localSheetId="10">LIMIS_DHJYS_1!$E$30</definedName>
    <definedName name="dtl_DtlLIMIS_DHJYS526521_sample_result" localSheetId="10">LIMIS_DHJYS_1!$C$30</definedName>
    <definedName name="dtl_DtlLIMIS_DHJYS526521_std_quality" localSheetId="10">LIMIS_DHJYS_1!$B$30</definedName>
    <definedName name="dtl_DtlLIMIS_DHJYS526521_std_volume" localSheetId="10">LIMIS_DHJYS_1!$A$30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178232" localSheetId="7">LIMIS_HCHO_1!$A$51:$G$57</definedName>
    <definedName name="dtl_DtlLIMIS_HCHO178232_analyse_item" localSheetId="7">LIMIS_HCHO_1!$B$51</definedName>
    <definedName name="dtl_DtlLIMIS_HCHO178232_gap" localSheetId="7">LIMIS_HCHO_1!$F$51</definedName>
    <definedName name="dtl_DtlLIMIS_HCHO178232_result" localSheetId="7">LIMIS_HCHO_1!$E$51</definedName>
    <definedName name="dtl_DtlLIMIS_HCHO178232_result1" localSheetId="7">LIMIS_HCHO_1!$C$51</definedName>
    <definedName name="dtl_DtlLIMIS_HCHO178232_result2" localSheetId="7">LIMIS_HCHO_1!$D$51</definedName>
    <definedName name="dtl_DtlLIMIS_HCHO178232_sample_id" localSheetId="7">LIMIS_HCHO_1!$A$51</definedName>
    <definedName name="dtl_DtlLIMIS_HCHO178232_satisfied" localSheetId="7">LIMIS_HCHO_1!$G$51</definedName>
    <definedName name="dtl_DtlLIMIS_HCHO270880" localSheetId="7">LIMIS_HCHO_1!$A$10:$H$24</definedName>
    <definedName name="dtl_DtlLIMIS_HCHO270880_analysis_id" localSheetId="7">LIMIS_HCHO_1!$B$10</definedName>
    <definedName name="dtl_DtlLIMIS_HCHO270880_blank_absorbance" localSheetId="7">LIMIS_HCHO_1!$E$10</definedName>
    <definedName name="dtl_DtlLIMIS_HCHO270880_no_blank_absorbance" localSheetId="7">LIMIS_HCHO_1!$F$10</definedName>
    <definedName name="dtl_DtlLIMIS_HCHO270880_notes" localSheetId="7">LIMIS_HCHO_1!$H$10</definedName>
    <definedName name="dtl_DtlLIMIS_HCHO270880_sample_absorbance" localSheetId="7">LIMIS_HCHO_1!$D$10</definedName>
    <definedName name="dtl_DtlLIMIS_HCHO270880_sample_consistency" localSheetId="7">LIMIS_HCHO_1!$G$10</definedName>
    <definedName name="dtl_DtlLIMIS_HCHO270880_sample_id" localSheetId="7">LIMIS_HCHO_1!$A$10</definedName>
    <definedName name="dtl_DtlLIMIS_HCHO270880_sample_volume" localSheetId="7">LIMIS_HCHO_1!$C$10</definedName>
    <definedName name="dtl_DtlLIMIS_HCHO406421" localSheetId="7">LIMIS_HCHO_1!$A$29:$E$48</definedName>
    <definedName name="dtl_DtlLIMIS_HCHO406421_blank_result" localSheetId="7">LIMIS_HCHO_1!$D$29</definedName>
    <definedName name="dtl_DtlLIMIS_HCHO406421_diff" localSheetId="7">LIMIS_HCHO_1!$E$29</definedName>
    <definedName name="dtl_DtlLIMIS_HCHO406421_sample_result" localSheetId="7">LIMIS_HCHO_1!$C$29</definedName>
    <definedName name="dtl_DtlLIMIS_HCHO406421_std_quality" localSheetId="7">LIMIS_HCHO_1!$B$29</definedName>
    <definedName name="dtl_DtlLIMIS_HCHO406421_std_result" localSheetId="7">LIMIS_HCHO_1!$A$29</definedName>
    <definedName name="dtl_DtlLIMIS_HCHO506504" localSheetId="7">LIMIS_HCHO_1!$A$69:$K$80</definedName>
    <definedName name="dtl_DtlLIMIS_HCHO506504_a_a0" localSheetId="7">LIMIS_HCHO_1!$D$69</definedName>
    <definedName name="dtl_DtlLIMIS_HCHO506504_analyse_item" localSheetId="7">LIMIS_HCHO_1!$B$69</definedName>
    <definedName name="dtl_DtlLIMIS_HCHO506504_result" localSheetId="7">LIMIS_HCHO_1!$I$69</definedName>
    <definedName name="dtl_DtlLIMIS_HCHO506504_result1" localSheetId="7">LIMIS_HCHO_1!$E$69</definedName>
    <definedName name="dtl_DtlLIMIS_HCHO506504_result1_a" localSheetId="7">LIMIS_HCHO_1!$C$69</definedName>
    <definedName name="dtl_DtlLIMIS_HCHO506504_result2" localSheetId="7">LIMIS_HCHO_1!$H$69</definedName>
    <definedName name="dtl_DtlLIMIS_HCHO506504_result2_a" localSheetId="7">LIMIS_HCHO_1!$F$69</definedName>
    <definedName name="dtl_DtlLIMIS_HCHO506504_result2_a_a0" localSheetId="7">LIMIS_HCHO_1!$G$69</definedName>
    <definedName name="dtl_DtlLIMIS_HCHO506504_sample_id" localSheetId="7">LIMIS_HCHO_1!$A$69</definedName>
    <definedName name="dtl_DtlLIMIS_HCHO506504_satisfied" localSheetId="7">LIMIS_HCHO_1!$K$69</definedName>
    <definedName name="dtl_DtlLIMIS_HCHO506504_uncertainty" localSheetId="7">LIMIS_HCHO_1!$J$69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12">LIMIS_NH3_N_1_hang!$A$10:$H$24</definedName>
    <definedName name="dtl_DtlLIMIS_NH3_N270880_analysis_id" localSheetId="12">LIMIS_NH3_N_1_hang!$B$10</definedName>
    <definedName name="dtl_DtlLIMIS_NH3_N270880_blank_absorbance" localSheetId="12">LIMIS_NH3_N_1_hang!$E$10</definedName>
    <definedName name="dtl_DtlLIMIS_NH3_N270880_no_blank_absorbance" localSheetId="12">LIMIS_NH3_N_1_hang!$F$10</definedName>
    <definedName name="dtl_DtlLIMIS_NH3_N270880_notes" localSheetId="12">LIMIS_NH3_N_1_hang!$H$10</definedName>
    <definedName name="dtl_DtlLIMIS_NH3_N270880_sample_absorbance" localSheetId="12">LIMIS_NH3_N_1_hang!$D$10</definedName>
    <definedName name="dtl_DtlLIMIS_NH3_N270880_sample_consistency" localSheetId="12">LIMIS_NH3_N_1_hang!$G$10</definedName>
    <definedName name="dtl_DtlLIMIS_NH3_N270880_sample_id" localSheetId="12">LIMIS_NH3_N_1_hang!$A$10</definedName>
    <definedName name="dtl_DtlLIMIS_NH3_N270880_sample_volume" localSheetId="12">LIMIS_NH3_N_1_hang!$C$10</definedName>
    <definedName name="dtl_DtlLIMIS_NO3232621" localSheetId="14">LIMIS_NO3_1!$A$36:$G$42</definedName>
    <definedName name="dtl_DtlLIMIS_NO3232621_analyse_item" localSheetId="14">LIMIS_NO3_1!$B$36</definedName>
    <definedName name="dtl_DtlLIMIS_NO3232621_gap" localSheetId="14">LIMIS_NO3_1!$F$36</definedName>
    <definedName name="dtl_DtlLIMIS_NO3232621_result" localSheetId="14">LIMIS_NO3_1!$E$36</definedName>
    <definedName name="dtl_DtlLIMIS_NO3232621_result1" localSheetId="14">LIMIS_NO3_1!$C$36</definedName>
    <definedName name="dtl_DtlLIMIS_NO3232621_result2" localSheetId="14">LIMIS_NO3_1!$D$36</definedName>
    <definedName name="dtl_DtlLIMIS_NO3232621_sample_id" localSheetId="14">LIMIS_NO3_1!$A$36</definedName>
    <definedName name="dtl_DtlLIMIS_NO3232621_satisfied" localSheetId="14">LIMIS_NO3_1!$G$36</definedName>
    <definedName name="dtl_DtlLIMIS_NO3337642" localSheetId="14">LIMIS_NO3_1!$A$54:$G$65</definedName>
    <definedName name="dtl_DtlLIMIS_NO3337642_analyse_item" localSheetId="14">LIMIS_NO3_1!$B$54</definedName>
    <definedName name="dtl_DtlLIMIS_NO3337642_certainty" localSheetId="14">LIMIS_NO3_1!$F$54</definedName>
    <definedName name="dtl_DtlLIMIS_NO3337642_result" localSheetId="14">LIMIS_NO3_1!$E$54</definedName>
    <definedName name="dtl_DtlLIMIS_NO3337642_result1" localSheetId="14">LIMIS_NO3_1!$C$54</definedName>
    <definedName name="dtl_DtlLIMIS_NO3337642_result2" localSheetId="14">LIMIS_NO3_1!$D$54</definedName>
    <definedName name="dtl_DtlLIMIS_NO3337642_sample_id" localSheetId="14">LIMIS_NO3_1!$A$54</definedName>
    <definedName name="dtl_DtlLIMIS_NO3337642_satisfied" localSheetId="14">LIMIS_NO3_1!$G$54</definedName>
    <definedName name="dtl_DtlLIMIS_NO3454593" localSheetId="14">LIMIS_NO3_1!$A$45:$G$51</definedName>
    <definedName name="dtl_DtlLIMIS_NO3454593_analyse_item" localSheetId="14">LIMIS_NO3_1!$B$45</definedName>
    <definedName name="dtl_DtlLIMIS_NO3454593_org_result" localSheetId="14">LIMIS_NO3_1!$E$45</definedName>
    <definedName name="dtl_DtlLIMIS_NO3454593_recovery" localSheetId="14">LIMIS_NO3_1!$F$45</definedName>
    <definedName name="dtl_DtlLIMIS_NO3454593_sample_id" localSheetId="14">LIMIS_NO3_1!$A$45</definedName>
    <definedName name="dtl_DtlLIMIS_NO3454593_satisfied" localSheetId="14">LIMIS_NO3_1!$G$45</definedName>
    <definedName name="dtl_DtlLIMIS_NO3454593_std_result" localSheetId="14">LIMIS_NO3_1!$D$45</definedName>
    <definedName name="dtl_DtlLIMIS_NO3454593_std_volume" localSheetId="14">LIMIS_NO3_1!$C$45</definedName>
    <definedName name="dtl_DtlLIMIS_NO3537880" localSheetId="14">LIMIS_NO3_1!$A$9:$C$30</definedName>
    <definedName name="dtl_DtlLIMIS_NO3537880_notes" localSheetId="14">LIMIS_NO3_1!$C$9</definedName>
    <definedName name="dtl_DtlLIMIS_NO3537880_sample_concentration" localSheetId="14">LIMIS_NO3_1!$B$9</definedName>
    <definedName name="dtl_DtlLIMIS_NO3537880_sample_id" localSheetId="14">LIMIS_NO3_1!$A$9</definedName>
    <definedName name="dtl_DtlLIMIS_OIL019971" localSheetId="15">LIMIS_OIL_1!$A$35:$G$41</definedName>
    <definedName name="dtl_DtlLIMIS_OIL019971_analyse_item" localSheetId="15">LIMIS_OIL_1!$B$35</definedName>
    <definedName name="dtl_DtlLIMIS_OIL019971_gap" localSheetId="15">LIMIS_OIL_1!$F$35</definedName>
    <definedName name="dtl_DtlLIMIS_OIL019971_result" localSheetId="15">LIMIS_OIL_1!$E$35</definedName>
    <definedName name="dtl_DtlLIMIS_OIL019971_result1" localSheetId="15">LIMIS_OIL_1!$C$35</definedName>
    <definedName name="dtl_DtlLIMIS_OIL019971_result2" localSheetId="15">LIMIS_OIL_1!$D$35</definedName>
    <definedName name="dtl_DtlLIMIS_OIL019971_sample_id" localSheetId="15">LIMIS_OIL_1!$A$35</definedName>
    <definedName name="dtl_DtlLIMIS_OIL019971_satisfied" localSheetId="15">LIMIS_OIL_1!$G$35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OIL212972" localSheetId="15">LIMIS_OIL_1!$A$45:$G$56</definedName>
    <definedName name="dtl_DtlLIMIS_OIL212972_analyse_item" localSheetId="15">LIMIS_OIL_1!$B$45</definedName>
    <definedName name="dtl_DtlLIMIS_OIL212972_result" localSheetId="15">LIMIS_OIL_1!$E$45</definedName>
    <definedName name="dtl_DtlLIMIS_OIL212972_result1" localSheetId="15">LIMIS_OIL_1!$C$45</definedName>
    <definedName name="dtl_DtlLIMIS_OIL212972_result2" localSheetId="15">LIMIS_OIL_1!$D$45</definedName>
    <definedName name="dtl_DtlLIMIS_OIL212972_sample_id" localSheetId="15">LIMIS_OIL_1!$A$45</definedName>
    <definedName name="dtl_DtlLIMIS_OIL212972_satisfied" localSheetId="15">LIMIS_OIL_1!$G$45</definedName>
    <definedName name="dtl_DtlLIMIS_OIL212972_uncertainty" localSheetId="15">LIMIS_OIL_1!$F$45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186654" localSheetId="5">LIMIS_RCOOM_1!$A$69:$K$80</definedName>
    <definedName name="dtl_DtlLIMIS_RCOOM186654_analyse_item" localSheetId="5">LIMIS_RCOOM_1!$B$69</definedName>
    <definedName name="dtl_DtlLIMIS_RCOOM186654_result" localSheetId="5">LIMIS_RCOOM_1!$I$69</definedName>
    <definedName name="dtl_DtlLIMIS_RCOOM186654_result_a_a0" localSheetId="5">LIMIS_RCOOM_1!$G$69</definedName>
    <definedName name="dtl_DtlLIMIS_RCOOM186654_result1" localSheetId="5">LIMIS_RCOOM_1!$E$69</definedName>
    <definedName name="dtl_DtlLIMIS_RCOOM186654_result1_a" localSheetId="5">LIMIS_RCOOM_1!$C$69</definedName>
    <definedName name="dtl_DtlLIMIS_RCOOM186654_result1_a_a0" localSheetId="5">LIMIS_RCOOM_1!$D$69</definedName>
    <definedName name="dtl_DtlLIMIS_RCOOM186654_result2" localSheetId="5">LIMIS_RCOOM_1!$H$69</definedName>
    <definedName name="dtl_DtlLIMIS_RCOOM186654_result2_a" localSheetId="5">LIMIS_RCOOM_1!$F$69</definedName>
    <definedName name="dtl_DtlLIMIS_RCOOM186654_sample_id" localSheetId="5">LIMIS_RCOOM_1!$A$69</definedName>
    <definedName name="dtl_DtlLIMIS_RCOOM186654_satisfied" localSheetId="5">LIMIS_RCOOM_1!$K$69</definedName>
    <definedName name="dtl_DtlLIMIS_RCOOM186654_uncertainty" localSheetId="5">LIMIS_RCOOM_1!$J$69</definedName>
    <definedName name="dtl_DtlLIMIS_RCOOM192602" localSheetId="5">LIMIS_RCOOM_1!$A$60:$J$66</definedName>
    <definedName name="dtl_DtlLIMIS_RCOOM192602_a_a0" localSheetId="5">LIMIS_RCOOM_1!$F$60</definedName>
    <definedName name="dtl_DtlLIMIS_RCOOM192602_analyse_item" localSheetId="5">LIMIS_RCOOM_1!$B$60</definedName>
    <definedName name="dtl_DtlLIMIS_RCOOM192602_org_result" localSheetId="5">LIMIS_RCOOM_1!$H$60</definedName>
    <definedName name="dtl_DtlLIMIS_RCOOM192602_recovery" localSheetId="5">LIMIS_RCOOM_1!$I$60</definedName>
    <definedName name="dtl_DtlLIMIS_RCOOM192602_sample_id" localSheetId="5">LIMIS_RCOOM_1!$A$60</definedName>
    <definedName name="dtl_DtlLIMIS_RCOOM192602_satisfied" localSheetId="5">LIMIS_RCOOM_1!$J$60</definedName>
    <definedName name="dtl_DtlLIMIS_RCOOM192602_std_result" localSheetId="5">LIMIS_RCOOM_1!$G$60</definedName>
    <definedName name="dtl_DtlLIMIS_RCOOM192602_std_result_a" localSheetId="5">LIMIS_RCOOM_1!$E$60</definedName>
    <definedName name="dtl_DtlLIMIS_RCOOM192602_std_volume" localSheetId="5">LIMIS_RCOOM_1!$C$60</definedName>
    <definedName name="dtl_DtlLIMIS_RCOOM192602_std_weight" localSheetId="5">LIMIS_RCOOM_1!$D$60</definedName>
    <definedName name="dtl_DtlLIMIS_RCOOM262743" localSheetId="5">LIMIS_RCOOM_1!$A$51:$G$57</definedName>
    <definedName name="dtl_DtlLIMIS_RCOOM262743_analyse_item" localSheetId="5">LIMIS_RCOOM_1!$B$51</definedName>
    <definedName name="dtl_DtlLIMIS_RCOOM262743_gap" localSheetId="5">LIMIS_RCOOM_1!$F$51</definedName>
    <definedName name="dtl_DtlLIMIS_RCOOM262743_result" localSheetId="5">LIMIS_RCOOM_1!$E$51</definedName>
    <definedName name="dtl_DtlLIMIS_RCOOM262743_result1" localSheetId="5">LIMIS_RCOOM_1!$C$51</definedName>
    <definedName name="dtl_DtlLIMIS_RCOOM262743_result2" localSheetId="5">LIMIS_RCOOM_1!$D$51</definedName>
    <definedName name="dtl_DtlLIMIS_RCOOM262743_sample_id" localSheetId="5">LIMIS_RCOOM_1!$A$51</definedName>
    <definedName name="dtl_DtlLIMIS_RCOOM262743_satisfied" localSheetId="5">LIMIS_RCOOM_1!$G$51</definedName>
    <definedName name="dtl_DtlLIMIS_RCOOM270880" localSheetId="5">LIMIS_RCOOM_1!$A$10:$H$24</definedName>
    <definedName name="dtl_DtlLIMIS_RCOOM270880_analysis_id" localSheetId="5">LIMIS_RCOOM_1!$B$10</definedName>
    <definedName name="dtl_DtlLIMIS_RCOOM270880_blank_absorbance" localSheetId="5">LIMIS_RCOOM_1!$E$10</definedName>
    <definedName name="dtl_DtlLIMIS_RCOOM270880_no_blank_absorbance" localSheetId="5">LIMIS_RCOOM_1!$F$10</definedName>
    <definedName name="dtl_DtlLIMIS_RCOOM270880_notes" localSheetId="5">LIMIS_RCOOM_1!$H$10</definedName>
    <definedName name="dtl_DtlLIMIS_RCOOM270880_sample_absorbance" localSheetId="5">LIMIS_RCOOM_1!$D$10</definedName>
    <definedName name="dtl_DtlLIMIS_RCOOM270880_sample_consistency" localSheetId="5">LIMIS_RCOOM_1!$G$10</definedName>
    <definedName name="dtl_DtlLIMIS_RCOOM270880_sample_id" localSheetId="5">LIMIS_RCOOM_1!$A$10</definedName>
    <definedName name="dtl_DtlLIMIS_RCOOM270880_sample_volume" localSheetId="5">LIMIS_RCOOM_1!$C$10</definedName>
    <definedName name="dtl_DtlLIMIS_RCOOM520941" localSheetId="5">LIMIS_RCOOM_1!$A$29:$E$48</definedName>
    <definedName name="dtl_DtlLIMIS_RCOOM520941_blank_result" localSheetId="5">LIMIS_RCOOM_1!$D$29</definedName>
    <definedName name="dtl_DtlLIMIS_RCOOM520941_diff" localSheetId="5">LIMIS_RCOOM_1!$E$29</definedName>
    <definedName name="dtl_DtlLIMIS_RCOOM520941_sample_result" localSheetId="5">LIMIS_RCOOM_1!$C$29</definedName>
    <definedName name="dtl_DtlLIMIS_RCOOM520941_std_quality" localSheetId="5">LIMIS_RCOOM_1!$B$29</definedName>
    <definedName name="dtl_DtlLIMIS_RCOOM520941_std_volume" localSheetId="5">LIMIS_RCOOM_1!$A$29</definedName>
    <definedName name="dtl_DtlLIMIS_S014243" localSheetId="6">LIMIS_S_1!$A$60:$J$66</definedName>
    <definedName name="dtl_DtlLIMIS_S014243_analyse_item" localSheetId="6">LIMIS_S_1!$B$60</definedName>
    <definedName name="dtl_DtlLIMIS_S014243_org_result" localSheetId="6">LIMIS_S_1!$H$60</definedName>
    <definedName name="dtl_DtlLIMIS_S014243_recovery" localSheetId="6">LIMIS_S_1!$I$60</definedName>
    <definedName name="dtl_DtlLIMIS_S014243_sample_id" localSheetId="6">LIMIS_S_1!$A$60</definedName>
    <definedName name="dtl_DtlLIMIS_S014243_satisfied" localSheetId="6">LIMIS_S_1!$J$60</definedName>
    <definedName name="dtl_DtlLIMIS_S014243_std_result" localSheetId="6">LIMIS_S_1!$G$60</definedName>
    <definedName name="dtl_DtlLIMIS_S014243_std_result_a" localSheetId="6">LIMIS_S_1!$E$60</definedName>
    <definedName name="dtl_DtlLIMIS_S014243_std_result_a_a0" localSheetId="6">LIMIS_S_1!$F$60</definedName>
    <definedName name="dtl_DtlLIMIS_S014243_std_volume" localSheetId="6">LIMIS_S_1!$C$60</definedName>
    <definedName name="dtl_DtlLIMIS_S014243_std_weight" localSheetId="6">LIMIS_S_1!$D$60</definedName>
    <definedName name="dtl_DtlLIMIS_S142694" localSheetId="6">LIMIS_S_1!$A$69:$K$80</definedName>
    <definedName name="dtl_DtlLIMIS_S142694_analyse_item" localSheetId="6">LIMIS_S_1!$B$69</definedName>
    <definedName name="dtl_DtlLIMIS_S142694_result" localSheetId="6">LIMIS_S_1!$I$69</definedName>
    <definedName name="dtl_DtlLIMIS_S142694_result1" localSheetId="6">LIMIS_S_1!$E$69</definedName>
    <definedName name="dtl_DtlLIMIS_S142694_result1_a" localSheetId="6">LIMIS_S_1!$C$69</definedName>
    <definedName name="dtl_DtlLIMIS_S142694_result1_a_a0" localSheetId="6">LIMIS_S_1!$D$69</definedName>
    <definedName name="dtl_DtlLIMIS_S142694_result2" localSheetId="6">LIMIS_S_1!$H$69</definedName>
    <definedName name="dtl_DtlLIMIS_S142694_result2_a" localSheetId="6">LIMIS_S_1!$F$69</definedName>
    <definedName name="dtl_DtlLIMIS_S142694_result2_a_a0" localSheetId="6">LIMIS_S_1!$G$69</definedName>
    <definedName name="dtl_DtlLIMIS_S142694_sample_id" localSheetId="6">LIMIS_S_1!$A$69</definedName>
    <definedName name="dtl_DtlLIMIS_S142694_satisfied" localSheetId="6">LIMIS_S_1!$K$69</definedName>
    <definedName name="dtl_DtlLIMIS_S142694_uncertainty" localSheetId="6">LIMIS_S_1!$J$69</definedName>
    <definedName name="dtl_DtlLIMIS_S249542" localSheetId="6">LIMIS_S_1!$A$51:$G$57</definedName>
    <definedName name="dtl_DtlLIMIS_S249542_analyse_item" localSheetId="6">LIMIS_S_1!$B$51</definedName>
    <definedName name="dtl_DtlLIMIS_S249542_gap" localSheetId="6">LIMIS_S_1!$F$51</definedName>
    <definedName name="dtl_DtlLIMIS_S249542_result" localSheetId="6">LIMIS_S_1!$E$51</definedName>
    <definedName name="dtl_DtlLIMIS_S249542_result1" localSheetId="6">LIMIS_S_1!$C$51</definedName>
    <definedName name="dtl_DtlLIMIS_S249542_result2" localSheetId="6">LIMIS_S_1!$D$51</definedName>
    <definedName name="dtl_DtlLIMIS_S249542_sample_id" localSheetId="6">LIMIS_S_1!$A$51</definedName>
    <definedName name="dtl_DtlLIMIS_S249542_satisfied" localSheetId="6">LIMIS_S_1!$G$51</definedName>
    <definedName name="dtl_DtlLIMIS_S270880" localSheetId="6">LIMIS_S_1!$A$10:$H$24</definedName>
    <definedName name="dtl_DtlLIMIS_S270880_analysis_id" localSheetId="6">LIMIS_S_1!$B$10</definedName>
    <definedName name="dtl_DtlLIMIS_S270880_blank_absorbance" localSheetId="6">LIMIS_S_1!$E$10</definedName>
    <definedName name="dtl_DtlLIMIS_S270880_no_blank_absorbance" localSheetId="6">LIMIS_S_1!$F$10</definedName>
    <definedName name="dtl_DtlLIMIS_S270880_sample_absorbance" localSheetId="6">LIMIS_S_1!$D$10</definedName>
    <definedName name="dtl_DtlLIMIS_S270880_sample_consistency" localSheetId="6">LIMIS_S_1!$G$10</definedName>
    <definedName name="dtl_DtlLIMIS_S270880_sample_id" localSheetId="6">LIMIS_S_1!$A$10</definedName>
    <definedName name="dtl_DtlLIMIS_S270880_sample_volume" localSheetId="6">LIMIS_S_1!$C$10</definedName>
    <definedName name="dtl_DtlLIMIS_SHJ096621" localSheetId="8">LIMIS_SHJ_1!$A$29:$E$48</definedName>
    <definedName name="dtl_DtlLIMIS_SHJ096621_blank_result" localSheetId="8">LIMIS_SHJ_1!$D$29</definedName>
    <definedName name="dtl_DtlLIMIS_SHJ096621_diff" localSheetId="8">LIMIS_SHJ_1!$E$29</definedName>
    <definedName name="dtl_DtlLIMIS_SHJ096621_sample_result" localSheetId="8">LIMIS_SHJ_1!$C$29</definedName>
    <definedName name="dtl_DtlLIMIS_SHJ096621_std_quality" localSheetId="8">LIMIS_SHJ_1!$B$29</definedName>
    <definedName name="dtl_DtlLIMIS_SHJ096621_std_volume" localSheetId="8">LIMIS_SHJ_1!$A$29</definedName>
    <definedName name="dtl_DtlLIMIS_SHJ270880" localSheetId="8">LIMIS_SHJ_1!$A$10:$H$24</definedName>
    <definedName name="dtl_DtlLIMIS_SHJ270880_analysis_id" localSheetId="8">LIMIS_SHJ_1!$B$10</definedName>
    <definedName name="dtl_DtlLIMIS_SHJ270880_blank_absorbance" localSheetId="8">LIMIS_SHJ_1!$E$10</definedName>
    <definedName name="dtl_DtlLIMIS_SHJ270880_no_blank_absorbance" localSheetId="8">LIMIS_SHJ_1!$F$10</definedName>
    <definedName name="dtl_DtlLIMIS_SHJ270880_notes" localSheetId="6">LIMIS_S_1!$H$10</definedName>
    <definedName name="dtl_DtlLIMIS_SHJ270880_notes" localSheetId="8">LIMIS_SHJ_1!$H$10</definedName>
    <definedName name="dtl_DtlLIMIS_SHJ270880_sample_absorbance" localSheetId="8">LIMIS_SHJ_1!$D$10</definedName>
    <definedName name="dtl_DtlLIMIS_SHJ270880_sample_consistency" localSheetId="8">LIMIS_SHJ_1!$G$10</definedName>
    <definedName name="dtl_DtlLIMIS_SHJ270880_sample_id" localSheetId="8">LIMIS_SHJ_1!$A$10</definedName>
    <definedName name="dtl_DtlLIMIS_SHJ270880_sample_volume" localSheetId="8">LIMIS_SHJ_1!$C$10</definedName>
    <definedName name="dtl_DtlLIMIS_SHJ389894" localSheetId="8">LIMIS_SHJ_1!$A$69:$K$80</definedName>
    <definedName name="dtl_DtlLIMIS_SHJ389894_analyse_item" localSheetId="8">LIMIS_SHJ_1!$B$69</definedName>
    <definedName name="dtl_DtlLIMIS_SHJ389894_result" localSheetId="8">LIMIS_SHJ_1!$I$69</definedName>
    <definedName name="dtl_DtlLIMIS_SHJ389894_result1" localSheetId="8">LIMIS_SHJ_1!$E$69</definedName>
    <definedName name="dtl_DtlLIMIS_SHJ389894_result1_a" localSheetId="8">LIMIS_SHJ_1!$C$69</definedName>
    <definedName name="dtl_DtlLIMIS_SHJ389894_result1_a_a0" localSheetId="8">LIMIS_SHJ_1!$D$69</definedName>
    <definedName name="dtl_DtlLIMIS_SHJ389894_result2" localSheetId="8">LIMIS_SHJ_1!$H$69</definedName>
    <definedName name="dtl_DtlLIMIS_SHJ389894_result2_a" localSheetId="8">LIMIS_SHJ_1!$F$69</definedName>
    <definedName name="dtl_DtlLIMIS_SHJ389894_result2_a_a0" localSheetId="8">LIMIS_SHJ_1!$G$69</definedName>
    <definedName name="dtl_DtlLIMIS_SHJ389894_sample_id" localSheetId="8">LIMIS_SHJ_1!$A$69</definedName>
    <definedName name="dtl_DtlLIMIS_SHJ389894_satisfied" localSheetId="8">LIMIS_SHJ_1!$K$69</definedName>
    <definedName name="dtl_DtlLIMIS_SHJ389894_uncertainty" localSheetId="8">LIMIS_SHJ_1!$J$69</definedName>
    <definedName name="dtl_DtlLIMIS_SHJ394092" localSheetId="8">LIMIS_SHJ_1!$A$51:$G$57</definedName>
    <definedName name="dtl_DtlLIMIS_SHJ394092_analyse_item" localSheetId="8">LIMIS_SHJ_1!$B$51</definedName>
    <definedName name="dtl_DtlLIMIS_SHJ394092_gap" localSheetId="8">LIMIS_SHJ_1!$F$51</definedName>
    <definedName name="dtl_DtlLIMIS_SHJ394092_result" localSheetId="8">LIMIS_SHJ_1!$E$51</definedName>
    <definedName name="dtl_DtlLIMIS_SHJ394092_result1" localSheetId="8">LIMIS_SHJ_1!$C$51</definedName>
    <definedName name="dtl_DtlLIMIS_SHJ394092_result2" localSheetId="8">LIMIS_SHJ_1!$D$51</definedName>
    <definedName name="dtl_DtlLIMIS_SHJ394092_sample_id" localSheetId="8">LIMIS_SHJ_1!$A$51</definedName>
    <definedName name="dtl_DtlLIMIS_SHJ394092_satisfied" localSheetId="8">LIMIS_SHJ_1!$G$51</definedName>
    <definedName name="dtl_DtlLIMIS_SHJ579203" localSheetId="8">LIMIS_SHJ_1!$A$60:$J$66</definedName>
    <definedName name="dtl_DtlLIMIS_SHJ579203_analyse_item" localSheetId="8">LIMIS_SHJ_1!$B$60</definedName>
    <definedName name="dtl_DtlLIMIS_SHJ579203_org_result" localSheetId="8">LIMIS_SHJ_1!$H$60</definedName>
    <definedName name="dtl_DtlLIMIS_SHJ579203_recovery" localSheetId="8">LIMIS_SHJ_1!$I$60</definedName>
    <definedName name="dtl_DtlLIMIS_SHJ579203_sample_id" localSheetId="8">LIMIS_SHJ_1!$A$60</definedName>
    <definedName name="dtl_DtlLIMIS_SHJ579203_satisfied" localSheetId="8">LIMIS_SHJ_1!$J$60</definedName>
    <definedName name="dtl_DtlLIMIS_SHJ579203_std_result" localSheetId="8">LIMIS_SHJ_1!$G$60</definedName>
    <definedName name="dtl_DtlLIMIS_SHJ579203_std_result_a" localSheetId="8">LIMIS_SHJ_1!$E$60</definedName>
    <definedName name="dtl_DtlLIMIS_SHJ579203_std_result_a_a0" localSheetId="8">LIMIS_SHJ_1!$F$60</definedName>
    <definedName name="dtl_DtlLIMIS_SHJ579203_std_volume" localSheetId="8">LIMIS_SHJ_1!$C$60</definedName>
    <definedName name="dtl_DtlLIMIS_SHJ579203_std_weight" localSheetId="8">LIMIS_SHJ_1!$D$60</definedName>
    <definedName name="dtl_DtlLIMIS_TN071644" localSheetId="9">LIMIS_TN_1!$A$75:$K$86</definedName>
    <definedName name="dtl_DtlLIMIS_TN071644_analyse_item" localSheetId="9">LIMIS_TN_1!$B$75</definedName>
    <definedName name="dtl_DtlLIMIS_TN071644_result" localSheetId="9">LIMIS_TN_1!$I$75</definedName>
    <definedName name="dtl_DtlLIMIS_TN071644_result1" localSheetId="9">LIMIS_TN_1!$E$75</definedName>
    <definedName name="dtl_DtlLIMIS_TN071644_result1_a" localSheetId="9">LIMIS_TN_1!$C$75</definedName>
    <definedName name="dtl_DtlLIMIS_TN071644_result1_a_a0" localSheetId="9">LIMIS_TN_1!$D$75</definedName>
    <definedName name="dtl_DtlLIMIS_TN071644_result2" localSheetId="9">LIMIS_TN_1!$H$75</definedName>
    <definedName name="dtl_DtlLIMIS_TN071644_result2_a" localSheetId="9">LIMIS_TN_1!$F$75</definedName>
    <definedName name="dtl_DtlLIMIS_TN071644_result2_a0" localSheetId="9">LIMIS_TN_1!$G$75</definedName>
    <definedName name="dtl_DtlLIMIS_TN071644_sample_id" localSheetId="9">LIMIS_TN_1!$A$75</definedName>
    <definedName name="dtl_DtlLIMIS_TN071644_satisfied" localSheetId="9">LIMIS_TN_1!$K$75</definedName>
    <definedName name="dtl_DtlLIMIS_TN071644_uncertainty" localSheetId="9">LIMIS_TN_1!$J$75</definedName>
    <definedName name="dtl_DtlLIMIS_TN076403" localSheetId="9">LIMIS_TN_1!$A$66:$J$72</definedName>
    <definedName name="dtl_DtlLIMIS_TN076403_analyse_item" localSheetId="9">LIMIS_TN_1!$B$66</definedName>
    <definedName name="dtl_DtlLIMIS_TN076403_org_result" localSheetId="9">LIMIS_TN_1!$H$66</definedName>
    <definedName name="dtl_DtlLIMIS_TN076403_recovery" localSheetId="9">LIMIS_TN_1!$I$66</definedName>
    <definedName name="dtl_DtlLIMIS_TN076403_sample_id" localSheetId="9">LIMIS_TN_1!$A$66</definedName>
    <definedName name="dtl_DtlLIMIS_TN076403_satisfied" localSheetId="9">LIMIS_TN_1!$J$66</definedName>
    <definedName name="dtl_DtlLIMIS_TN076403_std_result" localSheetId="9">LIMIS_TN_1!$G$66</definedName>
    <definedName name="dtl_DtlLIMIS_TN076403_std_result_a" localSheetId="9">LIMIS_TN_1!$E$66</definedName>
    <definedName name="dtl_DtlLIMIS_TN076403_std_result_a_a0" localSheetId="9">LIMIS_TN_1!$F$66</definedName>
    <definedName name="dtl_DtlLIMIS_TN076403_std_volume" localSheetId="9">LIMIS_TN_1!$C$66</definedName>
    <definedName name="dtl_DtlLIMIS_TN076403_std_weight" localSheetId="9">LIMIS_TN_1!$D$66</definedName>
    <definedName name="dtl_DtlLIMIS_TN220181" localSheetId="9">LIMIS_TN_1!$A$35:$E$54</definedName>
    <definedName name="dtl_DtlLIMIS_TN220181_blank_result" localSheetId="9">LIMIS_TN_1!$D$35</definedName>
    <definedName name="dtl_DtlLIMIS_TN220181_diff" localSheetId="9">LIMIS_TN_1!$E$35</definedName>
    <definedName name="dtl_DtlLIMIS_TN220181_sample_result" localSheetId="9">LIMIS_TN_1!$C$35</definedName>
    <definedName name="dtl_DtlLIMIS_TN220181_std_quality" localSheetId="9">LIMIS_TN_1!$B$35</definedName>
    <definedName name="dtl_DtlLIMIS_TN220181_std_volume" localSheetId="9">LIMIS_TN_1!$A$35</definedName>
    <definedName name="dtl_DtlLIMIS_TN406000" localSheetId="9">LIMIS_TN_1!$A$10:$J$29</definedName>
    <definedName name="dtl_DtlLIMIS_TN406000_a_220" localSheetId="9">LIMIS_TN_1!$E$10</definedName>
    <definedName name="dtl_DtlLIMIS_TN406000_a_275" localSheetId="9">LIMIS_TN_1!$F$10</definedName>
    <definedName name="dtl_DtlLIMIS_TN406000_a_concentration" localSheetId="9">LIMIS_TN_1!$I$10</definedName>
    <definedName name="dtl_DtlLIMIS_TN406000_a_no_blank" localSheetId="9">LIMIS_TN_1!$H$10</definedName>
    <definedName name="dtl_DtlLIMIS_TN406000_analysis_id" localSheetId="9">LIMIS_TN_1!$B$10</definedName>
    <definedName name="dtl_DtlLIMIS_TN406000_f" localSheetId="9">LIMIS_TN_1!$D$10</definedName>
    <definedName name="dtl_DtlLIMIS_TN406000_notes" localSheetId="9">LIMIS_TN_1!$J$10</definedName>
    <definedName name="dtl_DtlLIMIS_TN406000_sample_id" localSheetId="9">LIMIS_TN_1!$A$10</definedName>
    <definedName name="dtl_DtlLIMIS_TN406000_sample_volume" localSheetId="9">LIMIS_TN_1!$C$10</definedName>
    <definedName name="dtl_DtlLIMIS_TN422102" localSheetId="9">LIMIS_TN_1!$A$57:$G$63</definedName>
    <definedName name="dtl_DtlLIMIS_TN422102_analyse_item" localSheetId="9">LIMIS_TN_1!$B$57</definedName>
    <definedName name="dtl_DtlLIMIS_TN422102_gap" localSheetId="9">LIMIS_TN_1!$F$57</definedName>
    <definedName name="dtl_DtlLIMIS_TN422102_result" localSheetId="9">LIMIS_TN_1!$E$57</definedName>
    <definedName name="dtl_DtlLIMIS_TN422102_result1" localSheetId="9">LIMIS_TN_1!$C$57</definedName>
    <definedName name="dtl_DtlLIMIS_TN422102_result2" localSheetId="9">LIMIS_TN_1!$D$57</definedName>
    <definedName name="dtl_DtlLIMIS_TN422102_sample_id" localSheetId="9">LIMIS_TN_1!$A$57</definedName>
    <definedName name="dtl_DtlLIMIS_TN422102_satisfied" localSheetId="9">LIMIS_TN_1!$G$57</definedName>
    <definedName name="dtl_DtlLIMIS_TP116901" localSheetId="4">LIMIS_TP_1!$A$29:$E$48</definedName>
    <definedName name="dtl_DtlLIMIS_TP116901_blank_result" localSheetId="4">LIMIS_TP_1!$D$29</definedName>
    <definedName name="dtl_DtlLIMIS_TP116901_diff" localSheetId="4">LIMIS_TP_1!$E$29</definedName>
    <definedName name="dtl_DtlLIMIS_TP116901_sample_result" localSheetId="4">LIMIS_TP_1!$C$29</definedName>
    <definedName name="dtl_DtlLIMIS_TP116901_std_quality" localSheetId="4">LIMIS_TP_1!$B$29</definedName>
    <definedName name="dtl_DtlLIMIS_TP116901_std_volume" localSheetId="4">LIMIS_TP_1!$A$29</definedName>
    <definedName name="dtl_DtlLIMIS_TP197463" localSheetId="4">LIMIS_TP_1!$A$60:$J$66</definedName>
    <definedName name="dtl_DtlLIMIS_TP197463_analyse_item" localSheetId="4">LIMIS_TP_1!$B$60</definedName>
    <definedName name="dtl_DtlLIMIS_TP197463_org_result" localSheetId="4">LIMIS_TP_1!$H$60</definedName>
    <definedName name="dtl_DtlLIMIS_TP197463_recovery" localSheetId="4">LIMIS_TP_1!$I$60</definedName>
    <definedName name="dtl_DtlLIMIS_TP197463_sample_id" localSheetId="4">LIMIS_TP_1!$A$60</definedName>
    <definedName name="dtl_DtlLIMIS_TP197463_satisfied" localSheetId="4">LIMIS_TP_1!$J$60</definedName>
    <definedName name="dtl_DtlLIMIS_TP197463_std_result" localSheetId="4">LIMIS_TP_1!$G$60</definedName>
    <definedName name="dtl_DtlLIMIS_TP197463_std_result_a" localSheetId="4">LIMIS_TP_1!$E$60</definedName>
    <definedName name="dtl_DtlLIMIS_TP197463_std_result_a_a0" localSheetId="4">LIMIS_TP_1!$F$60</definedName>
    <definedName name="dtl_DtlLIMIS_TP197463_std_volume" localSheetId="4">LIMIS_TP_1!$C$60</definedName>
    <definedName name="dtl_DtlLIMIS_TP197463_std_weight" localSheetId="4">LIMIS_TP_1!$D$60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TP474892" localSheetId="4">LIMIS_TP_1!$A$51:$G$57</definedName>
    <definedName name="dtl_DtlLIMIS_TP474892_analyse_item" localSheetId="4">LIMIS_TP_1!$B$51</definedName>
    <definedName name="dtl_DtlLIMIS_TP474892_gap" localSheetId="4">LIMIS_TP_1!$F$51</definedName>
    <definedName name="dtl_DtlLIMIS_TP474892_result" localSheetId="4">LIMIS_TP_1!$E$51</definedName>
    <definedName name="dtl_DtlLIMIS_TP474892_result1" localSheetId="4">LIMIS_TP_1!$C$51</definedName>
    <definedName name="dtl_DtlLIMIS_TP474892_result2" localSheetId="4">LIMIS_TP_1!$D$51</definedName>
    <definedName name="dtl_DtlLIMIS_TP474892_sample_id" localSheetId="4">LIMIS_TP_1!$A$51</definedName>
    <definedName name="dtl_DtlLIMIS_TP474892_satisfied" localSheetId="4">LIMIS_TP_1!$G$51</definedName>
    <definedName name="dtl_DtlLIMIS_V_P270880" localSheetId="11">LIMIS_V_P_1_hang!$A$10:$H$24</definedName>
    <definedName name="dtl_DtlLIMIS_V_P270880_analysis_id" localSheetId="11">LIMIS_V_P_1_hang!$B$10</definedName>
    <definedName name="dtl_DtlLIMIS_V_P270880_blank_absorbance" localSheetId="11">LIMIS_V_P_1_hang!$E$10</definedName>
    <definedName name="dtl_DtlLIMIS_V_P270880_no_blank_absorbance" localSheetId="11">LIMIS_V_P_1_hang!$F$10</definedName>
    <definedName name="dtl_DtlLIMIS_V_P270880_notes" localSheetId="11">LIMIS_V_P_1_hang!$H$10</definedName>
    <definedName name="dtl_DtlLIMIS_V_P270880_sample_absorbance" localSheetId="11">LIMIS_V_P_1_hang!$D$10</definedName>
    <definedName name="dtl_DtlLIMIS_V_P270880_sample_consistency" localSheetId="11">LIMIS_V_P_1_hang!$G$10</definedName>
    <definedName name="dtl_DtlLIMIS_V_P270880_sample_id" localSheetId="11">LIMIS_V_P_1_hang!$A$10</definedName>
    <definedName name="dtl_DtlLIMIS_V_P270880_sample_volume" localSheetId="11">LIMIS_V_P_1_hang!$C$10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3">NH3_NF2_1_del!$A$9:$C$30</definedName>
    <definedName name="dtl_DtlNH3_NF2537880_notes" localSheetId="13">NH3_NF2_1_del!$C$9</definedName>
    <definedName name="dtl_DtlNH3_NF2537880_sample_concentration" localSheetId="13">NH3_NF2_1_del!$B$9</definedName>
    <definedName name="dtl_DtlNH3_NF2537880_sample_id" localSheetId="13">NH3_NF2_1_del!$A$9</definedName>
    <definedName name="equip_type_no" localSheetId="3">LIMIS_CL2_1!$B$7</definedName>
    <definedName name="equip_type_no" localSheetId="10">LIMIS_DHJYS_1!$B$7</definedName>
    <definedName name="equip_type_no" localSheetId="7">LIMIS_HCHO_1!$B$7</definedName>
    <definedName name="equip_type_no" localSheetId="17">LIMIS_LZSP2_1!$B$7</definedName>
    <definedName name="equip_type_no" localSheetId="18">LIMIS_LZZP_1!$B$7</definedName>
    <definedName name="equip_type_no" localSheetId="12">LIMIS_NH3_N_1_hang!$B$7</definedName>
    <definedName name="equip_type_no" localSheetId="14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5">LIMIS_RCOOM_1!$B$7</definedName>
    <definedName name="equip_type_no" localSheetId="6">LIMIS_S_1!$B$7</definedName>
    <definedName name="equip_type_no" localSheetId="8">LIMIS_SHJ_1!$B$7</definedName>
    <definedName name="equip_type_no" localSheetId="9">LIMIS_TN_1!$B$7</definedName>
    <definedName name="equip_type_no" localSheetId="4">LIMIS_TP_1!$B$7</definedName>
    <definedName name="equip_type_no" localSheetId="11">LIMIS_V_P_1_hang!$B$7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3">NH3_NF2_1_del!$C$7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0">LIMIS_DHJYS_1!$B$6</definedName>
    <definedName name="item_standard" localSheetId="16">LIMIS_FDCJQ_1!$B$6</definedName>
    <definedName name="item_standard" localSheetId="7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12">LIMIS_NH3_N_1_hang!$B$6</definedName>
    <definedName name="item_standard" localSheetId="14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5">LIMIS_RCOOM_1!$B$6</definedName>
    <definedName name="item_standard" localSheetId="6">LIMIS_S_1!$B$6</definedName>
    <definedName name="item_standard" localSheetId="8">LIMIS_SHJ_1!$B$6</definedName>
    <definedName name="item_standard" localSheetId="9">LIMIS_TN_1!$B$6</definedName>
    <definedName name="item_standard" localSheetId="4">LIMIS_TP_1!$B$6</definedName>
    <definedName name="item_standard" localSheetId="11">LIMIS_V_P_1_hang!$B$6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3">NH3_NF2_1_del!$B$6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0">LIMIS_DHJYS_1!$B$5</definedName>
    <definedName name="sample_date" localSheetId="16">LIMIS_FDCJQ_1!$B$5</definedName>
    <definedName name="sample_date" localSheetId="7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12">LIMIS_NH3_N_1_hang!$B$5</definedName>
    <definedName name="sample_date" localSheetId="14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5">LIMIS_RCOOM_1!$B$5</definedName>
    <definedName name="sample_date" localSheetId="6">LIMIS_S_1!$B$5</definedName>
    <definedName name="sample_date" localSheetId="8">LIMIS_SHJ_1!$B$5</definedName>
    <definedName name="sample_date" localSheetId="9">LIMIS_TN_1!$B$5</definedName>
    <definedName name="sample_date" localSheetId="4">LIMIS_TP_1!$B$5</definedName>
    <definedName name="sample_date" localSheetId="11">LIMIS_V_P_1_hang!$B$5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3">NH3_NF2_1_del!$B$5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0">LIMIS_DHJYS_1!$D$4</definedName>
    <definedName name="sample_name" localSheetId="16">LIMIS_FDCJQ_1!$E$4</definedName>
    <definedName name="sample_name" localSheetId="7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12">LIMIS_NH3_N_1_hang!$D$4</definedName>
    <definedName name="sample_name" localSheetId="14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5">LIMIS_RCOOM_1!$D$4</definedName>
    <definedName name="sample_name" localSheetId="6">LIMIS_S_1!$D$4</definedName>
    <definedName name="sample_name" localSheetId="8">LIMIS_SHJ_1!$D$4</definedName>
    <definedName name="sample_name" localSheetId="9">LIMIS_TN_1!$D$4</definedName>
    <definedName name="sample_name" localSheetId="4">LIMIS_TP_1!$D$4</definedName>
    <definedName name="sample_name" localSheetId="11">LIMIS_V_P_1_hang!$D$4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3">NH3_NF2_1_del!$D$4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0">LIMIS_DHJYS_1!$G$5</definedName>
    <definedName name="sample_store" localSheetId="16">LIMIS_FDCJQ_1!$I$5</definedName>
    <definedName name="sample_store" localSheetId="7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12">LIMIS_NH3_N_1_hang!$G$5</definedName>
    <definedName name="sample_store" localSheetId="14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5">LIMIS_RCOOM_1!$G$5</definedName>
    <definedName name="sample_store" localSheetId="6">LIMIS_S_1!$G$5</definedName>
    <definedName name="sample_store" localSheetId="8">LIMIS_SHJ_1!$G$5</definedName>
    <definedName name="sample_store" localSheetId="9">LIMIS_TN_1!$F$5</definedName>
    <definedName name="sample_store" localSheetId="4">LIMIS_TP_1!$G$5</definedName>
    <definedName name="sample_store" localSheetId="11">LIMIS_V_P_1_hang!$G$5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3">NH3_NF2_1_del!$F$5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0">LIMIS_DHJYS_1!$B$4</definedName>
    <definedName name="task_id" localSheetId="16">LIMIS_FDCJQ_1!$B$4</definedName>
    <definedName name="task_id" localSheetId="7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12">LIMIS_NH3_N_1_hang!$B$4</definedName>
    <definedName name="task_id" localSheetId="14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5">LIMIS_RCOOM_1!$B$4</definedName>
    <definedName name="task_id" localSheetId="6">LIMIS_S_1!$B$4</definedName>
    <definedName name="task_id" localSheetId="8">LIMIS_SHJ_1!$B$4</definedName>
    <definedName name="task_id" localSheetId="9">LIMIS_TN_1!$B$4</definedName>
    <definedName name="task_id" localSheetId="4">LIMIS_TP_1!$B$4</definedName>
    <definedName name="task_id" localSheetId="11">LIMIS_V_P_1_hang!$B$4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3">NH3_NF2_1_del!$B$4</definedName>
    <definedName name="temperature" localSheetId="17">LIMIS_LZSP2_1!$G$7</definedName>
    <definedName name="volume" localSheetId="17">LIMIS_LZSP2_1!$D$8</definedName>
  </definedNames>
  <calcPr calcId="125725" concurrentCalc="0"/>
</workbook>
</file>

<file path=xl/calcChain.xml><?xml version="1.0" encoding="utf-8"?>
<calcChain xmlns="http://schemas.openxmlformats.org/spreadsheetml/2006/main">
  <c r="G12" i="17"/>
  <c r="G13"/>
  <c r="G14"/>
  <c r="G15"/>
  <c r="G16"/>
  <c r="G17"/>
  <c r="G18"/>
  <c r="G19"/>
  <c r="G20"/>
  <c r="G21"/>
  <c r="G22"/>
  <c r="G23"/>
  <c r="G24"/>
  <c r="G11"/>
  <c r="E96" i="23"/>
  <c r="D96"/>
  <c r="G9" i="24" l="1"/>
  <c r="I29" i="23" l="1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F97"/>
  <c r="F96"/>
  <c r="F95"/>
  <c r="F94"/>
  <c r="F93"/>
  <c r="T98" s="1"/>
  <c r="H29" l="1"/>
  <c r="H18"/>
  <c r="H26"/>
  <c r="H13"/>
  <c r="E98"/>
  <c r="H25"/>
  <c r="H98"/>
  <c r="H21"/>
  <c r="H17"/>
  <c r="H14"/>
  <c r="H22"/>
  <c r="H27"/>
  <c r="H12"/>
  <c r="H15"/>
  <c r="H20"/>
  <c r="H23"/>
  <c r="H28"/>
  <c r="H11"/>
  <c r="H16"/>
  <c r="H19"/>
  <c r="H24"/>
  <c r="J32" i="10"/>
  <c r="J32" i="11"/>
  <c r="J87" i="14"/>
  <c r="J86" i="15"/>
  <c r="I88" i="17"/>
  <c r="H88"/>
  <c r="G88"/>
  <c r="F88"/>
  <c r="E88"/>
  <c r="D88"/>
  <c r="C88"/>
  <c r="F24"/>
  <c r="F23"/>
  <c r="F22"/>
  <c r="F21"/>
  <c r="F20"/>
  <c r="F19"/>
  <c r="F18"/>
  <c r="F17"/>
  <c r="F16"/>
  <c r="F15"/>
  <c r="F14"/>
  <c r="F13"/>
  <c r="F12"/>
  <c r="F11"/>
  <c r="I86" i="16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6" i="15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7" i="14"/>
  <c r="H87"/>
  <c r="G87"/>
  <c r="F87"/>
  <c r="E87"/>
  <c r="D87"/>
  <c r="H88" s="1"/>
  <c r="C87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13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1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0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8"/>
  <c r="H88"/>
  <c r="G88"/>
  <c r="F88"/>
  <c r="E88"/>
  <c r="D88"/>
  <c r="C88"/>
  <c r="I83" i="5"/>
  <c r="H83"/>
  <c r="G83"/>
  <c r="F83"/>
  <c r="E83"/>
  <c r="D83"/>
  <c r="G82"/>
  <c r="I82"/>
  <c r="H82"/>
  <c r="F82"/>
  <c r="E82"/>
  <c r="D82"/>
  <c r="F12"/>
  <c r="F13"/>
  <c r="F14"/>
  <c r="F15"/>
  <c r="F16"/>
  <c r="F17"/>
  <c r="F18"/>
  <c r="F19"/>
  <c r="F20"/>
  <c r="F21"/>
  <c r="F22"/>
  <c r="F23"/>
  <c r="F24"/>
  <c r="F11"/>
  <c r="H33" i="11" l="1"/>
  <c r="D88" i="14"/>
  <c r="F33" i="10"/>
  <c r="H89" i="17"/>
  <c r="H33" i="10"/>
  <c r="D87" i="15"/>
  <c r="H87"/>
  <c r="H87" i="16"/>
  <c r="F87"/>
  <c r="F89" i="17"/>
  <c r="D89"/>
  <c r="D87" i="16"/>
  <c r="F87" i="15"/>
  <c r="F88" i="14"/>
  <c r="F33" i="11"/>
  <c r="F89" i="7"/>
  <c r="D89"/>
  <c r="H89"/>
  <c r="I86" i="5"/>
  <c r="H86"/>
  <c r="G86"/>
  <c r="F86"/>
  <c r="E86"/>
  <c r="D86"/>
  <c r="C86"/>
  <c r="G24"/>
  <c r="G23"/>
  <c r="G22"/>
  <c r="G21"/>
  <c r="G20"/>
  <c r="G19"/>
  <c r="G18"/>
  <c r="G17"/>
  <c r="G16"/>
  <c r="G15"/>
  <c r="G14"/>
  <c r="G13"/>
  <c r="G12"/>
  <c r="G11"/>
  <c r="H87" l="1"/>
  <c r="F87"/>
  <c r="D87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P36" i="3" l="1"/>
  <c r="V36" s="1"/>
  <c r="H11" i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<sst xmlns="http://schemas.openxmlformats.org/spreadsheetml/2006/main" count="2216" uniqueCount="579">
  <si>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</si>
  <si>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</si>
  <si>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</si>
  <si>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</si>
  <si>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</si>
  <si>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</si>
  <si>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</si>
  <si>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</si>
  <si>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</si>
  <si>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</si>
  <si>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</si>
  <si>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</si>
  <si>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</si>
  <si>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</si>
  <si>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</si>
  <si>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</si>
  <si>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</si>
  <si>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</si>
  <si>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</si>
  <si>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</si>
  <si>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</si>
  <si>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</si>
  <si>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</si>
  <si>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</si>
  <si>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</si>
  <si>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</si>
  <si>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</si>
  <si>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</si>
  <si>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</si>
  <si>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</si>
  <si>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</si>
  <si>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</si>
  <si>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</si>
  <si>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</si>
  <si>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</si>
  <si>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</si>
  <si>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</si>
  <si>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</si>
  <si>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</si>
  <si>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</si>
  <si>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</si>
  <si>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</si>
  <si>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</si>
  <si>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</si>
  <si>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</si>
  <si>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</si>
  <si>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</si>
  <si>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</si>
  <si>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</si>
  <si>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</si>
  <si>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</si>
  <si>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</si>
  <si>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</si>
  <si>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</si>
  <si>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</si>
  <si>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</si>
  <si>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</si>
  <si>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</si>
  <si>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</si>
  <si>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</si>
  <si>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</si>
  <si>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</si>
  <si>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</si>
  <si>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</si>
  <si>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</si>
  <si>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</si>
  <si>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</si>
  <si>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</si>
  <si>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</si>
  <si>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</si>
  <si>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</si>
  <si>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</si>
  <si>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</si>
  <si>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</si>
  <si>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</si>
  <si>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</si>
  <si>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</si>
  <si>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</si>
  <si>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</si>
  <si>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</si>
  <si>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</si>
  <si>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</si>
  <si>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</si>
  <si>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</si>
  <si>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</si>
  <si>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</si>
  <si>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</si>
  <si>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</si>
  <si>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</si>
  <si>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</si>
  <si>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</si>
  <si>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</si>
  <si>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</si>
  <si>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</si>
  <si>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</si>
  <si>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</si>
  <si>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</si>
  <si>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</si>
  <si>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</si>
  <si>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</si>
  <si>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</si>
  <si>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</si>
  <si>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</si>
  <si>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</si>
  <si>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</si>
  <si>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</si>
  <si>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</si>
  <si>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</si>
  <si>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</si>
  <si>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</si>
  <si>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</si>
  <si>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</si>
  <si>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</si>
  <si>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</si>
  <si>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</si>
  <si>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</si>
  <si>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</si>
  <si>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</si>
  <si>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</si>
  <si>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</si>
  <si>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</si>
  <si>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</si>
  <si>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</si>
  <si>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</si>
  <si>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</si>
  <si>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</si>
  <si>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</si>
  <si>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</si>
  <si>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</si>
  <si>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</si>
  <si>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</si>
  <si>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</si>
  <si>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</si>
  <si>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</si>
  <si>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</si>
  <si>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</si>
  <si>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</si>
  <si>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</si>
  <si>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</si>
  <si>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</si>
  <si>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</si>
  <si>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</si>
  <si>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</si>
  <si>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</si>
  <si>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</si>
  <si>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</si>
  <si>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</si>
  <si>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</si>
  <si>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</si>
  <si>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</si>
  <si>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</si>
  <si>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</si>
  <si>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</si>
  <si>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</si>
  <si>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</si>
  <si>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</si>
  <si>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</si>
  <si>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</si>
  <si>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</si>
  <si>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</si>
  <si>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</si>
  <si>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</si>
  <si>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</si>
  <si>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</si>
  <si>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</si>
  <si>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</si>
  <si>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</si>
  <si>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</si>
  <si>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</si>
  <si>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</si>
  <si>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</si>
  <si>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</si>
  <si>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</si>
  <si>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</si>
  <si>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</si>
  <si>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</si>
  <si>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</si>
  <si>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</si>
  <si>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</si>
  <si>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</si>
  <si>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</si>
  <si>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</si>
  <si>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</si>
  <si>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</si>
  <si>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</si>
  <si>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</si>
  <si>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</si>
  <si>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</si>
  <si>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</si>
  <si>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</si>
  <si>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</si>
  <si>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</si>
  <si>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</si>
  <si>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</si>
  <si>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</si>
  <si>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</si>
  <si>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</si>
  <si>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</si>
  <si>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</si>
  <si>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</si>
  <si>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</si>
  <si>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</si>
  <si>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</si>
  <si>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</si>
  <si>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</si>
  <si>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</si>
  <si>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</si>
  <si>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</si>
  <si>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</si>
  <si>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</si>
  <si>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</si>
  <si>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</si>
  <si>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</si>
  <si>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</si>
  <si>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</si>
  <si>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</si>
  <si>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</si>
  <si>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</si>
  <si>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</si>
  <si>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</si>
  <si>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</si>
  <si>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</si>
  <si>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</si>
  <si>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</si>
  <si>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</si>
  <si>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</si>
  <si>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</si>
  <si>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</si>
  <si>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</si>
  <si>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</si>
  <si>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</si>
  <si>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</si>
  <si>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</si>
  <si>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</si>
  <si>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</si>
  <si>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</si>
  <si>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</si>
  <si>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</si>
  <si>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</si>
  <si>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</si>
  <si>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</si>
  <si>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</si>
  <si>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</si>
  <si>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</si>
  <si>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</si>
  <si>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</si>
  <si>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</si>
  <si>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</si>
  <si>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</si>
  <si>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</si>
  <si>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</si>
  <si>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</si>
  <si>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</si>
  <si>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</si>
  <si>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</si>
  <si>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</si>
  <si>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</si>
  <si>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</si>
  <si>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</si>
  <si>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</si>
  <si>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</si>
  <si>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</si>
  <si>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</si>
  <si>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</si>
  <si>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</si>
  <si>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</si>
  <si>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</si>
  <si>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</si>
  <si>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</si>
  <si>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</si>
  <si>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</si>
  <si>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</si>
  <si>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</si>
  <si>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</si>
  <si>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</si>
  <si>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</si>
  <si>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</si>
  <si>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</si>
  <si>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</si>
  <si>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</si>
  <si>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</si>
  <si>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</si>
  <si>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</si>
  <si>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</si>
  <si>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</si>
  <si>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</si>
  <si>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</si>
  <si>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</si>
  <si>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</si>
  <si>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</si>
  <si>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</si>
  <si>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</si>
  <si>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</si>
  <si>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</si>
  <si>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</si>
  <si>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</si>
  <si>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</si>
  <si>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</si>
  <si>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</si>
  <si>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</si>
  <si>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</si>
  <si>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</si>
  <si>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</si>
  <si>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</si>
  <si>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</si>
  <si>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</si>
  <si>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</si>
  <si>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</si>
  <si>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</si>
  <si>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</si>
  <si>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</si>
  <si>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</si>
  <si>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</si>
  <si>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</si>
  <si>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</si>
  <si>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</si>
  <si>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</si>
  <si>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</si>
  <si>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</si>
  <si>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</si>
  <si>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</si>
  <si>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</si>
  <si>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</si>
  <si>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</si>
  <si>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</si>
  <si>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</si>
  <si>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</si>
  <si>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</si>
  <si>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</si>
  <si>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</si>
  <si>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</si>
  <si>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</si>
  <si>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</si>
  <si>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</si>
  <si>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</si>
  <si>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</si>
  <si>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</si>
  <si>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</si>
  <si>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</si>
  <si>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</si>
  <si>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</si>
  <si>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</si>
  <si>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</si>
  <si>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</si>
  <si>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</si>
  <si>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</si>
  <si>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</si>
  <si>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</si>
  <si>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</si>
  <si>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</si>
  <si>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</si>
  <si>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</si>
  <si>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</si>
  <si>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</si>
  <si>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</si>
  <si>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</si>
  <si>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</si>
  <si>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</si>
  <si>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</si>
  <si>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</si>
  <si>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</si>
  <si>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</si>
  <si>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</si>
  <si>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</si>
  <si>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</si>
  <si>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</si>
  <si>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</si>
  <si>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</si>
  <si>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</si>
  <si>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</si>
  <si>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</si>
  <si>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</si>
  <si>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</si>
  <si>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</si>
  <si>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</si>
  <si>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</si>
  <si>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</si>
  <si>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</si>
  <si>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</si>
  <si>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</si>
  <si>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</si>
  <si>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</si>
  <si>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</si>
  <si>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</si>
  <si>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</si>
  <si>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</si>
  <si>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</si>
  <si>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</si>
  <si>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</si>
  <si>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</si>
  <si>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</si>
  <si>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</si>
  <si>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</si>
  <si>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</si>
  <si>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</si>
  <si>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</si>
  <si>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</si>
  <si>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</si>
  <si>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</si>
  <si>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</si>
  <si>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</si>
  <si>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</si>
  <si>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</si>
  <si>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</si>
  <si>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</si>
  <si>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</si>
  <si>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</si>
  <si>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</si>
  <si>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</si>
  <si>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</si>
  <si>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</si>
  <si>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</si>
  <si>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</si>
  <si>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</si>
  <si>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</si>
  <si>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</si>
  <si>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</si>
  <si>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</si>
  <si>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</si>
  <si>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</si>
  <si>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</si>
  <si>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</si>
  <si>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</si>
  <si>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</si>
  <si>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</si>
  <si>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</si>
  <si>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</si>
  <si>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</si>
  <si>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</si>
  <si>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</si>
  <si>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</si>
  <si>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</si>
  <si>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</si>
  <si>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</si>
  <si>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</si>
  <si>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</si>
  <si>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</si>
  <si>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</si>
  <si>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</si>
  <si>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</si>
  <si>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</si>
  <si>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</si>
  <si>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</si>
  <si>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</si>
  <si>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</si>
  <si>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</si>
  <si>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</si>
  <si>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</si>
  <si>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</si>
  <si>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</si>
  <si>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</si>
  <si>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</si>
  <si>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</si>
  <si>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</si>
  <si>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</si>
  <si>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</si>
  <si>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</si>
  <si>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</si>
  <si>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</si>
  <si>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</si>
  <si>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</si>
  <si>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</si>
  <si>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</si>
  <si>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</si>
  <si>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</si>
  <si>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</si>
  <si>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</si>
  <si>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</si>
  <si>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</si>
  <si>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</si>
  <si>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</si>
  <si>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</si>
  <si>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</si>
  <si>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</si>
  <si>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</si>
  <si>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</si>
  <si>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</si>
  <si>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</si>
  <si>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</si>
  <si>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</si>
  <si>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</si>
  <si>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</si>
  <si>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</si>
  <si>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</si>
  <si>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</si>
  <si>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</si>
  <si>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</si>
  <si>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</si>
  <si>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</si>
  <si>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</si>
  <si>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</si>
  <si>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</si>
  <si>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</si>
  <si>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</si>
  <si>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</si>
  <si>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</si>
  <si>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</si>
  <si>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</si>
  <si>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</si>
  <si>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</si>
  <si>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</si>
  <si>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</si>
  <si>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</si>
  <si>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</si>
  <si>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</si>
  <si>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</si>
  <si>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</si>
  <si>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</si>
  <si>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</si>
  <si>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</si>
  <si>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</si>
  <si>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</si>
  <si>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</si>
  <si>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</si>
  <si>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</si>
  <si>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</si>
  <si>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</si>
  <si>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</si>
  <si>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</si>
  <si>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</si>
  <si>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</si>
  <si>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</si>
  <si>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</si>
  <si>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</si>
  <si>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</si>
  <si>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</si>
  <si>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</si>
  <si>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</si>
  <si>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</si>
  <si>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</si>
  <si>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</si>
  <si>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</si>
  <si>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</si>
  <si>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</si>
  <si>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</si>
  <si>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</si>
  <si>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</si>
  <si>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</si>
  <si>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</si>
  <si>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</si>
  <si>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</si>
  <si>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</si>
  <si>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</si>
  <si>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</si>
  <si>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</si>
  <si>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</si>
  <si>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</si>
  <si>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</si>
  <si>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</si>
  <si>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</si>
  <si>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</si>
  <si>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</si>
  <si>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</si>
  <si>
    <t>标准曲线</t>
    <phoneticPr fontId="1" type="noConversion"/>
  </si>
  <si>
    <t>标准曲线</t>
    <phoneticPr fontId="1" type="noConversion"/>
  </si>
  <si>
    <t>标准溶液加入体积(ml)</t>
    <phoneticPr fontId="1" type="noConversion"/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</si>
  <si>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</si>
  <si>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标准物质加入量（µg）</t>
    <phoneticPr fontId="1" type="noConversion"/>
  </si>
  <si>
    <t>吸光度 （ A ） #As</t>
    <phoneticPr fontId="1" type="noConversion"/>
  </si>
  <si>
    <t>空白吸光度 （ A ） #Ab</t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</si>
  <si>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</si>
  <si>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减空白后吸光度 （A）</t>
    <phoneticPr fontId="1" type="noConversion"/>
  </si>
  <si>
    <t>斜率(b)</t>
  </si>
  <si>
    <t>相关系数(r)</t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</si>
  <si>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</si>
  <si>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吸光度（A）</t>
    <phoneticPr fontId="1" type="noConversion"/>
  </si>
  <si>
    <r>
      <t>A-A</t>
    </r>
    <r>
      <rPr>
        <b/>
        <vertAlign val="subscript"/>
        <sz val="10.5"/>
        <color theme="1"/>
        <rFont val="Times New Roman"/>
        <family val="1"/>
      </rPr>
      <t>0</t>
    </r>
    <phoneticPr fontId="1" type="noConversion"/>
  </si>
  <si>
    <t>A-A0</t>
    <phoneticPr fontId="1" type="noConversion"/>
  </si>
  <si>
    <t>加标样品测定值（µｇ）</t>
    <phoneticPr fontId="1" type="noConversion"/>
  </si>
  <si>
    <t>加标样品测定值（µｇ）</t>
    <phoneticPr fontId="1" type="noConversion"/>
  </si>
  <si>
    <t>原样品测定值（µｇ）</t>
    <phoneticPr fontId="1" type="noConversion"/>
  </si>
  <si>
    <t>原样品测定值（µｇ）</t>
    <phoneticPr fontId="1" type="noConversion"/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</si>
  <si>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</si>
  <si>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加标体积（ml）</t>
    <phoneticPr fontId="1" type="noConversion"/>
  </si>
  <si>
    <t>加标量（µｇ）</t>
    <phoneticPr fontId="1" type="noConversion"/>
  </si>
  <si>
    <t>加标量（µｇ）</t>
    <phoneticPr fontId="1" type="noConversion"/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</si>
  <si>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</si>
  <si>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</si>
  <si>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截距(a)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</si>
</sst>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4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justify" vertical="center" wrapText="1"/>
    </xf>
    <xf numFmtId="0" fontId="2" fillId="7" borderId="52" xfId="0" applyFont="1" applyFill="1" applyBorder="1" applyAlignment="1">
      <alignment vertical="center" wrapText="1"/>
    </xf>
    <xf numFmtId="0" fontId="47" fillId="0" borderId="0" xfId="0" applyFont="1" applyAlignment="1">
      <alignment horizontal="justify" vertical="center"/>
    </xf>
    <xf numFmtId="0" fontId="7" fillId="2" borderId="35" xfId="0" applyFont="1" applyFill="1" applyBorder="1" applyAlignment="1">
      <alignment horizontal="justify" vertical="center"/>
    </xf>
    <xf numFmtId="0" fontId="0" fillId="2" borderId="35" xfId="0" applyFill="1" applyBorder="1">
      <alignment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42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819728"/>
          <a:ext cx="215087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 cstate="print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57150</xdr:rowOff>
    </xdr:from>
    <xdr:to>
      <xdr:col>9</xdr:col>
      <xdr:colOff>114300</xdr:colOff>
      <xdr:row>114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0</xdr:rowOff>
    </xdr:from>
    <xdr:to>
      <xdr:col>9</xdr:col>
      <xdr:colOff>0</xdr:colOff>
      <xdr:row>122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13</xdr:row>
      <xdr:rowOff>19050</xdr:rowOff>
    </xdr:from>
    <xdr:to>
      <xdr:col>18</xdr:col>
      <xdr:colOff>113697</xdr:colOff>
      <xdr:row>14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9</xdr:row>
      <xdr:rowOff>189140</xdr:rowOff>
    </xdr:from>
    <xdr:to>
      <xdr:col>13</xdr:col>
      <xdr:colOff>557662</xdr:colOff>
      <xdr:row>10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71</xdr:row>
      <xdr:rowOff>123825</xdr:rowOff>
    </xdr:from>
    <xdr:to>
      <xdr:col>7</xdr:col>
      <xdr:colOff>457200</xdr:colOff>
      <xdr:row>71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92</xdr:row>
      <xdr:rowOff>47625</xdr:rowOff>
    </xdr:from>
    <xdr:to>
      <xdr:col>8</xdr:col>
      <xdr:colOff>114300</xdr:colOff>
      <xdr:row>92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 cstate="print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 cstate="print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28575</xdr:rowOff>
    </xdr:from>
    <xdr:to>
      <xdr:col>7</xdr:col>
      <xdr:colOff>228600</xdr:colOff>
      <xdr:row>103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114</xdr:row>
      <xdr:rowOff>142875</xdr:rowOff>
    </xdr:from>
    <xdr:to>
      <xdr:col>7</xdr:col>
      <xdr:colOff>228600</xdr:colOff>
      <xdr:row>114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X62"/>
  <sheetViews>
    <sheetView view="pageBreakPreview" topLeftCell="A25" zoomScaleSheetLayoutView="100" workbookViewId="0">
      <selection activeCell="A62" sqref="A62:X62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73" t="s">
        <v>0</v>
      </c>
      <c r="B1" s="373"/>
      <c r="C1" s="373"/>
      <c r="D1" s="373"/>
      <c r="E1" s="373"/>
      <c r="F1" s="373"/>
      <c r="G1" s="373"/>
      <c r="H1" s="373"/>
      <c r="I1" s="373"/>
    </row>
    <row r="2" spans="1:13" ht="20.25">
      <c r="A2" s="374" t="s">
        <v>1</v>
      </c>
      <c r="B2" s="374"/>
      <c r="C2" s="374"/>
      <c r="D2" s="374"/>
      <c r="E2" s="374"/>
      <c r="F2" s="374"/>
      <c r="G2" s="374"/>
      <c r="H2" s="374"/>
      <c r="I2" s="374"/>
    </row>
    <row r="3" spans="1:13">
      <c r="A3" s="375" t="s">
        <v>2</v>
      </c>
      <c r="B3" s="375"/>
      <c r="C3" s="375"/>
      <c r="D3" s="375"/>
      <c r="E3" s="375"/>
      <c r="F3" s="375"/>
      <c r="G3" s="375"/>
      <c r="H3" s="375"/>
      <c r="I3" s="375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376" t="s">
        <v>58</v>
      </c>
      <c r="B7" s="376"/>
      <c r="C7">
        <v>0.01</v>
      </c>
      <c r="D7" t="s">
        <v>60</v>
      </c>
    </row>
    <row r="8" spans="1:13">
      <c r="A8" s="369"/>
      <c r="B8" s="369"/>
      <c r="C8" s="369"/>
      <c r="D8" s="369" t="s">
        <v>5</v>
      </c>
      <c r="E8" s="369"/>
      <c r="F8" s="369"/>
      <c r="G8" s="369"/>
      <c r="H8" s="370"/>
      <c r="I8" s="370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494" t="s">
        <v>12</v>
      </c>
      <c r="D34" s="495"/>
      <c r="E34" s="495"/>
      <c r="F34" s="496"/>
      <c r="G34" s="494" t="s">
        <v>13</v>
      </c>
      <c r="H34" s="495"/>
      <c r="I34" s="495"/>
      <c r="J34" s="496"/>
      <c r="K34" s="497" t="s">
        <v>14</v>
      </c>
      <c r="L34" s="498"/>
      <c r="M34" s="498"/>
      <c r="N34" s="498"/>
      <c r="O34" s="499"/>
      <c r="P34" s="497" t="s">
        <v>59</v>
      </c>
      <c r="Q34" s="498"/>
      <c r="R34" s="498"/>
      <c r="S34" s="498"/>
      <c r="T34" s="498"/>
      <c r="U34" s="499"/>
      <c r="V34" s="435" t="s">
        <v>15</v>
      </c>
      <c r="W34" s="500"/>
      <c r="X34" s="436"/>
    </row>
    <row r="35" spans="1:24" ht="24" thickBot="1">
      <c r="A35" s="6" t="s">
        <v>9</v>
      </c>
      <c r="B35" s="9" t="s">
        <v>16</v>
      </c>
      <c r="C35" s="473">
        <v>0</v>
      </c>
      <c r="D35" s="474"/>
      <c r="E35" s="474"/>
      <c r="F35" s="475"/>
      <c r="G35" s="473"/>
      <c r="H35" s="474"/>
      <c r="I35" s="474"/>
      <c r="J35" s="475"/>
      <c r="K35" s="460">
        <f>G35-C35</f>
        <v>0</v>
      </c>
      <c r="L35" s="461"/>
      <c r="M35" s="461"/>
      <c r="N35" s="461"/>
      <c r="O35" s="462"/>
      <c r="P35" s="476">
        <f>AVERAGE(K35:O37)</f>
        <v>0</v>
      </c>
      <c r="Q35" s="477"/>
      <c r="R35" s="477"/>
      <c r="S35" s="477"/>
      <c r="T35" s="477"/>
      <c r="U35" s="478"/>
      <c r="V35" s="485" t="s">
        <v>74</v>
      </c>
      <c r="W35" s="486"/>
      <c r="X35" s="487"/>
    </row>
    <row r="36" spans="1:24" ht="24" thickBot="1">
      <c r="A36" s="6" t="s">
        <v>10</v>
      </c>
      <c r="B36" s="9" t="s">
        <v>17</v>
      </c>
      <c r="C36" s="473">
        <v>0</v>
      </c>
      <c r="D36" s="474"/>
      <c r="E36" s="474"/>
      <c r="F36" s="475"/>
      <c r="G36" s="473"/>
      <c r="H36" s="474"/>
      <c r="I36" s="474"/>
      <c r="J36" s="475"/>
      <c r="K36" s="460">
        <f t="shared" ref="K36:K37" si="2">G36-C36</f>
        <v>0</v>
      </c>
      <c r="L36" s="461"/>
      <c r="M36" s="461"/>
      <c r="N36" s="461"/>
      <c r="O36" s="462"/>
      <c r="P36" s="479"/>
      <c r="Q36" s="480"/>
      <c r="R36" s="480"/>
      <c r="S36" s="480"/>
      <c r="T36" s="480"/>
      <c r="U36" s="481"/>
      <c r="V36" s="488"/>
      <c r="W36" s="489"/>
      <c r="X36" s="490"/>
    </row>
    <row r="37" spans="1:24" ht="24" thickBot="1">
      <c r="A37" s="7"/>
      <c r="B37" s="10" t="s">
        <v>18</v>
      </c>
      <c r="C37" s="501">
        <v>0</v>
      </c>
      <c r="D37" s="502"/>
      <c r="E37" s="502"/>
      <c r="F37" s="503"/>
      <c r="G37" s="504"/>
      <c r="H37" s="505"/>
      <c r="I37" s="505"/>
      <c r="J37" s="506"/>
      <c r="K37" s="460">
        <f t="shared" si="2"/>
        <v>0</v>
      </c>
      <c r="L37" s="461"/>
      <c r="M37" s="461"/>
      <c r="N37" s="461"/>
      <c r="O37" s="462"/>
      <c r="P37" s="482"/>
      <c r="Q37" s="483"/>
      <c r="R37" s="483"/>
      <c r="S37" s="483"/>
      <c r="T37" s="483"/>
      <c r="U37" s="484"/>
      <c r="V37" s="491"/>
      <c r="W37" s="492"/>
      <c r="X37" s="493"/>
    </row>
    <row r="38" spans="1:24" ht="14.25" thickTop="1">
      <c r="A38" s="6" t="s">
        <v>7</v>
      </c>
      <c r="B38" s="32" t="s">
        <v>66</v>
      </c>
      <c r="C38" s="456"/>
      <c r="D38" s="456"/>
      <c r="E38" s="456"/>
      <c r="F38" s="456"/>
      <c r="G38" s="463" t="s">
        <v>63</v>
      </c>
      <c r="H38" s="463"/>
      <c r="I38" s="463"/>
      <c r="J38" s="464"/>
      <c r="K38" s="467"/>
      <c r="L38" s="468"/>
      <c r="M38" s="468"/>
      <c r="N38" s="468"/>
      <c r="O38" s="469"/>
      <c r="P38" s="467"/>
      <c r="Q38" s="468"/>
      <c r="R38" s="468"/>
      <c r="S38" s="468"/>
      <c r="T38" s="468"/>
      <c r="U38" s="469"/>
      <c r="V38" s="467"/>
      <c r="W38" s="468"/>
      <c r="X38" s="469"/>
    </row>
    <row r="39" spans="1:24" ht="14.25" thickBot="1">
      <c r="A39" s="6" t="s">
        <v>65</v>
      </c>
      <c r="B39" s="24" t="s">
        <v>64</v>
      </c>
      <c r="C39" s="456"/>
      <c r="D39" s="456"/>
      <c r="E39" s="456"/>
      <c r="F39" s="456"/>
      <c r="G39" s="465"/>
      <c r="H39" s="465"/>
      <c r="I39" s="465"/>
      <c r="J39" s="466"/>
      <c r="K39" s="470"/>
      <c r="L39" s="471"/>
      <c r="M39" s="471"/>
      <c r="N39" s="471"/>
      <c r="O39" s="472"/>
      <c r="P39" s="470"/>
      <c r="Q39" s="471"/>
      <c r="R39" s="471"/>
      <c r="S39" s="471"/>
      <c r="T39" s="471"/>
      <c r="U39" s="472"/>
      <c r="V39" s="470"/>
      <c r="W39" s="471"/>
      <c r="X39" s="472"/>
    </row>
    <row r="40" spans="1:24" ht="27" thickBot="1">
      <c r="A40" s="18" t="s">
        <v>19</v>
      </c>
      <c r="B40" s="11" t="s">
        <v>20</v>
      </c>
      <c r="C40" s="457" t="e">
        <f>AVERAGE(C38:F39)</f>
        <v>#DIV/0!</v>
      </c>
      <c r="D40" s="458"/>
      <c r="E40" s="458"/>
      <c r="F40" s="459"/>
      <c r="G40" s="422"/>
      <c r="H40" s="423"/>
      <c r="I40" s="423"/>
      <c r="J40" s="424"/>
      <c r="K40" s="422"/>
      <c r="L40" s="423"/>
      <c r="M40" s="423"/>
      <c r="N40" s="423"/>
      <c r="O40" s="424"/>
      <c r="P40" s="422"/>
      <c r="Q40" s="423"/>
      <c r="R40" s="423"/>
      <c r="S40" s="423"/>
      <c r="T40" s="423"/>
      <c r="U40" s="424"/>
      <c r="V40" s="449"/>
      <c r="W40" s="450"/>
      <c r="X40" s="451"/>
    </row>
    <row r="41" spans="1:24" ht="14.25" thickTop="1">
      <c r="A41" s="6" t="s">
        <v>21</v>
      </c>
      <c r="B41" s="408" t="s">
        <v>26</v>
      </c>
      <c r="C41" s="410"/>
      <c r="D41" s="452"/>
      <c r="E41" s="453"/>
      <c r="F41" s="453"/>
      <c r="G41" s="454"/>
      <c r="H41" s="452"/>
      <c r="I41" s="453"/>
      <c r="J41" s="453"/>
      <c r="K41" s="453"/>
      <c r="L41" s="454"/>
      <c r="M41" s="440"/>
      <c r="N41" s="441"/>
      <c r="O41" s="441"/>
      <c r="P41" s="442"/>
      <c r="Q41" s="446"/>
      <c r="R41" s="447"/>
      <c r="S41" s="447"/>
      <c r="T41" s="448"/>
      <c r="U41" s="452"/>
      <c r="V41" s="453"/>
      <c r="W41" s="453"/>
      <c r="X41" s="454"/>
    </row>
    <row r="42" spans="1:24" ht="14.25" thickBot="1">
      <c r="A42" s="6" t="s">
        <v>22</v>
      </c>
      <c r="B42" s="414" t="s">
        <v>11</v>
      </c>
      <c r="C42" s="416"/>
      <c r="D42" s="425"/>
      <c r="E42" s="455"/>
      <c r="F42" s="455"/>
      <c r="G42" s="426"/>
      <c r="H42" s="425"/>
      <c r="I42" s="455"/>
      <c r="J42" s="455"/>
      <c r="K42" s="455"/>
      <c r="L42" s="426"/>
      <c r="M42" s="443"/>
      <c r="N42" s="444"/>
      <c r="O42" s="444"/>
      <c r="P42" s="445"/>
      <c r="Q42" s="432"/>
      <c r="R42" s="433"/>
      <c r="S42" s="433"/>
      <c r="T42" s="434"/>
      <c r="U42" s="425"/>
      <c r="V42" s="455"/>
      <c r="W42" s="455"/>
      <c r="X42" s="426"/>
    </row>
    <row r="43" spans="1:24" ht="20.25" thickBot="1">
      <c r="A43" s="6" t="s">
        <v>23</v>
      </c>
      <c r="B43" s="435" t="s">
        <v>27</v>
      </c>
      <c r="C43" s="436"/>
      <c r="D43" s="14"/>
      <c r="E43" s="437"/>
      <c r="F43" s="438"/>
      <c r="G43" s="439"/>
      <c r="H43" s="437"/>
      <c r="I43" s="439"/>
      <c r="J43" s="437"/>
      <c r="K43" s="438"/>
      <c r="L43" s="439"/>
      <c r="M43" s="14"/>
      <c r="N43" s="437"/>
      <c r="O43" s="438"/>
      <c r="P43" s="439"/>
      <c r="Q43" s="437"/>
      <c r="R43" s="439"/>
      <c r="S43" s="437"/>
      <c r="T43" s="439"/>
      <c r="U43" s="437"/>
      <c r="V43" s="439"/>
      <c r="W43" s="437"/>
      <c r="X43" s="439"/>
    </row>
    <row r="44" spans="1:24">
      <c r="A44" s="6" t="s">
        <v>24</v>
      </c>
      <c r="B44" s="427" t="s">
        <v>28</v>
      </c>
      <c r="C44" s="428"/>
      <c r="D44" s="429"/>
      <c r="E44" s="430"/>
      <c r="F44" s="430"/>
      <c r="G44" s="431"/>
      <c r="H44" s="429"/>
      <c r="I44" s="430"/>
      <c r="J44" s="430"/>
      <c r="K44" s="430"/>
      <c r="L44" s="431"/>
      <c r="M44" s="429"/>
      <c r="N44" s="430"/>
      <c r="O44" s="430"/>
      <c r="P44" s="431"/>
      <c r="Q44" s="429"/>
      <c r="R44" s="430"/>
      <c r="S44" s="430"/>
      <c r="T44" s="431"/>
      <c r="U44" s="429"/>
      <c r="V44" s="430"/>
      <c r="W44" s="430"/>
      <c r="X44" s="431"/>
    </row>
    <row r="45" spans="1:24" ht="14.25" thickBot="1">
      <c r="A45" s="6" t="s">
        <v>25</v>
      </c>
      <c r="B45" s="414" t="s">
        <v>6</v>
      </c>
      <c r="C45" s="416"/>
      <c r="D45" s="432"/>
      <c r="E45" s="433"/>
      <c r="F45" s="433"/>
      <c r="G45" s="434"/>
      <c r="H45" s="432"/>
      <c r="I45" s="433"/>
      <c r="J45" s="433"/>
      <c r="K45" s="433"/>
      <c r="L45" s="434"/>
      <c r="M45" s="432"/>
      <c r="N45" s="433"/>
      <c r="O45" s="433"/>
      <c r="P45" s="434"/>
      <c r="Q45" s="432"/>
      <c r="R45" s="433"/>
      <c r="S45" s="433"/>
      <c r="T45" s="434"/>
      <c r="U45" s="432"/>
      <c r="V45" s="433"/>
      <c r="W45" s="433"/>
      <c r="X45" s="434"/>
    </row>
    <row r="46" spans="1:24" ht="20.25" thickBot="1">
      <c r="A46" s="13"/>
      <c r="B46" s="435" t="s">
        <v>29</v>
      </c>
      <c r="C46" s="436"/>
      <c r="D46" s="437"/>
      <c r="E46" s="438"/>
      <c r="F46" s="438"/>
      <c r="G46" s="439"/>
      <c r="H46" s="437"/>
      <c r="I46" s="438"/>
      <c r="J46" s="438"/>
      <c r="K46" s="438"/>
      <c r="L46" s="439"/>
      <c r="M46" s="437"/>
      <c r="N46" s="438"/>
      <c r="O46" s="438"/>
      <c r="P46" s="439"/>
      <c r="Q46" s="437"/>
      <c r="R46" s="438"/>
      <c r="S46" s="438"/>
      <c r="T46" s="439"/>
      <c r="U46" s="437"/>
      <c r="V46" s="438"/>
      <c r="W46" s="438"/>
      <c r="X46" s="439"/>
    </row>
    <row r="47" spans="1:24" ht="20.25" thickBot="1">
      <c r="A47" s="7"/>
      <c r="B47" s="420" t="s">
        <v>30</v>
      </c>
      <c r="C47" s="421"/>
      <c r="D47" s="422"/>
      <c r="E47" s="423"/>
      <c r="F47" s="423"/>
      <c r="G47" s="424"/>
      <c r="H47" s="422"/>
      <c r="I47" s="423"/>
      <c r="J47" s="423"/>
      <c r="K47" s="423"/>
      <c r="L47" s="424"/>
      <c r="M47" s="422"/>
      <c r="N47" s="423"/>
      <c r="O47" s="423"/>
      <c r="P47" s="424"/>
      <c r="Q47" s="422"/>
      <c r="R47" s="423"/>
      <c r="S47" s="423"/>
      <c r="T47" s="424"/>
      <c r="U47" s="422"/>
      <c r="V47" s="423"/>
      <c r="W47" s="423"/>
      <c r="X47" s="424"/>
    </row>
    <row r="48" spans="1:24" ht="14.25" thickTop="1">
      <c r="A48" s="6" t="s">
        <v>31</v>
      </c>
      <c r="B48" s="408" t="s">
        <v>33</v>
      </c>
      <c r="C48" s="410"/>
      <c r="D48" s="408" t="s">
        <v>34</v>
      </c>
      <c r="E48" s="410"/>
      <c r="F48" s="399" t="s">
        <v>36</v>
      </c>
      <c r="G48" s="400"/>
      <c r="H48" s="401"/>
      <c r="I48" s="399" t="s">
        <v>37</v>
      </c>
      <c r="J48" s="400"/>
      <c r="K48" s="401"/>
      <c r="L48" s="399" t="s">
        <v>38</v>
      </c>
      <c r="M48" s="400"/>
      <c r="N48" s="401"/>
      <c r="O48" s="408" t="s">
        <v>40</v>
      </c>
      <c r="P48" s="409"/>
      <c r="Q48" s="410"/>
      <c r="R48" s="408" t="s">
        <v>28</v>
      </c>
      <c r="S48" s="410"/>
      <c r="T48" s="382" t="s">
        <v>41</v>
      </c>
      <c r="U48" s="383"/>
      <c r="V48" s="383"/>
      <c r="W48" s="384"/>
      <c r="X48" s="4" t="s">
        <v>42</v>
      </c>
    </row>
    <row r="49" spans="1:24" ht="13.5" customHeight="1">
      <c r="A49" s="6" t="s">
        <v>32</v>
      </c>
      <c r="B49" s="411"/>
      <c r="C49" s="413"/>
      <c r="D49" s="411" t="s">
        <v>35</v>
      </c>
      <c r="E49" s="413"/>
      <c r="F49" s="402"/>
      <c r="G49" s="403"/>
      <c r="H49" s="404"/>
      <c r="I49" s="402"/>
      <c r="J49" s="403"/>
      <c r="K49" s="404"/>
      <c r="L49" s="402" t="s">
        <v>39</v>
      </c>
      <c r="M49" s="403"/>
      <c r="N49" s="404"/>
      <c r="O49" s="411"/>
      <c r="P49" s="412"/>
      <c r="Q49" s="413"/>
      <c r="R49" s="411" t="s">
        <v>6</v>
      </c>
      <c r="S49" s="413"/>
      <c r="T49" s="385"/>
      <c r="U49" s="386"/>
      <c r="V49" s="386"/>
      <c r="W49" s="387"/>
      <c r="X49" s="4" t="s">
        <v>43</v>
      </c>
    </row>
    <row r="50" spans="1:24" ht="14.25" thickBot="1">
      <c r="A50" s="6" t="s">
        <v>25</v>
      </c>
      <c r="B50" s="414"/>
      <c r="C50" s="416"/>
      <c r="D50" s="425" t="s">
        <v>4</v>
      </c>
      <c r="E50" s="426"/>
      <c r="F50" s="417"/>
      <c r="G50" s="418"/>
      <c r="H50" s="419"/>
      <c r="I50" s="417"/>
      <c r="J50" s="418"/>
      <c r="K50" s="419"/>
      <c r="L50" s="405"/>
      <c r="M50" s="406"/>
      <c r="N50" s="407"/>
      <c r="O50" s="414"/>
      <c r="P50" s="415"/>
      <c r="Q50" s="416"/>
      <c r="R50" s="405"/>
      <c r="S50" s="407"/>
      <c r="T50" s="388"/>
      <c r="U50" s="389"/>
      <c r="V50" s="389"/>
      <c r="W50" s="390"/>
      <c r="X50" s="3"/>
    </row>
    <row r="51" spans="1:24" ht="14.25" thickBot="1">
      <c r="A51" s="13"/>
      <c r="B51" s="391"/>
      <c r="C51" s="392"/>
      <c r="D51" s="395"/>
      <c r="E51" s="396"/>
      <c r="F51" s="379"/>
      <c r="G51" s="381"/>
      <c r="H51" s="380"/>
      <c r="I51" s="379"/>
      <c r="J51" s="381"/>
      <c r="K51" s="380"/>
      <c r="L51" s="379"/>
      <c r="M51" s="381"/>
      <c r="N51" s="380"/>
      <c r="O51" s="391"/>
      <c r="P51" s="397"/>
      <c r="Q51" s="392"/>
      <c r="R51" s="391"/>
      <c r="S51" s="392"/>
      <c r="T51" s="391"/>
      <c r="U51" s="397"/>
      <c r="V51" s="397"/>
      <c r="W51" s="392"/>
      <c r="X51" s="377"/>
    </row>
    <row r="52" spans="1:24" ht="14.25" thickBot="1">
      <c r="A52" s="15"/>
      <c r="B52" s="393"/>
      <c r="C52" s="394"/>
      <c r="D52" s="379"/>
      <c r="E52" s="380"/>
      <c r="F52" s="379"/>
      <c r="G52" s="381"/>
      <c r="H52" s="380"/>
      <c r="I52" s="379"/>
      <c r="J52" s="381"/>
      <c r="K52" s="380"/>
      <c r="L52" s="379"/>
      <c r="M52" s="381"/>
      <c r="N52" s="380"/>
      <c r="O52" s="393"/>
      <c r="P52" s="398"/>
      <c r="Q52" s="394"/>
      <c r="R52" s="393"/>
      <c r="S52" s="394"/>
      <c r="T52" s="393"/>
      <c r="U52" s="398"/>
      <c r="V52" s="398"/>
      <c r="W52" s="394"/>
      <c r="X52" s="378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371" t="s">
        <v>45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372" t="s">
        <v>44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23"/>
  <sheetViews>
    <sheetView topLeftCell="A52" workbookViewId="0">
      <selection activeCell="J75" sqref="J75"/>
    </sheetView>
  </sheetViews>
  <sheetFormatPr defaultRowHeight="13.5"/>
  <cols>
    <col min="1" max="1" width="10.25" style="73" customWidth="1"/>
    <col min="2" max="16384" width="9" style="73"/>
  </cols>
  <sheetData>
    <row r="1" spans="1:10" ht="18.75">
      <c r="A1" s="373" t="s">
        <v>0</v>
      </c>
      <c r="B1" s="373"/>
      <c r="C1" s="373"/>
      <c r="D1" s="373"/>
      <c r="E1" s="373"/>
      <c r="F1" s="373"/>
      <c r="G1" s="373"/>
      <c r="H1" s="373"/>
      <c r="I1" s="373"/>
    </row>
    <row r="2" spans="1:10" ht="20.25">
      <c r="A2" s="374" t="s">
        <v>1</v>
      </c>
      <c r="B2" s="374"/>
      <c r="C2" s="374"/>
      <c r="D2" s="374"/>
      <c r="E2" s="374"/>
      <c r="F2" s="374"/>
      <c r="G2" s="374"/>
      <c r="H2" s="374"/>
      <c r="I2" s="374"/>
    </row>
    <row r="3" spans="1:10">
      <c r="A3" s="375" t="s">
        <v>314</v>
      </c>
      <c r="B3" s="375"/>
      <c r="C3" s="375"/>
      <c r="D3" s="375"/>
      <c r="E3" s="375"/>
      <c r="F3" s="375"/>
      <c r="G3" s="375"/>
      <c r="H3" s="375"/>
      <c r="I3" s="375"/>
    </row>
    <row r="4" spans="1:10">
      <c r="A4" s="1" t="s">
        <v>315</v>
      </c>
      <c r="B4" s="85"/>
      <c r="C4" s="73" t="s">
        <v>316</v>
      </c>
      <c r="D4" s="85"/>
      <c r="E4" s="73" t="s">
        <v>317</v>
      </c>
      <c r="F4" s="85" t="s">
        <v>318</v>
      </c>
    </row>
    <row r="5" spans="1:10">
      <c r="A5" s="1" t="s">
        <v>319</v>
      </c>
      <c r="B5" s="85"/>
      <c r="C5" s="73" t="s">
        <v>320</v>
      </c>
      <c r="D5" s="85"/>
      <c r="E5" s="73" t="s">
        <v>321</v>
      </c>
      <c r="F5" s="85" t="s">
        <v>322</v>
      </c>
    </row>
    <row r="6" spans="1:10">
      <c r="A6" s="1" t="s">
        <v>323</v>
      </c>
      <c r="B6" s="85"/>
    </row>
    <row r="7" spans="1:10" ht="25.5">
      <c r="A7" s="1" t="s">
        <v>324</v>
      </c>
      <c r="B7" s="85"/>
      <c r="E7" s="73" t="s">
        <v>339</v>
      </c>
      <c r="F7" s="25" t="s">
        <v>340</v>
      </c>
    </row>
    <row r="8" spans="1:10" ht="26.25">
      <c r="A8" s="1" t="s">
        <v>325</v>
      </c>
      <c r="B8" s="25">
        <v>1</v>
      </c>
      <c r="C8" s="73" t="s">
        <v>326</v>
      </c>
      <c r="D8" s="25"/>
      <c r="E8" s="73" t="s">
        <v>327</v>
      </c>
      <c r="F8" s="25"/>
      <c r="G8" s="73" t="s">
        <v>328</v>
      </c>
      <c r="H8" s="25">
        <v>25</v>
      </c>
    </row>
    <row r="9" spans="1:10" ht="39.75" thickBot="1">
      <c r="A9" s="1" t="s">
        <v>329</v>
      </c>
      <c r="B9" s="25">
        <v>10</v>
      </c>
      <c r="C9" s="73" t="s">
        <v>330</v>
      </c>
      <c r="F9" s="73" t="s">
        <v>331</v>
      </c>
      <c r="G9" s="25"/>
    </row>
    <row r="10" spans="1:10" ht="41.25" thickBot="1">
      <c r="A10" s="160" t="s">
        <v>186</v>
      </c>
      <c r="B10" s="161" t="s">
        <v>3</v>
      </c>
      <c r="C10" s="161" t="s">
        <v>332</v>
      </c>
      <c r="D10" s="161" t="s">
        <v>333</v>
      </c>
      <c r="E10" s="159" t="s">
        <v>341</v>
      </c>
      <c r="F10" s="162" t="s">
        <v>342</v>
      </c>
      <c r="G10" s="118" t="s">
        <v>334</v>
      </c>
      <c r="H10" s="163" t="s">
        <v>343</v>
      </c>
      <c r="I10" s="164" t="s">
        <v>344</v>
      </c>
      <c r="J10" s="161" t="s">
        <v>79</v>
      </c>
    </row>
    <row r="11" spans="1:10" ht="14.25" thickBot="1">
      <c r="A11" s="158"/>
      <c r="B11" s="159"/>
      <c r="C11" s="159"/>
      <c r="D11" s="159"/>
      <c r="E11" s="159"/>
      <c r="F11" s="90"/>
      <c r="G11" s="119">
        <f>E11-2*F11</f>
        <v>0</v>
      </c>
      <c r="H11" s="119" t="e">
        <f t="shared" ref="H11:H29" si="0">G11-$F$97</f>
        <v>#DIV/0!</v>
      </c>
      <c r="I11" s="119" t="str">
        <f t="shared" ref="I11:I29" si="1">IFERROR("",(H11-$E$98)*D11/($H$98*C11))</f>
        <v/>
      </c>
      <c r="J11" s="65"/>
    </row>
    <row r="12" spans="1:10" ht="14.25" thickBot="1">
      <c r="A12" s="89"/>
      <c r="B12" s="90"/>
      <c r="C12" s="90"/>
      <c r="D12" s="90"/>
      <c r="E12" s="90"/>
      <c r="F12" s="90"/>
      <c r="G12" s="119">
        <f t="shared" ref="G12:G29" si="2">E12-2*F12</f>
        <v>0</v>
      </c>
      <c r="H12" s="119" t="e">
        <f t="shared" si="0"/>
        <v>#DIV/0!</v>
      </c>
      <c r="I12" s="119" t="str">
        <f t="shared" si="1"/>
        <v/>
      </c>
      <c r="J12" s="90"/>
    </row>
    <row r="13" spans="1:10" ht="14.25" thickBot="1">
      <c r="A13" s="89"/>
      <c r="B13" s="90"/>
      <c r="C13" s="90"/>
      <c r="D13" s="90"/>
      <c r="E13" s="90"/>
      <c r="F13" s="90"/>
      <c r="G13" s="119">
        <f t="shared" si="2"/>
        <v>0</v>
      </c>
      <c r="H13" s="119" t="e">
        <f t="shared" si="0"/>
        <v>#DIV/0!</v>
      </c>
      <c r="I13" s="119" t="str">
        <f t="shared" si="1"/>
        <v/>
      </c>
      <c r="J13" s="90"/>
    </row>
    <row r="14" spans="1:10" ht="14.25" thickBot="1">
      <c r="A14" s="89"/>
      <c r="B14" s="90"/>
      <c r="C14" s="90"/>
      <c r="D14" s="90"/>
      <c r="E14" s="90"/>
      <c r="F14" s="90"/>
      <c r="G14" s="119">
        <f t="shared" si="2"/>
        <v>0</v>
      </c>
      <c r="H14" s="119" t="e">
        <f t="shared" si="0"/>
        <v>#DIV/0!</v>
      </c>
      <c r="I14" s="119" t="str">
        <f t="shared" si="1"/>
        <v/>
      </c>
      <c r="J14" s="90"/>
    </row>
    <row r="15" spans="1:10" ht="14.25" thickBot="1">
      <c r="A15" s="89"/>
      <c r="B15" s="90"/>
      <c r="C15" s="90"/>
      <c r="D15" s="90"/>
      <c r="E15" s="90"/>
      <c r="F15" s="90"/>
      <c r="G15" s="119">
        <f t="shared" si="2"/>
        <v>0</v>
      </c>
      <c r="H15" s="119" t="e">
        <f t="shared" si="0"/>
        <v>#DIV/0!</v>
      </c>
      <c r="I15" s="119" t="str">
        <f t="shared" si="1"/>
        <v/>
      </c>
      <c r="J15" s="90"/>
    </row>
    <row r="16" spans="1:10" ht="14.25" thickBot="1">
      <c r="A16" s="89"/>
      <c r="B16" s="90"/>
      <c r="C16" s="90"/>
      <c r="D16" s="90"/>
      <c r="E16" s="90"/>
      <c r="F16" s="90"/>
      <c r="G16" s="119">
        <f t="shared" si="2"/>
        <v>0</v>
      </c>
      <c r="H16" s="119" t="e">
        <f t="shared" si="0"/>
        <v>#DIV/0!</v>
      </c>
      <c r="I16" s="119" t="str">
        <f t="shared" si="1"/>
        <v/>
      </c>
      <c r="J16" s="90"/>
    </row>
    <row r="17" spans="1:13" ht="14.25" thickBot="1">
      <c r="A17" s="89"/>
      <c r="B17" s="90"/>
      <c r="C17" s="90"/>
      <c r="D17" s="90"/>
      <c r="E17" s="90"/>
      <c r="F17" s="90"/>
      <c r="G17" s="119">
        <f t="shared" si="2"/>
        <v>0</v>
      </c>
      <c r="H17" s="119" t="e">
        <f t="shared" si="0"/>
        <v>#DIV/0!</v>
      </c>
      <c r="I17" s="119" t="str">
        <f t="shared" si="1"/>
        <v/>
      </c>
      <c r="J17" s="90"/>
      <c r="L17" s="21"/>
      <c r="M17" t="s">
        <v>92</v>
      </c>
    </row>
    <row r="18" spans="1:13" ht="14.25" thickBot="1">
      <c r="A18" s="89"/>
      <c r="B18" s="90"/>
      <c r="C18" s="90"/>
      <c r="D18" s="90"/>
      <c r="E18" s="90"/>
      <c r="F18" s="90"/>
      <c r="G18" s="119">
        <f t="shared" si="2"/>
        <v>0</v>
      </c>
      <c r="H18" s="119" t="e">
        <f t="shared" si="0"/>
        <v>#DIV/0!</v>
      </c>
      <c r="I18" s="119" t="str">
        <f t="shared" si="1"/>
        <v/>
      </c>
      <c r="J18" s="90"/>
      <c r="L18" s="25"/>
      <c r="M18" t="s">
        <v>76</v>
      </c>
    </row>
    <row r="19" spans="1:13" ht="14.25" thickBot="1">
      <c r="A19" s="89"/>
      <c r="B19" s="90"/>
      <c r="C19" s="90"/>
      <c r="D19" s="90"/>
      <c r="E19" s="90"/>
      <c r="F19" s="90"/>
      <c r="G19" s="119">
        <f t="shared" si="2"/>
        <v>0</v>
      </c>
      <c r="H19" s="119" t="e">
        <f t="shared" si="0"/>
        <v>#DIV/0!</v>
      </c>
      <c r="I19" s="119" t="str">
        <f t="shared" si="1"/>
        <v/>
      </c>
      <c r="J19" s="90"/>
      <c r="L19" s="29"/>
      <c r="M19" t="s">
        <v>77</v>
      </c>
    </row>
    <row r="20" spans="1:13" ht="14.25" thickBot="1">
      <c r="A20" s="89"/>
      <c r="B20" s="90"/>
      <c r="C20" s="90"/>
      <c r="D20" s="90"/>
      <c r="E20" s="90"/>
      <c r="F20" s="90"/>
      <c r="G20" s="119">
        <f t="shared" si="2"/>
        <v>0</v>
      </c>
      <c r="H20" s="119" t="e">
        <f t="shared" si="0"/>
        <v>#DIV/0!</v>
      </c>
      <c r="I20" s="119" t="str">
        <f t="shared" si="1"/>
        <v/>
      </c>
      <c r="J20" s="90"/>
    </row>
    <row r="21" spans="1:13" ht="14.25" thickBot="1">
      <c r="A21" s="89"/>
      <c r="B21" s="90"/>
      <c r="C21" s="90"/>
      <c r="D21" s="90"/>
      <c r="E21" s="90"/>
      <c r="F21" s="90"/>
      <c r="G21" s="119">
        <f t="shared" si="2"/>
        <v>0</v>
      </c>
      <c r="H21" s="119" t="e">
        <f t="shared" si="0"/>
        <v>#DIV/0!</v>
      </c>
      <c r="I21" s="119" t="str">
        <f t="shared" si="1"/>
        <v/>
      </c>
      <c r="J21" s="90"/>
    </row>
    <row r="22" spans="1:13" ht="14.25" thickBot="1">
      <c r="A22" s="89"/>
      <c r="B22" s="90"/>
      <c r="C22" s="90"/>
      <c r="D22" s="90"/>
      <c r="E22" s="90"/>
      <c r="F22" s="90"/>
      <c r="G22" s="119">
        <f t="shared" si="2"/>
        <v>0</v>
      </c>
      <c r="H22" s="119" t="e">
        <f t="shared" si="0"/>
        <v>#DIV/0!</v>
      </c>
      <c r="I22" s="119" t="str">
        <f t="shared" si="1"/>
        <v/>
      </c>
      <c r="J22" s="90"/>
    </row>
    <row r="23" spans="1:13" ht="14.25" thickBot="1">
      <c r="A23" s="89"/>
      <c r="B23" s="90"/>
      <c r="C23" s="90"/>
      <c r="D23" s="90"/>
      <c r="E23" s="90"/>
      <c r="F23" s="90"/>
      <c r="G23" s="119">
        <f t="shared" si="2"/>
        <v>0</v>
      </c>
      <c r="H23" s="119" t="e">
        <f t="shared" si="0"/>
        <v>#DIV/0!</v>
      </c>
      <c r="I23" s="119" t="str">
        <f t="shared" si="1"/>
        <v/>
      </c>
      <c r="J23" s="90"/>
    </row>
    <row r="24" spans="1:13" ht="14.25" thickBot="1">
      <c r="A24" s="89"/>
      <c r="B24" s="90"/>
      <c r="C24" s="90"/>
      <c r="D24" s="90"/>
      <c r="E24" s="90"/>
      <c r="F24" s="90"/>
      <c r="G24" s="119">
        <f t="shared" si="2"/>
        <v>0</v>
      </c>
      <c r="H24" s="119" t="e">
        <f t="shared" si="0"/>
        <v>#DIV/0!</v>
      </c>
      <c r="I24" s="119" t="str">
        <f t="shared" si="1"/>
        <v/>
      </c>
      <c r="J24" s="90"/>
    </row>
    <row r="25" spans="1:13" ht="14.25" thickBot="1">
      <c r="A25" s="89"/>
      <c r="B25" s="90"/>
      <c r="C25" s="90"/>
      <c r="D25" s="90"/>
      <c r="E25" s="90"/>
      <c r="F25" s="90"/>
      <c r="G25" s="119">
        <f t="shared" si="2"/>
        <v>0</v>
      </c>
      <c r="H25" s="119" t="e">
        <f t="shared" si="0"/>
        <v>#DIV/0!</v>
      </c>
      <c r="I25" s="119" t="str">
        <f t="shared" si="1"/>
        <v/>
      </c>
      <c r="J25" s="90"/>
    </row>
    <row r="26" spans="1:13" ht="14.25" thickBot="1">
      <c r="A26" s="89"/>
      <c r="B26" s="90"/>
      <c r="C26" s="90"/>
      <c r="D26" s="90"/>
      <c r="E26" s="90"/>
      <c r="F26" s="90"/>
      <c r="G26" s="119">
        <f t="shared" si="2"/>
        <v>0</v>
      </c>
      <c r="H26" s="119" t="e">
        <f t="shared" si="0"/>
        <v>#DIV/0!</v>
      </c>
      <c r="I26" s="119" t="str">
        <f t="shared" si="1"/>
        <v/>
      </c>
      <c r="J26" s="90"/>
    </row>
    <row r="27" spans="1:13" ht="14.25" thickBot="1">
      <c r="A27" s="89"/>
      <c r="B27" s="90"/>
      <c r="C27" s="90"/>
      <c r="D27" s="90"/>
      <c r="E27" s="90"/>
      <c r="F27" s="90"/>
      <c r="G27" s="119">
        <f t="shared" si="2"/>
        <v>0</v>
      </c>
      <c r="H27" s="119" t="e">
        <f t="shared" si="0"/>
        <v>#DIV/0!</v>
      </c>
      <c r="I27" s="119" t="str">
        <f t="shared" si="1"/>
        <v/>
      </c>
      <c r="J27" s="90"/>
    </row>
    <row r="28" spans="1:13" ht="14.25" thickBot="1">
      <c r="A28" s="89"/>
      <c r="B28" s="90"/>
      <c r="C28" s="90"/>
      <c r="D28" s="90"/>
      <c r="E28" s="90"/>
      <c r="F28" s="90"/>
      <c r="G28" s="119">
        <f t="shared" si="2"/>
        <v>0</v>
      </c>
      <c r="H28" s="119" t="e">
        <f t="shared" si="0"/>
        <v>#DIV/0!</v>
      </c>
      <c r="I28" s="119" t="str">
        <f t="shared" si="1"/>
        <v/>
      </c>
      <c r="J28" s="90"/>
    </row>
    <row r="29" spans="1:13" ht="14.25" thickBot="1">
      <c r="A29" s="89"/>
      <c r="B29" s="90"/>
      <c r="C29" s="90"/>
      <c r="D29" s="90"/>
      <c r="E29" s="90"/>
      <c r="F29" s="90"/>
      <c r="G29" s="119">
        <f t="shared" si="2"/>
        <v>0</v>
      </c>
      <c r="H29" s="119" t="e">
        <f t="shared" si="0"/>
        <v>#DIV/0!</v>
      </c>
      <c r="I29" s="119" t="str">
        <f t="shared" si="1"/>
        <v/>
      </c>
      <c r="J29" s="90"/>
    </row>
    <row r="30" spans="1:13">
      <c r="A30" s="1" t="s">
        <v>335</v>
      </c>
      <c r="C30" s="73" t="s">
        <v>336</v>
      </c>
      <c r="E30" s="73" t="s">
        <v>337</v>
      </c>
      <c r="G30" s="73" t="s">
        <v>338</v>
      </c>
    </row>
    <row r="33" spans="1:6" s="229" customFormat="1">
      <c r="A33" s="366" t="s">
        <v>553</v>
      </c>
    </row>
    <row r="34" spans="1:6" s="229" customFormat="1">
      <c r="A34" s="366"/>
      <c r="B34" s="229" t="s">
        <v>578</v>
      </c>
      <c r="D34" s="229" t="s">
        <v>562</v>
      </c>
      <c r="F34" s="229" t="s">
        <v>563</v>
      </c>
    </row>
    <row r="35" spans="1:6" s="229" customFormat="1" ht="25.5">
      <c r="A35" s="367" t="s">
        <v>555</v>
      </c>
      <c r="B35" s="368" t="s">
        <v>557</v>
      </c>
      <c r="C35" s="368" t="s">
        <v>558</v>
      </c>
      <c r="D35" s="368" t="s">
        <v>559</v>
      </c>
      <c r="E35" s="368" t="s">
        <v>561</v>
      </c>
    </row>
    <row r="36" spans="1:6" s="229" customFormat="1">
      <c r="A36" s="367"/>
      <c r="B36" s="368"/>
      <c r="C36" s="368"/>
      <c r="D36" s="368"/>
      <c r="E36" s="368"/>
    </row>
    <row r="37" spans="1:6" s="229" customFormat="1">
      <c r="A37" s="367"/>
      <c r="B37" s="368"/>
      <c r="C37" s="368"/>
      <c r="D37" s="368"/>
      <c r="E37" s="368"/>
    </row>
    <row r="38" spans="1:6" s="229" customFormat="1">
      <c r="A38" s="367"/>
      <c r="B38" s="368"/>
      <c r="C38" s="368"/>
      <c r="D38" s="368"/>
      <c r="E38" s="368"/>
    </row>
    <row r="39" spans="1:6" s="229" customFormat="1">
      <c r="A39" s="367"/>
      <c r="B39" s="368"/>
      <c r="C39" s="368"/>
      <c r="D39" s="368"/>
      <c r="E39" s="368"/>
    </row>
    <row r="40" spans="1:6" s="229" customFormat="1">
      <c r="A40" s="367"/>
      <c r="B40" s="368"/>
      <c r="C40" s="368"/>
      <c r="D40" s="368"/>
      <c r="E40" s="368"/>
    </row>
    <row r="41" spans="1:6" s="229" customFormat="1">
      <c r="A41" s="368"/>
      <c r="B41" s="368"/>
      <c r="C41" s="368"/>
      <c r="D41" s="368"/>
      <c r="E41" s="368"/>
    </row>
    <row r="42" spans="1:6" s="229" customFormat="1">
      <c r="A42" s="367"/>
      <c r="B42" s="368"/>
      <c r="C42" s="368"/>
      <c r="D42" s="368"/>
      <c r="E42" s="368"/>
    </row>
    <row r="43" spans="1:6" s="229" customFormat="1">
      <c r="A43" s="367"/>
      <c r="B43" s="368"/>
      <c r="C43" s="368"/>
      <c r="D43" s="368"/>
      <c r="E43" s="368"/>
    </row>
    <row r="44" spans="1:6" s="229" customFormat="1">
      <c r="A44" s="367"/>
      <c r="B44" s="368"/>
      <c r="C44" s="368"/>
      <c r="D44" s="368"/>
      <c r="E44" s="368"/>
    </row>
    <row r="45" spans="1:6" s="229" customFormat="1">
      <c r="A45" s="367"/>
      <c r="B45" s="368"/>
      <c r="C45" s="368"/>
      <c r="D45" s="368"/>
      <c r="E45" s="368"/>
    </row>
    <row r="46" spans="1:6" s="229" customFormat="1">
      <c r="A46" s="367"/>
      <c r="B46" s="368"/>
      <c r="C46" s="368"/>
      <c r="D46" s="368"/>
      <c r="E46" s="368"/>
    </row>
    <row r="47" spans="1:6" s="229" customFormat="1">
      <c r="A47" s="367"/>
      <c r="B47" s="368"/>
      <c r="C47" s="368"/>
      <c r="D47" s="368"/>
      <c r="E47" s="368"/>
    </row>
    <row r="48" spans="1:6" s="229" customFormat="1">
      <c r="A48" s="367"/>
      <c r="B48" s="368"/>
      <c r="C48" s="368"/>
      <c r="D48" s="368"/>
      <c r="E48" s="368"/>
    </row>
    <row r="49" spans="1:7" s="229" customFormat="1">
      <c r="A49" s="367"/>
      <c r="B49" s="368"/>
      <c r="C49" s="368"/>
      <c r="D49" s="368"/>
      <c r="E49" s="368"/>
    </row>
    <row r="50" spans="1:7" s="229" customFormat="1">
      <c r="A50" s="367"/>
      <c r="B50" s="368"/>
      <c r="C50" s="368"/>
      <c r="D50" s="368"/>
      <c r="E50" s="368"/>
    </row>
    <row r="51" spans="1:7" s="229" customFormat="1">
      <c r="A51" s="368"/>
      <c r="B51" s="368"/>
      <c r="C51" s="368"/>
      <c r="D51" s="368"/>
      <c r="E51" s="368"/>
    </row>
    <row r="52" spans="1:7" s="229" customFormat="1">
      <c r="A52" s="367"/>
      <c r="B52" s="368"/>
      <c r="C52" s="368"/>
      <c r="D52" s="368"/>
      <c r="E52" s="368"/>
    </row>
    <row r="53" spans="1:7" s="229" customFormat="1">
      <c r="A53" s="367"/>
      <c r="B53" s="368"/>
      <c r="C53" s="368"/>
      <c r="D53" s="368"/>
      <c r="E53" s="368"/>
    </row>
    <row r="54" spans="1:7" s="229" customFormat="1">
      <c r="A54" s="367"/>
      <c r="B54" s="368"/>
      <c r="C54" s="368"/>
      <c r="D54" s="368"/>
      <c r="E54" s="368"/>
    </row>
    <row r="55" spans="1:7" s="229" customFormat="1">
      <c r="A55" s="1"/>
    </row>
    <row r="56" spans="1:7" ht="14.25" thickBot="1">
      <c r="A56" s="562" t="s">
        <v>526</v>
      </c>
      <c r="B56" s="562"/>
    </row>
    <row r="57" spans="1:7">
      <c r="A57" s="332" t="s">
        <v>524</v>
      </c>
      <c r="B57" s="341" t="s">
        <v>471</v>
      </c>
      <c r="C57" s="333" t="s">
        <v>527</v>
      </c>
      <c r="D57" s="333" t="s">
        <v>528</v>
      </c>
      <c r="E57" s="333" t="s">
        <v>530</v>
      </c>
      <c r="F57" s="333" t="s">
        <v>532</v>
      </c>
      <c r="G57" s="334" t="s">
        <v>533</v>
      </c>
    </row>
    <row r="58" spans="1:7">
      <c r="A58" s="335"/>
      <c r="B58" s="342"/>
      <c r="C58" s="336"/>
      <c r="D58" s="336"/>
      <c r="E58" s="336"/>
      <c r="F58" s="336"/>
      <c r="G58" s="337"/>
    </row>
    <row r="59" spans="1:7">
      <c r="A59" s="335"/>
      <c r="B59" s="342"/>
      <c r="C59" s="336"/>
      <c r="D59" s="336"/>
      <c r="E59" s="336"/>
      <c r="F59" s="336"/>
      <c r="G59" s="337"/>
    </row>
    <row r="60" spans="1:7">
      <c r="A60" s="335"/>
      <c r="B60" s="342"/>
      <c r="C60" s="336"/>
      <c r="D60" s="336"/>
      <c r="E60" s="336"/>
      <c r="F60" s="336"/>
      <c r="G60" s="337"/>
    </row>
    <row r="61" spans="1:7">
      <c r="A61" s="335"/>
      <c r="B61" s="342"/>
      <c r="C61" s="336"/>
      <c r="D61" s="336"/>
      <c r="E61" s="336"/>
      <c r="F61" s="336"/>
      <c r="G61" s="337"/>
    </row>
    <row r="62" spans="1:7">
      <c r="A62" s="335"/>
      <c r="B62" s="342"/>
      <c r="C62" s="336"/>
      <c r="D62" s="336"/>
      <c r="E62" s="336"/>
      <c r="F62" s="336"/>
      <c r="G62" s="337"/>
    </row>
    <row r="63" spans="1:7" ht="14.25" thickBot="1">
      <c r="A63" s="338"/>
      <c r="B63" s="343"/>
      <c r="C63" s="339"/>
      <c r="D63" s="339"/>
      <c r="E63" s="339"/>
      <c r="F63" s="339"/>
      <c r="G63" s="340"/>
    </row>
    <row r="64" spans="1:7" s="229" customFormat="1">
      <c r="A64" s="1"/>
    </row>
    <row r="65" spans="1:12" ht="14.25" thickBot="1">
      <c r="A65" s="562" t="s">
        <v>534</v>
      </c>
      <c r="B65" s="562"/>
      <c r="C65" s="562"/>
      <c r="D65" s="330"/>
      <c r="E65" s="330"/>
      <c r="F65" s="330"/>
    </row>
    <row r="66" spans="1:12">
      <c r="A66" s="332" t="s">
        <v>68</v>
      </c>
      <c r="B66" s="333" t="s">
        <v>420</v>
      </c>
      <c r="C66" s="333" t="s">
        <v>573</v>
      </c>
      <c r="D66" s="333" t="s">
        <v>575</v>
      </c>
      <c r="E66" s="333" t="s">
        <v>565</v>
      </c>
      <c r="F66" s="333" t="s">
        <v>567</v>
      </c>
      <c r="G66" s="333" t="s">
        <v>569</v>
      </c>
      <c r="H66" s="333" t="s">
        <v>571</v>
      </c>
      <c r="I66" s="334" t="s">
        <v>540</v>
      </c>
      <c r="J66" s="334" t="s">
        <v>533</v>
      </c>
    </row>
    <row r="67" spans="1:12">
      <c r="A67" s="335"/>
      <c r="B67" s="336"/>
      <c r="C67" s="336"/>
      <c r="D67" s="336"/>
      <c r="E67" s="336"/>
      <c r="F67" s="336"/>
      <c r="G67" s="336"/>
      <c r="H67" s="336"/>
      <c r="I67" s="337"/>
      <c r="J67" s="337"/>
    </row>
    <row r="68" spans="1:12">
      <c r="A68" s="335"/>
      <c r="B68" s="336"/>
      <c r="C68" s="336"/>
      <c r="D68" s="336"/>
      <c r="E68" s="336"/>
      <c r="F68" s="336"/>
      <c r="G68" s="336"/>
      <c r="H68" s="336"/>
      <c r="I68" s="337"/>
      <c r="J68" s="337"/>
    </row>
    <row r="69" spans="1:12">
      <c r="A69" s="335"/>
      <c r="B69" s="336"/>
      <c r="C69" s="336"/>
      <c r="D69" s="336"/>
      <c r="E69" s="336"/>
      <c r="F69" s="336"/>
      <c r="G69" s="336"/>
      <c r="H69" s="336"/>
      <c r="I69" s="337"/>
      <c r="J69" s="337"/>
    </row>
    <row r="70" spans="1:12">
      <c r="A70" s="335"/>
      <c r="B70" s="336"/>
      <c r="C70" s="336"/>
      <c r="D70" s="336"/>
      <c r="E70" s="336"/>
      <c r="F70" s="336"/>
      <c r="G70" s="336"/>
      <c r="H70" s="336"/>
      <c r="I70" s="337"/>
      <c r="J70" s="337"/>
    </row>
    <row r="71" spans="1:12">
      <c r="A71" s="335"/>
      <c r="B71" s="336"/>
      <c r="C71" s="336"/>
      <c r="D71" s="336"/>
      <c r="E71" s="336"/>
      <c r="F71" s="336"/>
      <c r="G71" s="336"/>
      <c r="H71" s="336"/>
      <c r="I71" s="337"/>
      <c r="J71" s="337"/>
    </row>
    <row r="72" spans="1:12" ht="14.25" thickBot="1">
      <c r="A72" s="338"/>
      <c r="B72" s="339"/>
      <c r="C72" s="339"/>
      <c r="D72" s="339"/>
      <c r="E72" s="339"/>
      <c r="F72" s="339"/>
      <c r="G72" s="339"/>
      <c r="H72" s="339"/>
      <c r="I72" s="340"/>
      <c r="J72" s="340"/>
    </row>
    <row r="73" spans="1:12">
      <c r="A73" s="128"/>
      <c r="B73" s="128"/>
      <c r="C73" s="128"/>
      <c r="D73" s="129"/>
      <c r="E73" s="129"/>
      <c r="F73" s="129"/>
      <c r="G73" s="129"/>
    </row>
    <row r="74" spans="1:12">
      <c r="A74" s="351" t="s">
        <v>543</v>
      </c>
      <c r="B74" s="128"/>
      <c r="C74" s="128"/>
      <c r="D74" s="129"/>
      <c r="E74" s="129"/>
      <c r="F74" s="129"/>
      <c r="G74" s="129"/>
    </row>
    <row r="75" spans="1:12" ht="24">
      <c r="A75" s="352" t="s">
        <v>544</v>
      </c>
      <c r="B75" s="352" t="s">
        <v>471</v>
      </c>
      <c r="C75" s="352" t="s">
        <v>565</v>
      </c>
      <c r="D75" s="352" t="s">
        <v>567</v>
      </c>
      <c r="E75" s="352" t="s">
        <v>550</v>
      </c>
      <c r="F75" s="352" t="s">
        <v>565</v>
      </c>
      <c r="G75" s="352" t="s">
        <v>567</v>
      </c>
      <c r="H75" s="352" t="s">
        <v>551</v>
      </c>
      <c r="I75" s="352" t="s">
        <v>546</v>
      </c>
      <c r="J75" s="352" t="s">
        <v>548</v>
      </c>
      <c r="K75" s="352" t="s">
        <v>533</v>
      </c>
      <c r="L75" s="12"/>
    </row>
    <row r="76" spans="1:12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30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12"/>
    </row>
    <row r="82" spans="1:30">
      <c r="A82" s="353"/>
      <c r="B82" s="353"/>
      <c r="C82" s="353"/>
      <c r="D82" s="353"/>
      <c r="E82" s="353"/>
      <c r="F82" s="353"/>
      <c r="G82" s="353"/>
      <c r="H82" s="353"/>
      <c r="I82" s="354"/>
      <c r="J82" s="354"/>
      <c r="K82" s="354"/>
      <c r="L82" s="129"/>
    </row>
    <row r="83" spans="1:30">
      <c r="A83" s="35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12"/>
    </row>
    <row r="84" spans="1:30">
      <c r="A84" s="353"/>
      <c r="B84" s="353"/>
      <c r="C84" s="353"/>
      <c r="D84" s="353"/>
      <c r="E84" s="353"/>
      <c r="F84" s="353"/>
      <c r="G84" s="353"/>
      <c r="H84" s="353"/>
      <c r="I84" s="354"/>
      <c r="J84" s="354"/>
      <c r="K84" s="354"/>
      <c r="L84" s="129"/>
    </row>
    <row r="85" spans="1:30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12"/>
    </row>
    <row r="86" spans="1:30">
      <c r="A86" s="353"/>
      <c r="B86" s="353"/>
      <c r="C86" s="353"/>
      <c r="D86" s="353"/>
      <c r="E86" s="353"/>
      <c r="F86" s="353"/>
      <c r="G86" s="353"/>
      <c r="H86" s="353"/>
      <c r="I86" s="354"/>
      <c r="J86" s="354"/>
      <c r="K86" s="354"/>
      <c r="L86" s="129"/>
    </row>
    <row r="91" spans="1:30" ht="14.25" thickBot="1"/>
    <row r="92" spans="1:30" ht="26.25" customHeight="1" thickBot="1">
      <c r="A92" s="542" t="s">
        <v>196</v>
      </c>
      <c r="B92" s="550" t="s">
        <v>197</v>
      </c>
      <c r="C92" s="552"/>
      <c r="D92" s="362">
        <v>0</v>
      </c>
      <c r="E92" s="363">
        <v>0</v>
      </c>
      <c r="F92" s="363">
        <v>0</v>
      </c>
      <c r="G92" s="564">
        <v>0.1</v>
      </c>
      <c r="H92" s="564"/>
      <c r="I92" s="565"/>
      <c r="J92" s="566">
        <v>0.3</v>
      </c>
      <c r="K92" s="565"/>
      <c r="L92" s="566">
        <v>0.5</v>
      </c>
      <c r="M92" s="564"/>
      <c r="N92" s="565"/>
      <c r="O92" s="566">
        <v>0.7</v>
      </c>
      <c r="P92" s="565"/>
      <c r="Q92" s="566">
        <v>1</v>
      </c>
      <c r="R92" s="564"/>
      <c r="S92" s="565"/>
      <c r="T92" s="566">
        <v>3</v>
      </c>
      <c r="U92" s="564"/>
      <c r="V92" s="565"/>
      <c r="W92" s="566">
        <v>5</v>
      </c>
      <c r="X92" s="564"/>
      <c r="Y92" s="564"/>
      <c r="Z92" s="565"/>
      <c r="AA92" s="566">
        <v>7</v>
      </c>
      <c r="AB92" s="565"/>
      <c r="AC92" s="566">
        <v>10</v>
      </c>
      <c r="AD92" s="565"/>
    </row>
    <row r="93" spans="1:30" ht="32.25" customHeight="1" thickBot="1">
      <c r="A93" s="543"/>
      <c r="B93" s="550" t="s">
        <v>198</v>
      </c>
      <c r="C93" s="552"/>
      <c r="D93" s="364">
        <v>0</v>
      </c>
      <c r="E93" s="365">
        <v>0</v>
      </c>
      <c r="F93" s="365">
        <f>AVERAGE(D93:E93)</f>
        <v>0</v>
      </c>
      <c r="G93" s="564">
        <v>1</v>
      </c>
      <c r="H93" s="564"/>
      <c r="I93" s="565"/>
      <c r="J93" s="566">
        <v>3</v>
      </c>
      <c r="K93" s="565"/>
      <c r="L93" s="566">
        <v>5</v>
      </c>
      <c r="M93" s="564"/>
      <c r="N93" s="565"/>
      <c r="O93" s="566">
        <v>7</v>
      </c>
      <c r="P93" s="565"/>
      <c r="Q93" s="566">
        <v>10</v>
      </c>
      <c r="R93" s="564"/>
      <c r="S93" s="565"/>
      <c r="T93" s="566">
        <v>30</v>
      </c>
      <c r="U93" s="564"/>
      <c r="V93" s="565"/>
      <c r="W93" s="566">
        <v>50</v>
      </c>
      <c r="X93" s="564"/>
      <c r="Y93" s="564"/>
      <c r="Z93" s="565"/>
      <c r="AA93" s="566">
        <v>70</v>
      </c>
      <c r="AB93" s="565"/>
      <c r="AC93" s="566">
        <v>100</v>
      </c>
      <c r="AD93" s="565"/>
    </row>
    <row r="94" spans="1:30" ht="14.25" thickBot="1">
      <c r="A94" s="543"/>
      <c r="B94" s="567" t="s">
        <v>301</v>
      </c>
      <c r="C94" s="101" t="s">
        <v>302</v>
      </c>
      <c r="D94" s="150"/>
      <c r="E94" s="149"/>
      <c r="F94" s="149" t="e">
        <f>AVERAGE(D94:E94)</f>
        <v>#DIV/0!</v>
      </c>
      <c r="G94" s="555"/>
      <c r="H94" s="555"/>
      <c r="I94" s="554"/>
      <c r="J94" s="553"/>
      <c r="K94" s="554"/>
      <c r="L94" s="553"/>
      <c r="M94" s="555"/>
      <c r="N94" s="554"/>
      <c r="O94" s="553"/>
      <c r="P94" s="554"/>
      <c r="Q94" s="553"/>
      <c r="R94" s="555"/>
      <c r="S94" s="554"/>
      <c r="T94" s="553"/>
      <c r="U94" s="555"/>
      <c r="V94" s="554"/>
      <c r="W94" s="553"/>
      <c r="X94" s="555"/>
      <c r="Y94" s="555"/>
      <c r="Z94" s="554"/>
      <c r="AA94" s="553"/>
      <c r="AB94" s="554"/>
      <c r="AC94" s="553"/>
      <c r="AD94" s="554"/>
    </row>
    <row r="95" spans="1:30" ht="14.25" thickBot="1">
      <c r="A95" s="543"/>
      <c r="B95" s="568"/>
      <c r="C95" s="101" t="s">
        <v>303</v>
      </c>
      <c r="D95" s="150"/>
      <c r="E95" s="149"/>
      <c r="F95" s="149" t="e">
        <f t="shared" ref="F95:F97" si="3">AVERAGE(D95:E95)</f>
        <v>#DIV/0!</v>
      </c>
      <c r="G95" s="555"/>
      <c r="H95" s="555"/>
      <c r="I95" s="554"/>
      <c r="J95" s="553"/>
      <c r="K95" s="554"/>
      <c r="L95" s="553"/>
      <c r="M95" s="555"/>
      <c r="N95" s="554"/>
      <c r="O95" s="553"/>
      <c r="P95" s="554"/>
      <c r="Q95" s="553"/>
      <c r="R95" s="555"/>
      <c r="S95" s="554"/>
      <c r="T95" s="553"/>
      <c r="U95" s="555"/>
      <c r="V95" s="554"/>
      <c r="W95" s="553"/>
      <c r="X95" s="555"/>
      <c r="Y95" s="555"/>
      <c r="Z95" s="554"/>
      <c r="AA95" s="553"/>
      <c r="AB95" s="554"/>
      <c r="AC95" s="553"/>
      <c r="AD95" s="554"/>
    </row>
    <row r="96" spans="1:30" ht="27.75" thickBot="1">
      <c r="A96" s="543"/>
      <c r="B96" s="569"/>
      <c r="C96" s="104" t="s">
        <v>304</v>
      </c>
      <c r="D96" s="150">
        <f>D94-2*D95</f>
        <v>0</v>
      </c>
      <c r="E96" s="150">
        <f>E94-2*E95</f>
        <v>0</v>
      </c>
      <c r="F96" s="149">
        <f t="shared" si="3"/>
        <v>0</v>
      </c>
      <c r="G96" s="555"/>
      <c r="H96" s="555"/>
      <c r="I96" s="554"/>
      <c r="J96" s="553"/>
      <c r="K96" s="554"/>
      <c r="L96" s="553"/>
      <c r="M96" s="555"/>
      <c r="N96" s="554"/>
      <c r="O96" s="553"/>
      <c r="P96" s="554"/>
      <c r="Q96" s="553"/>
      <c r="R96" s="555"/>
      <c r="S96" s="554"/>
      <c r="T96" s="553"/>
      <c r="U96" s="555"/>
      <c r="V96" s="554"/>
      <c r="W96" s="553"/>
      <c r="X96" s="555"/>
      <c r="Y96" s="555"/>
      <c r="Z96" s="554"/>
      <c r="AA96" s="553"/>
      <c r="AB96" s="554"/>
      <c r="AC96" s="553"/>
      <c r="AD96" s="554"/>
    </row>
    <row r="97" spans="1:30" ht="14.25" thickBot="1">
      <c r="A97" s="543"/>
      <c r="B97" s="435" t="s">
        <v>201</v>
      </c>
      <c r="C97" s="500"/>
      <c r="D97" s="150"/>
      <c r="E97" s="149"/>
      <c r="F97" s="149" t="e">
        <f t="shared" si="3"/>
        <v>#DIV/0!</v>
      </c>
      <c r="G97" s="555"/>
      <c r="H97" s="555"/>
      <c r="I97" s="554"/>
      <c r="J97" s="553"/>
      <c r="K97" s="554"/>
      <c r="L97" s="553"/>
      <c r="M97" s="555"/>
      <c r="N97" s="554"/>
      <c r="O97" s="553"/>
      <c r="P97" s="554"/>
      <c r="Q97" s="553"/>
      <c r="R97" s="555"/>
      <c r="S97" s="554"/>
      <c r="T97" s="553"/>
      <c r="U97" s="555"/>
      <c r="V97" s="554"/>
      <c r="W97" s="553"/>
      <c r="X97" s="555"/>
      <c r="Y97" s="555"/>
      <c r="Z97" s="554"/>
      <c r="AA97" s="553"/>
      <c r="AB97" s="554"/>
      <c r="AC97" s="553"/>
      <c r="AD97" s="554"/>
    </row>
    <row r="98" spans="1:30" ht="14.25" thickBot="1">
      <c r="A98" s="544"/>
      <c r="B98" s="435" t="s">
        <v>202</v>
      </c>
      <c r="C98" s="436"/>
      <c r="D98" s="151" t="s">
        <v>305</v>
      </c>
      <c r="E98" s="108" t="e">
        <f>INTERCEPT($F$97:$AD$97,$F$93:$AD$93)</f>
        <v>#DIV/0!</v>
      </c>
      <c r="F98" s="152"/>
      <c r="G98" s="153" t="s">
        <v>306</v>
      </c>
      <c r="H98" s="108" t="e">
        <f>SLOPE($F$97:$AD$97,$F$93:$AD$93)</f>
        <v>#DIV/0!</v>
      </c>
      <c r="I98" s="153"/>
      <c r="J98" s="153"/>
      <c r="K98" s="153"/>
      <c r="L98" s="153"/>
      <c r="M98" s="153"/>
      <c r="N98" s="153"/>
      <c r="O98" s="153"/>
      <c r="P98" s="153"/>
      <c r="Q98" s="153"/>
      <c r="R98" s="500" t="s">
        <v>307</v>
      </c>
      <c r="S98" s="500"/>
      <c r="T98" s="108" t="e">
        <f>CORREL($F$93:$AD$93,$F$97:$AD$97)</f>
        <v>#DIV/0!</v>
      </c>
      <c r="U98" s="154"/>
      <c r="V98" s="154"/>
      <c r="W98" s="154"/>
      <c r="X98" s="155"/>
      <c r="Y98" s="553"/>
      <c r="Z98" s="555"/>
      <c r="AA98" s="555"/>
      <c r="AB98" s="555"/>
      <c r="AC98" s="554"/>
      <c r="AD98" s="156"/>
    </row>
    <row r="99" spans="1:30" ht="14.25" thickBot="1">
      <c r="A99" s="157"/>
      <c r="B99" s="435" t="s">
        <v>138</v>
      </c>
      <c r="C99" s="436"/>
      <c r="D99" s="553"/>
      <c r="E99" s="555"/>
      <c r="F99" s="555"/>
      <c r="G99" s="555"/>
      <c r="H99" s="554"/>
      <c r="I99" s="553"/>
      <c r="J99" s="555"/>
      <c r="K99" s="555"/>
      <c r="L99" s="554"/>
      <c r="M99" s="553"/>
      <c r="N99" s="555"/>
      <c r="O99" s="555"/>
      <c r="P99" s="555"/>
      <c r="Q99" s="554"/>
      <c r="R99" s="553"/>
      <c r="S99" s="555"/>
      <c r="T99" s="555"/>
      <c r="U99" s="555"/>
      <c r="V99" s="555"/>
      <c r="W99" s="554"/>
      <c r="X99" s="553"/>
      <c r="Y99" s="555"/>
      <c r="Z99" s="555"/>
      <c r="AA99" s="555"/>
      <c r="AB99" s="555"/>
      <c r="AC99" s="554"/>
      <c r="AD99" s="156"/>
    </row>
    <row r="100" spans="1:30" ht="14.25" thickBot="1">
      <c r="A100" s="75" t="s">
        <v>21</v>
      </c>
      <c r="B100" s="435" t="s">
        <v>27</v>
      </c>
      <c r="C100" s="436"/>
      <c r="D100" s="553"/>
      <c r="E100" s="554"/>
      <c r="F100" s="553"/>
      <c r="G100" s="555"/>
      <c r="H100" s="554"/>
      <c r="I100" s="553"/>
      <c r="J100" s="554"/>
      <c r="K100" s="553"/>
      <c r="L100" s="554"/>
      <c r="M100" s="553"/>
      <c r="N100" s="555"/>
      <c r="O100" s="554"/>
      <c r="P100" s="553"/>
      <c r="Q100" s="554"/>
      <c r="R100" s="553"/>
      <c r="S100" s="555"/>
      <c r="T100" s="555"/>
      <c r="U100" s="554"/>
      <c r="V100" s="553"/>
      <c r="W100" s="554"/>
      <c r="X100" s="553"/>
      <c r="Y100" s="555"/>
      <c r="Z100" s="555"/>
      <c r="AA100" s="554"/>
      <c r="AB100" s="553"/>
      <c r="AC100" s="554"/>
      <c r="AD100" s="156"/>
    </row>
    <row r="101" spans="1:30" ht="14.25" thickBot="1">
      <c r="A101" s="75" t="s">
        <v>139</v>
      </c>
      <c r="B101" s="435" t="s">
        <v>141</v>
      </c>
      <c r="C101" s="436"/>
      <c r="D101" s="553"/>
      <c r="E101" s="555"/>
      <c r="F101" s="555"/>
      <c r="G101" s="555"/>
      <c r="H101" s="554"/>
      <c r="I101" s="553"/>
      <c r="J101" s="555"/>
      <c r="K101" s="555"/>
      <c r="L101" s="554"/>
      <c r="M101" s="553"/>
      <c r="N101" s="555"/>
      <c r="O101" s="555"/>
      <c r="P101" s="555"/>
      <c r="Q101" s="554"/>
      <c r="R101" s="553"/>
      <c r="S101" s="555"/>
      <c r="T101" s="555"/>
      <c r="U101" s="555"/>
      <c r="V101" s="555"/>
      <c r="W101" s="554"/>
      <c r="X101" s="553"/>
      <c r="Y101" s="555"/>
      <c r="Z101" s="555"/>
      <c r="AA101" s="555"/>
      <c r="AB101" s="555"/>
      <c r="AC101" s="554"/>
      <c r="AD101" s="156"/>
    </row>
    <row r="102" spans="1:30" ht="14.25" thickBot="1">
      <c r="A102" s="75" t="s">
        <v>140</v>
      </c>
      <c r="B102" s="435" t="s">
        <v>29</v>
      </c>
      <c r="C102" s="436"/>
      <c r="D102" s="553"/>
      <c r="E102" s="555"/>
      <c r="F102" s="555"/>
      <c r="G102" s="555"/>
      <c r="H102" s="554"/>
      <c r="I102" s="553"/>
      <c r="J102" s="555"/>
      <c r="K102" s="555"/>
      <c r="L102" s="554"/>
      <c r="M102" s="553"/>
      <c r="N102" s="555"/>
      <c r="O102" s="555"/>
      <c r="P102" s="555"/>
      <c r="Q102" s="554"/>
      <c r="R102" s="553"/>
      <c r="S102" s="555"/>
      <c r="T102" s="555"/>
      <c r="U102" s="555"/>
      <c r="V102" s="555"/>
      <c r="W102" s="554"/>
      <c r="X102" s="553"/>
      <c r="Y102" s="555"/>
      <c r="Z102" s="555"/>
      <c r="AA102" s="555"/>
      <c r="AB102" s="555"/>
      <c r="AC102" s="554"/>
      <c r="AD102" s="156"/>
    </row>
    <row r="103" spans="1:30" ht="14.25" thickBot="1">
      <c r="A103" s="77"/>
      <c r="B103" s="435" t="s">
        <v>30</v>
      </c>
      <c r="C103" s="436"/>
      <c r="D103" s="553"/>
      <c r="E103" s="555"/>
      <c r="F103" s="555"/>
      <c r="G103" s="555"/>
      <c r="H103" s="554"/>
      <c r="I103" s="553"/>
      <c r="J103" s="555"/>
      <c r="K103" s="555"/>
      <c r="L103" s="554"/>
      <c r="M103" s="553"/>
      <c r="N103" s="555"/>
      <c r="O103" s="555"/>
      <c r="P103" s="555"/>
      <c r="Q103" s="554"/>
      <c r="R103" s="553"/>
      <c r="S103" s="555"/>
      <c r="T103" s="555"/>
      <c r="U103" s="555"/>
      <c r="V103" s="555"/>
      <c r="W103" s="554"/>
      <c r="X103" s="553"/>
      <c r="Y103" s="555"/>
      <c r="Z103" s="555"/>
      <c r="AA103" s="555"/>
      <c r="AB103" s="555"/>
      <c r="AC103" s="554"/>
      <c r="AD103" s="156"/>
    </row>
    <row r="104" spans="1:30" ht="14.25" thickBot="1">
      <c r="A104" s="542" t="s">
        <v>206</v>
      </c>
      <c r="B104" s="435" t="s">
        <v>186</v>
      </c>
      <c r="C104" s="436"/>
      <c r="D104" s="553"/>
      <c r="E104" s="555"/>
      <c r="F104" s="555"/>
      <c r="G104" s="554"/>
      <c r="H104" s="553"/>
      <c r="I104" s="555"/>
      <c r="J104" s="555"/>
      <c r="K104" s="555"/>
      <c r="L104" s="555"/>
      <c r="M104" s="554"/>
      <c r="N104" s="435" t="s">
        <v>207</v>
      </c>
      <c r="O104" s="500"/>
      <c r="P104" s="500"/>
      <c r="Q104" s="500"/>
      <c r="R104" s="500"/>
      <c r="S104" s="500"/>
      <c r="T104" s="500"/>
      <c r="U104" s="500"/>
      <c r="V104" s="500"/>
      <c r="W104" s="500"/>
      <c r="X104" s="500"/>
      <c r="Y104" s="500"/>
      <c r="Z104" s="500"/>
      <c r="AA104" s="500"/>
      <c r="AB104" s="500"/>
      <c r="AC104" s="436"/>
      <c r="AD104" s="156"/>
    </row>
    <row r="105" spans="1:30" ht="14.25" thickBot="1">
      <c r="A105" s="543"/>
      <c r="B105" s="435" t="s">
        <v>208</v>
      </c>
      <c r="C105" s="436"/>
      <c r="D105" s="553"/>
      <c r="E105" s="555"/>
      <c r="F105" s="555"/>
      <c r="G105" s="554"/>
      <c r="H105" s="553"/>
      <c r="I105" s="555"/>
      <c r="J105" s="555"/>
      <c r="K105" s="555"/>
      <c r="L105" s="555"/>
      <c r="M105" s="554"/>
      <c r="N105" s="435" t="s">
        <v>209</v>
      </c>
      <c r="O105" s="500"/>
      <c r="P105" s="500"/>
      <c r="Q105" s="500"/>
      <c r="R105" s="500"/>
      <c r="S105" s="500"/>
      <c r="T105" s="436"/>
      <c r="U105" s="553"/>
      <c r="V105" s="555"/>
      <c r="W105" s="555"/>
      <c r="X105" s="555"/>
      <c r="Y105" s="555"/>
      <c r="Z105" s="555"/>
      <c r="AA105" s="555"/>
      <c r="AB105" s="555"/>
      <c r="AC105" s="554"/>
      <c r="AD105" s="156"/>
    </row>
    <row r="106" spans="1:30" ht="18.75" customHeight="1" thickBot="1">
      <c r="A106" s="543"/>
      <c r="B106" s="435" t="s">
        <v>308</v>
      </c>
      <c r="C106" s="436"/>
      <c r="D106" s="553"/>
      <c r="E106" s="555"/>
      <c r="F106" s="555"/>
      <c r="G106" s="554"/>
      <c r="H106" s="553"/>
      <c r="I106" s="555"/>
      <c r="J106" s="555"/>
      <c r="K106" s="555"/>
      <c r="L106" s="555"/>
      <c r="M106" s="554"/>
      <c r="N106" s="435" t="s">
        <v>309</v>
      </c>
      <c r="O106" s="500"/>
      <c r="P106" s="500"/>
      <c r="Q106" s="500"/>
      <c r="R106" s="500"/>
      <c r="S106" s="500"/>
      <c r="T106" s="436"/>
      <c r="U106" s="559"/>
      <c r="V106" s="560"/>
      <c r="W106" s="560"/>
      <c r="X106" s="560"/>
      <c r="Y106" s="561"/>
      <c r="Z106" s="553"/>
      <c r="AA106" s="555"/>
      <c r="AB106" s="555"/>
      <c r="AC106" s="554"/>
      <c r="AD106" s="156"/>
    </row>
    <row r="107" spans="1:30" ht="14.25" thickBot="1">
      <c r="A107" s="543"/>
      <c r="B107" s="435" t="s">
        <v>212</v>
      </c>
      <c r="C107" s="436"/>
      <c r="D107" s="553"/>
      <c r="E107" s="555"/>
      <c r="F107" s="555"/>
      <c r="G107" s="554"/>
      <c r="H107" s="553"/>
      <c r="I107" s="555"/>
      <c r="J107" s="555"/>
      <c r="K107" s="555"/>
      <c r="L107" s="555"/>
      <c r="M107" s="554"/>
      <c r="N107" s="435" t="s">
        <v>212</v>
      </c>
      <c r="O107" s="500"/>
      <c r="P107" s="500"/>
      <c r="Q107" s="500"/>
      <c r="R107" s="500"/>
      <c r="S107" s="500"/>
      <c r="T107" s="436"/>
      <c r="U107" s="559"/>
      <c r="V107" s="560"/>
      <c r="W107" s="560"/>
      <c r="X107" s="560"/>
      <c r="Y107" s="561"/>
      <c r="Z107" s="553"/>
      <c r="AA107" s="555"/>
      <c r="AB107" s="555"/>
      <c r="AC107" s="554"/>
      <c r="AD107" s="156"/>
    </row>
    <row r="108" spans="1:30" ht="15.75" thickBot="1">
      <c r="A108" s="543"/>
      <c r="B108" s="435" t="s">
        <v>201</v>
      </c>
      <c r="C108" s="436"/>
      <c r="D108" s="553"/>
      <c r="E108" s="555"/>
      <c r="F108" s="555"/>
      <c r="G108" s="554"/>
      <c r="H108" s="553"/>
      <c r="I108" s="555"/>
      <c r="J108" s="555"/>
      <c r="K108" s="555"/>
      <c r="L108" s="555"/>
      <c r="M108" s="554"/>
      <c r="N108" s="559" t="s">
        <v>310</v>
      </c>
      <c r="O108" s="560"/>
      <c r="P108" s="560"/>
      <c r="Q108" s="560"/>
      <c r="R108" s="560"/>
      <c r="S108" s="560"/>
      <c r="T108" s="561"/>
      <c r="U108" s="570"/>
      <c r="V108" s="571"/>
      <c r="W108" s="571"/>
      <c r="X108" s="571"/>
      <c r="Y108" s="572"/>
      <c r="Z108" s="553"/>
      <c r="AA108" s="555"/>
      <c r="AB108" s="555"/>
      <c r="AC108" s="554"/>
      <c r="AD108" s="156"/>
    </row>
    <row r="109" spans="1:30" ht="32.25" customHeight="1" thickBot="1">
      <c r="A109" s="543"/>
      <c r="B109" s="435" t="s">
        <v>311</v>
      </c>
      <c r="C109" s="436"/>
      <c r="D109" s="553"/>
      <c r="E109" s="555"/>
      <c r="F109" s="555"/>
      <c r="G109" s="554"/>
      <c r="H109" s="553"/>
      <c r="I109" s="555"/>
      <c r="J109" s="555"/>
      <c r="K109" s="555"/>
      <c r="L109" s="555"/>
      <c r="M109" s="554"/>
      <c r="N109" s="435" t="s">
        <v>215</v>
      </c>
      <c r="O109" s="500"/>
      <c r="P109" s="500"/>
      <c r="Q109" s="500"/>
      <c r="R109" s="500"/>
      <c r="S109" s="500"/>
      <c r="T109" s="436"/>
      <c r="U109" s="559"/>
      <c r="V109" s="560"/>
      <c r="W109" s="560"/>
      <c r="X109" s="560"/>
      <c r="Y109" s="561"/>
      <c r="Z109" s="553"/>
      <c r="AA109" s="555"/>
      <c r="AB109" s="555"/>
      <c r="AC109" s="554"/>
      <c r="AD109" s="156"/>
    </row>
    <row r="110" spans="1:30" ht="18.75" customHeight="1" thickBot="1">
      <c r="A110" s="543"/>
      <c r="B110" s="435" t="s">
        <v>312</v>
      </c>
      <c r="C110" s="436"/>
      <c r="D110" s="553"/>
      <c r="E110" s="555"/>
      <c r="F110" s="555"/>
      <c r="G110" s="554"/>
      <c r="H110" s="553"/>
      <c r="I110" s="555"/>
      <c r="J110" s="555"/>
      <c r="K110" s="555"/>
      <c r="L110" s="555"/>
      <c r="M110" s="554"/>
      <c r="N110" s="435" t="s">
        <v>217</v>
      </c>
      <c r="O110" s="500"/>
      <c r="P110" s="500"/>
      <c r="Q110" s="500"/>
      <c r="R110" s="500"/>
      <c r="S110" s="500"/>
      <c r="T110" s="436"/>
      <c r="U110" s="559"/>
      <c r="V110" s="560"/>
      <c r="W110" s="560"/>
      <c r="X110" s="560"/>
      <c r="Y110" s="561"/>
      <c r="Z110" s="553"/>
      <c r="AA110" s="555"/>
      <c r="AB110" s="555"/>
      <c r="AC110" s="554"/>
      <c r="AD110" s="156"/>
    </row>
    <row r="111" spans="1:30" ht="14.25" thickBot="1">
      <c r="A111" s="543"/>
      <c r="B111" s="435" t="s">
        <v>313</v>
      </c>
      <c r="C111" s="436"/>
      <c r="D111" s="553"/>
      <c r="E111" s="555"/>
      <c r="F111" s="555"/>
      <c r="G111" s="554"/>
      <c r="H111" s="553"/>
      <c r="I111" s="555"/>
      <c r="J111" s="555"/>
      <c r="K111" s="555"/>
      <c r="L111" s="555"/>
      <c r="M111" s="554"/>
      <c r="N111" s="435" t="s">
        <v>164</v>
      </c>
      <c r="O111" s="500"/>
      <c r="P111" s="500"/>
      <c r="Q111" s="500"/>
      <c r="R111" s="500"/>
      <c r="S111" s="500"/>
      <c r="T111" s="436"/>
      <c r="U111" s="559"/>
      <c r="V111" s="560"/>
      <c r="W111" s="560"/>
      <c r="X111" s="560"/>
      <c r="Y111" s="561"/>
      <c r="Z111" s="553"/>
      <c r="AA111" s="555"/>
      <c r="AB111" s="555"/>
      <c r="AC111" s="554"/>
      <c r="AD111" s="156"/>
    </row>
    <row r="112" spans="1:30" ht="14.25" thickBot="1">
      <c r="A112" s="544"/>
      <c r="B112" s="435" t="s">
        <v>30</v>
      </c>
      <c r="C112" s="436"/>
      <c r="D112" s="553"/>
      <c r="E112" s="555"/>
      <c r="F112" s="555"/>
      <c r="G112" s="554"/>
      <c r="H112" s="553"/>
      <c r="I112" s="555"/>
      <c r="J112" s="555"/>
      <c r="K112" s="555"/>
      <c r="L112" s="555"/>
      <c r="M112" s="554"/>
      <c r="N112" s="435" t="s">
        <v>30</v>
      </c>
      <c r="O112" s="500"/>
      <c r="P112" s="500"/>
      <c r="Q112" s="500"/>
      <c r="R112" s="500"/>
      <c r="S112" s="500"/>
      <c r="T112" s="436"/>
      <c r="U112" s="559"/>
      <c r="V112" s="560"/>
      <c r="W112" s="560"/>
      <c r="X112" s="560"/>
      <c r="Y112" s="561"/>
      <c r="Z112" s="553"/>
      <c r="AA112" s="555"/>
      <c r="AB112" s="555"/>
      <c r="AC112" s="554"/>
      <c r="AD112" s="156"/>
    </row>
    <row r="113" spans="1:3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9.5">
      <c r="A114" s="81" t="s">
        <v>167</v>
      </c>
    </row>
    <row r="115" spans="1:30" ht="18.75">
      <c r="A115" s="82"/>
    </row>
    <row r="116" spans="1:30" ht="18.75">
      <c r="A116" s="82"/>
    </row>
    <row r="117" spans="1:30" ht="18.75">
      <c r="A117" s="83"/>
    </row>
    <row r="118" spans="1:30" ht="18.75">
      <c r="A118" s="82"/>
    </row>
    <row r="119" spans="1:30" ht="18.75">
      <c r="A119" s="82"/>
    </row>
    <row r="120" spans="1:30" ht="18.75">
      <c r="A120" s="82"/>
    </row>
    <row r="121" spans="1:30" ht="18.75">
      <c r="A121" s="83"/>
    </row>
    <row r="122" spans="1:30">
      <c r="A122" s="110"/>
    </row>
    <row r="123" spans="1:30" ht="28.5">
      <c r="A123" s="84" t="s">
        <v>168</v>
      </c>
    </row>
  </sheetData>
  <mergeCells count="154">
    <mergeCell ref="A56:B56"/>
    <mergeCell ref="A65:C65"/>
    <mergeCell ref="A1:I1"/>
    <mergeCell ref="A2:I2"/>
    <mergeCell ref="A3:I3"/>
    <mergeCell ref="B112:C112"/>
    <mergeCell ref="D112:G112"/>
    <mergeCell ref="H112:M112"/>
    <mergeCell ref="N112:T112"/>
    <mergeCell ref="B109:C109"/>
    <mergeCell ref="D109:G109"/>
    <mergeCell ref="H109:M109"/>
    <mergeCell ref="N109:T109"/>
    <mergeCell ref="B106:C106"/>
    <mergeCell ref="D106:G106"/>
    <mergeCell ref="H106:M106"/>
    <mergeCell ref="N106:T106"/>
    <mergeCell ref="P100:Q100"/>
    <mergeCell ref="R100:U100"/>
    <mergeCell ref="B99:C99"/>
    <mergeCell ref="D99:H99"/>
    <mergeCell ref="I99:L99"/>
    <mergeCell ref="M99:Q99"/>
    <mergeCell ref="R99:W99"/>
    <mergeCell ref="U112:Y112"/>
    <mergeCell ref="Z112:AC112"/>
    <mergeCell ref="A104:A112"/>
    <mergeCell ref="B104:C104"/>
    <mergeCell ref="D104:G104"/>
    <mergeCell ref="H104:M104"/>
    <mergeCell ref="N104:AC104"/>
    <mergeCell ref="B105:C105"/>
    <mergeCell ref="D105:G105"/>
    <mergeCell ref="H105:M105"/>
    <mergeCell ref="N105:T105"/>
    <mergeCell ref="U105:AC105"/>
    <mergeCell ref="B111:C111"/>
    <mergeCell ref="D111:G111"/>
    <mergeCell ref="H111:M111"/>
    <mergeCell ref="N111:T111"/>
    <mergeCell ref="U111:Y111"/>
    <mergeCell ref="Z111:AC111"/>
    <mergeCell ref="B110:C110"/>
    <mergeCell ref="D110:G110"/>
    <mergeCell ref="H110:M110"/>
    <mergeCell ref="N110:T110"/>
    <mergeCell ref="U110:Y110"/>
    <mergeCell ref="Z110:AC110"/>
    <mergeCell ref="U109:Y109"/>
    <mergeCell ref="Z109:AC109"/>
    <mergeCell ref="B108:C108"/>
    <mergeCell ref="D108:G108"/>
    <mergeCell ref="H108:M108"/>
    <mergeCell ref="N108:T108"/>
    <mergeCell ref="U108:Y108"/>
    <mergeCell ref="Z108:AC108"/>
    <mergeCell ref="B107:C107"/>
    <mergeCell ref="D107:G107"/>
    <mergeCell ref="H107:M107"/>
    <mergeCell ref="N107:T107"/>
    <mergeCell ref="U107:Y107"/>
    <mergeCell ref="Z107:AC107"/>
    <mergeCell ref="U106:Y106"/>
    <mergeCell ref="Z106:AC106"/>
    <mergeCell ref="B103:C103"/>
    <mergeCell ref="D103:H103"/>
    <mergeCell ref="I103:L103"/>
    <mergeCell ref="M103:Q103"/>
    <mergeCell ref="R103:W103"/>
    <mergeCell ref="X103:AC103"/>
    <mergeCell ref="X101:AC101"/>
    <mergeCell ref="B102:C102"/>
    <mergeCell ref="D102:H102"/>
    <mergeCell ref="I102:L102"/>
    <mergeCell ref="M102:Q102"/>
    <mergeCell ref="R102:W102"/>
    <mergeCell ref="X102:AC102"/>
    <mergeCell ref="V100:W100"/>
    <mergeCell ref="X100:AA100"/>
    <mergeCell ref="AB100:AC100"/>
    <mergeCell ref="B101:C101"/>
    <mergeCell ref="D101:H101"/>
    <mergeCell ref="I101:L101"/>
    <mergeCell ref="M101:Q101"/>
    <mergeCell ref="R101:W101"/>
    <mergeCell ref="B100:C100"/>
    <mergeCell ref="D100:E100"/>
    <mergeCell ref="F100:H100"/>
    <mergeCell ref="I100:J100"/>
    <mergeCell ref="K100:L100"/>
    <mergeCell ref="M100:O100"/>
    <mergeCell ref="X99:AC99"/>
    <mergeCell ref="W97:Z97"/>
    <mergeCell ref="AA97:AB97"/>
    <mergeCell ref="AC97:AD97"/>
    <mergeCell ref="B98:C98"/>
    <mergeCell ref="R98:S98"/>
    <mergeCell ref="Y98:AC98"/>
    <mergeCell ref="AA96:AB96"/>
    <mergeCell ref="AC96:AD96"/>
    <mergeCell ref="B97:C97"/>
    <mergeCell ref="G97:I97"/>
    <mergeCell ref="J97:K97"/>
    <mergeCell ref="L97:N97"/>
    <mergeCell ref="O97:P97"/>
    <mergeCell ref="Q97:S97"/>
    <mergeCell ref="T97:V97"/>
    <mergeCell ref="AA94:AB94"/>
    <mergeCell ref="AC94:AD94"/>
    <mergeCell ref="G95:I95"/>
    <mergeCell ref="J95:K95"/>
    <mergeCell ref="L95:N95"/>
    <mergeCell ref="O95:P95"/>
    <mergeCell ref="Q95:S95"/>
    <mergeCell ref="T95:V95"/>
    <mergeCell ref="W95:Z95"/>
    <mergeCell ref="AA95:AB95"/>
    <mergeCell ref="AC95:AD95"/>
    <mergeCell ref="AA92:AB92"/>
    <mergeCell ref="AC92:AD92"/>
    <mergeCell ref="B93:C93"/>
    <mergeCell ref="G93:I93"/>
    <mergeCell ref="J93:K93"/>
    <mergeCell ref="L93:N93"/>
    <mergeCell ref="O93:P93"/>
    <mergeCell ref="Q93:S93"/>
    <mergeCell ref="T93:V93"/>
    <mergeCell ref="W93:Z93"/>
    <mergeCell ref="AA93:AB93"/>
    <mergeCell ref="AC93:AD93"/>
    <mergeCell ref="A92:A98"/>
    <mergeCell ref="B92:C92"/>
    <mergeCell ref="G92:I92"/>
    <mergeCell ref="J92:K92"/>
    <mergeCell ref="L92:N92"/>
    <mergeCell ref="O92:P92"/>
    <mergeCell ref="Q92:S92"/>
    <mergeCell ref="T92:V92"/>
    <mergeCell ref="W92:Z92"/>
    <mergeCell ref="B94:B96"/>
    <mergeCell ref="G94:I94"/>
    <mergeCell ref="J94:K94"/>
    <mergeCell ref="L94:N94"/>
    <mergeCell ref="O94:P94"/>
    <mergeCell ref="Q94:S94"/>
    <mergeCell ref="T94:V94"/>
    <mergeCell ref="W94:Z94"/>
    <mergeCell ref="G96:I96"/>
    <mergeCell ref="J96:K96"/>
    <mergeCell ref="L96:N96"/>
    <mergeCell ref="O96:P96"/>
    <mergeCell ref="Q96:S96"/>
    <mergeCell ref="T96:V96"/>
    <mergeCell ref="W96:Z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7"/>
  <sheetViews>
    <sheetView workbookViewId="0">
      <selection activeCell="B6" sqref="B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252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249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3" t="s">
        <v>184</v>
      </c>
      <c r="B9" s="563" t="s">
        <v>251</v>
      </c>
      <c r="C9" s="563"/>
      <c r="D9" s="563"/>
      <c r="F9" t="s">
        <v>185</v>
      </c>
      <c r="G9" s="25" t="s">
        <v>248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>IFERROR("",(F11-$B$29)/($E$29*C11))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0">D12-E12</f>
        <v>0</v>
      </c>
      <c r="G12" s="120" t="str">
        <f t="shared" ref="G12:G24" si="1">IFERROR("",(F12-$B$29)/($E$29*C12))</f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0"/>
        <v>0</v>
      </c>
      <c r="G13" s="120" t="str">
        <f t="shared" si="1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0"/>
        <v>0</v>
      </c>
      <c r="G14" s="120" t="str">
        <f t="shared" si="1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0"/>
        <v>0</v>
      </c>
      <c r="G15" s="120" t="str">
        <f t="shared" si="1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0"/>
        <v>0</v>
      </c>
      <c r="G16" s="120" t="str">
        <f t="shared" si="1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0"/>
        <v>0</v>
      </c>
      <c r="G17" s="120" t="str">
        <f t="shared" si="1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0"/>
        <v>0</v>
      </c>
      <c r="G18" s="120" t="str">
        <f t="shared" si="1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0"/>
        <v>0</v>
      </c>
      <c r="G19" s="120" t="str">
        <f t="shared" si="1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0"/>
        <v>0</v>
      </c>
      <c r="G20" s="120" t="str">
        <f t="shared" si="1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0"/>
        <v>0</v>
      </c>
      <c r="G21" s="120" t="str">
        <f t="shared" si="1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0"/>
        <v>0</v>
      </c>
      <c r="G22" s="120" t="str">
        <f t="shared" si="1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0"/>
        <v>0</v>
      </c>
      <c r="G23" s="120" t="str">
        <f t="shared" si="1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0"/>
        <v>0</v>
      </c>
      <c r="G24" s="120" t="str">
        <f t="shared" si="1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1"/>
    </row>
    <row r="28" spans="1:11" s="229" customFormat="1">
      <c r="A28" s="366" t="s">
        <v>554</v>
      </c>
    </row>
    <row r="29" spans="1:11" s="229" customFormat="1">
      <c r="A29" s="366"/>
      <c r="B29" s="229" t="s">
        <v>578</v>
      </c>
      <c r="D29" s="229" t="s">
        <v>562</v>
      </c>
      <c r="F29" s="229" t="s">
        <v>563</v>
      </c>
    </row>
    <row r="30" spans="1:11" s="229" customFormat="1">
      <c r="A30" s="367" t="s">
        <v>555</v>
      </c>
      <c r="B30" s="368" t="s">
        <v>557</v>
      </c>
      <c r="C30" s="368" t="s">
        <v>558</v>
      </c>
      <c r="D30" s="368" t="s">
        <v>559</v>
      </c>
      <c r="E30" s="368" t="s">
        <v>561</v>
      </c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7"/>
      <c r="B35" s="368"/>
      <c r="C35" s="368"/>
      <c r="D35" s="368"/>
      <c r="E35" s="368"/>
    </row>
    <row r="36" spans="1:5" s="229" customFormat="1">
      <c r="A36" s="368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7"/>
      <c r="B45" s="368"/>
      <c r="C45" s="368"/>
      <c r="D45" s="368"/>
      <c r="E45" s="368"/>
    </row>
    <row r="46" spans="1:5" s="229" customFormat="1">
      <c r="A46" s="368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367"/>
      <c r="B49" s="368"/>
      <c r="C49" s="368"/>
      <c r="D49" s="368"/>
      <c r="E49" s="368"/>
    </row>
    <row r="50" spans="1:10" s="229" customFormat="1">
      <c r="A50" s="1"/>
    </row>
    <row r="51" spans="1:10" s="73" customFormat="1" ht="14.25" thickBot="1">
      <c r="A51" s="562" t="s">
        <v>526</v>
      </c>
      <c r="B51" s="562"/>
    </row>
    <row r="52" spans="1:10" s="73" customFormat="1">
      <c r="A52" s="332" t="s">
        <v>524</v>
      </c>
      <c r="B52" s="341" t="s">
        <v>542</v>
      </c>
      <c r="C52" s="333" t="s">
        <v>527</v>
      </c>
      <c r="D52" s="333" t="s">
        <v>528</v>
      </c>
      <c r="E52" s="333" t="s">
        <v>530</v>
      </c>
      <c r="F52" s="333" t="s">
        <v>532</v>
      </c>
      <c r="G52" s="334" t="s">
        <v>533</v>
      </c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>
      <c r="A57" s="335"/>
      <c r="B57" s="342"/>
      <c r="C57" s="336"/>
      <c r="D57" s="336"/>
      <c r="E57" s="336"/>
      <c r="F57" s="336"/>
      <c r="G57" s="337"/>
    </row>
    <row r="58" spans="1:10" s="73" customFormat="1" ht="14.25" thickBot="1">
      <c r="A58" s="338"/>
      <c r="B58" s="343"/>
      <c r="C58" s="339"/>
      <c r="D58" s="339"/>
      <c r="E58" s="339"/>
      <c r="F58" s="339"/>
      <c r="G58" s="340"/>
    </row>
    <row r="59" spans="1:10" s="229" customFormat="1">
      <c r="A59" s="1"/>
    </row>
    <row r="60" spans="1:10" s="73" customFormat="1" ht="14.25" thickBot="1">
      <c r="A60" s="562" t="s">
        <v>534</v>
      </c>
      <c r="B60" s="562"/>
      <c r="C60" s="562"/>
      <c r="D60" s="330"/>
      <c r="E60" s="330"/>
      <c r="F60" s="330"/>
    </row>
    <row r="61" spans="1:10" s="73" customFormat="1">
      <c r="A61" s="332" t="s">
        <v>535</v>
      </c>
      <c r="B61" s="333" t="s">
        <v>420</v>
      </c>
      <c r="C61" s="333" t="s">
        <v>573</v>
      </c>
      <c r="D61" s="333" t="s">
        <v>575</v>
      </c>
      <c r="E61" s="333" t="s">
        <v>565</v>
      </c>
      <c r="F61" s="333" t="s">
        <v>567</v>
      </c>
      <c r="G61" s="333" t="s">
        <v>569</v>
      </c>
      <c r="H61" s="333" t="s">
        <v>571</v>
      </c>
      <c r="I61" s="334" t="s">
        <v>540</v>
      </c>
      <c r="J61" s="334" t="s">
        <v>533</v>
      </c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>
      <c r="A66" s="335"/>
      <c r="B66" s="336"/>
      <c r="C66" s="336"/>
      <c r="D66" s="336"/>
      <c r="E66" s="336"/>
      <c r="F66" s="336"/>
      <c r="G66" s="336"/>
      <c r="H66" s="336"/>
      <c r="I66" s="337"/>
      <c r="J66" s="337"/>
    </row>
    <row r="67" spans="1:12" s="73" customFormat="1" ht="14.25" thickBot="1">
      <c r="A67" s="338"/>
      <c r="B67" s="339"/>
      <c r="C67" s="339"/>
      <c r="D67" s="339"/>
      <c r="E67" s="339"/>
      <c r="F67" s="339"/>
      <c r="G67" s="339"/>
      <c r="H67" s="339"/>
      <c r="I67" s="340"/>
      <c r="J67" s="340"/>
    </row>
    <row r="68" spans="1:12" s="73" customFormat="1">
      <c r="A68" s="128"/>
      <c r="B68" s="128"/>
      <c r="C68" s="128"/>
      <c r="D68" s="129"/>
      <c r="E68" s="129"/>
      <c r="F68" s="129"/>
      <c r="G68" s="129"/>
    </row>
    <row r="69" spans="1:12" s="73" customFormat="1">
      <c r="A69" s="351" t="s">
        <v>543</v>
      </c>
      <c r="B69" s="128"/>
      <c r="C69" s="128"/>
      <c r="D69" s="129"/>
      <c r="E69" s="129"/>
      <c r="F69" s="129"/>
      <c r="G69" s="129"/>
    </row>
    <row r="70" spans="1:12" s="73" customFormat="1" ht="24">
      <c r="A70" s="352" t="s">
        <v>544</v>
      </c>
      <c r="B70" s="352" t="s">
        <v>545</v>
      </c>
      <c r="C70" s="352" t="s">
        <v>565</v>
      </c>
      <c r="D70" s="352" t="s">
        <v>567</v>
      </c>
      <c r="E70" s="352" t="s">
        <v>550</v>
      </c>
      <c r="F70" s="352" t="s">
        <v>565</v>
      </c>
      <c r="G70" s="352" t="s">
        <v>567</v>
      </c>
      <c r="H70" s="352" t="s">
        <v>551</v>
      </c>
      <c r="I70" s="352" t="s">
        <v>546</v>
      </c>
      <c r="J70" s="352" t="s">
        <v>548</v>
      </c>
      <c r="K70" s="352" t="s">
        <v>549</v>
      </c>
      <c r="L70" s="12"/>
    </row>
    <row r="71" spans="1:12" s="73" customFormat="1">
      <c r="A71" s="353"/>
      <c r="B71" s="353"/>
      <c r="C71" s="353"/>
      <c r="D71" s="353"/>
      <c r="E71" s="353"/>
      <c r="F71" s="353"/>
      <c r="G71" s="353"/>
      <c r="H71" s="353"/>
      <c r="I71" s="354"/>
      <c r="J71" s="354"/>
      <c r="K71" s="354"/>
      <c r="L71" s="129"/>
    </row>
    <row r="72" spans="1:12" s="73" customFormat="1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12"/>
    </row>
    <row r="73" spans="1:12" s="73" customFormat="1">
      <c r="A73" s="353"/>
      <c r="B73" s="353"/>
      <c r="C73" s="353"/>
      <c r="D73" s="353"/>
      <c r="E73" s="353"/>
      <c r="F73" s="353"/>
      <c r="G73" s="353"/>
      <c r="H73" s="353"/>
      <c r="I73" s="354"/>
      <c r="J73" s="354"/>
      <c r="K73" s="354"/>
      <c r="L73" s="129"/>
    </row>
    <row r="74" spans="1:12" s="73" customFormat="1">
      <c r="A74" s="355"/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12"/>
    </row>
    <row r="75" spans="1:12" s="73" customFormat="1">
      <c r="A75" s="353"/>
      <c r="B75" s="353"/>
      <c r="C75" s="353"/>
      <c r="D75" s="353"/>
      <c r="E75" s="353"/>
      <c r="F75" s="353"/>
      <c r="G75" s="353"/>
      <c r="H75" s="353"/>
      <c r="I75" s="354"/>
      <c r="J75" s="354"/>
      <c r="K75" s="354"/>
      <c r="L75" s="129"/>
    </row>
    <row r="76" spans="1:12" s="73" customFormat="1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12"/>
    </row>
    <row r="77" spans="1:12" s="73" customFormat="1">
      <c r="A77" s="353"/>
      <c r="B77" s="353"/>
      <c r="C77" s="353"/>
      <c r="D77" s="353"/>
      <c r="E77" s="353"/>
      <c r="F77" s="353"/>
      <c r="G77" s="353"/>
      <c r="H77" s="353"/>
      <c r="I77" s="354"/>
      <c r="J77" s="354"/>
      <c r="K77" s="354"/>
      <c r="L77" s="129"/>
    </row>
    <row r="78" spans="1:12" s="73" customFormat="1">
      <c r="A78" s="355"/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12"/>
    </row>
    <row r="79" spans="1:12" s="73" customFormat="1">
      <c r="A79" s="353"/>
      <c r="B79" s="353"/>
      <c r="C79" s="353"/>
      <c r="D79" s="353"/>
      <c r="E79" s="353"/>
      <c r="F79" s="353"/>
      <c r="G79" s="353"/>
      <c r="H79" s="353"/>
      <c r="I79" s="354"/>
      <c r="J79" s="354"/>
      <c r="K79" s="354"/>
      <c r="L79" s="129"/>
    </row>
    <row r="80" spans="1:12" s="73" customFormat="1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12"/>
    </row>
    <row r="81" spans="1:12" s="73" customFormat="1">
      <c r="A81" s="353"/>
      <c r="B81" s="353"/>
      <c r="C81" s="353"/>
      <c r="D81" s="353"/>
      <c r="E81" s="353"/>
      <c r="F81" s="353"/>
      <c r="G81" s="353"/>
      <c r="H81" s="353"/>
      <c r="I81" s="354"/>
      <c r="J81" s="354"/>
      <c r="K81" s="354"/>
      <c r="L81" s="129"/>
    </row>
    <row r="82" spans="1:12" s="73" customFormat="1">
      <c r="A82" s="12"/>
      <c r="B82" s="12"/>
      <c r="C82" s="12"/>
      <c r="D82" s="12"/>
      <c r="E82" s="12"/>
      <c r="F82" s="12"/>
      <c r="G82" s="12"/>
    </row>
    <row r="83" spans="1:12" ht="14.25" thickBot="1"/>
    <row r="84" spans="1:12" ht="39.75" customHeight="1" thickBot="1">
      <c r="A84" s="542" t="s">
        <v>196</v>
      </c>
      <c r="B84" s="100" t="s">
        <v>197</v>
      </c>
      <c r="C84" s="121">
        <v>0</v>
      </c>
      <c r="D84" s="116">
        <v>0</v>
      </c>
      <c r="E84" s="116">
        <v>0.5</v>
      </c>
      <c r="F84" s="116">
        <v>1.5</v>
      </c>
      <c r="G84" s="116">
        <v>3.5</v>
      </c>
      <c r="H84" s="116">
        <v>7</v>
      </c>
      <c r="I84" s="116">
        <v>10</v>
      </c>
    </row>
    <row r="85" spans="1:12" ht="19.5" thickBot="1">
      <c r="A85" s="543"/>
      <c r="B85" s="344" t="s">
        <v>556</v>
      </c>
      <c r="C85" s="122">
        <v>0</v>
      </c>
      <c r="D85" s="117">
        <v>0</v>
      </c>
      <c r="E85" s="117">
        <v>5</v>
      </c>
      <c r="F85" s="117">
        <v>15</v>
      </c>
      <c r="G85" s="117">
        <v>35</v>
      </c>
      <c r="H85" s="117">
        <v>70</v>
      </c>
      <c r="I85" s="117">
        <v>100</v>
      </c>
    </row>
    <row r="86" spans="1:12" ht="14.25" thickBot="1">
      <c r="A86" s="543"/>
      <c r="B86" s="344" t="s">
        <v>199</v>
      </c>
      <c r="C86" s="105"/>
      <c r="D86" s="105"/>
      <c r="E86" s="105"/>
      <c r="F86" s="105"/>
      <c r="G86" s="105"/>
      <c r="H86" s="105"/>
      <c r="I86" s="107"/>
    </row>
    <row r="87" spans="1:12" ht="14.25" thickBot="1">
      <c r="A87" s="543"/>
      <c r="B87" s="344" t="s">
        <v>200</v>
      </c>
      <c r="C87" s="105"/>
      <c r="D87" s="105"/>
      <c r="E87" s="105"/>
      <c r="F87" s="105"/>
      <c r="G87" s="105"/>
      <c r="H87" s="105"/>
      <c r="I87" s="107"/>
    </row>
    <row r="88" spans="1:12" ht="14.25" thickBot="1">
      <c r="A88" s="543"/>
      <c r="B88" s="344" t="s">
        <v>560</v>
      </c>
      <c r="C88" s="117">
        <f>C86-C87</f>
        <v>0</v>
      </c>
      <c r="D88" s="117">
        <f t="shared" ref="D88:H88" si="2">D86-D87</f>
        <v>0</v>
      </c>
      <c r="E88" s="117">
        <f t="shared" si="2"/>
        <v>0</v>
      </c>
      <c r="F88" s="117">
        <f t="shared" si="2"/>
        <v>0</v>
      </c>
      <c r="G88" s="117">
        <f t="shared" si="2"/>
        <v>0</v>
      </c>
      <c r="H88" s="117">
        <f t="shared" si="2"/>
        <v>0</v>
      </c>
      <c r="I88" s="116">
        <f>I86-I87</f>
        <v>0</v>
      </c>
    </row>
    <row r="89" spans="1:12" ht="14.25" thickBot="1">
      <c r="A89" s="544"/>
      <c r="B89" s="103" t="s">
        <v>202</v>
      </c>
      <c r="C89" s="105" t="s">
        <v>203</v>
      </c>
      <c r="D89" s="117">
        <f>INTERCEPT($C$88:$I$88,$C$85:$I$85)</f>
        <v>0</v>
      </c>
      <c r="E89" s="105" t="s">
        <v>204</v>
      </c>
      <c r="F89" s="117">
        <f>SLOPE($C$88:$I$88,$C$85:$I$85)</f>
        <v>0</v>
      </c>
      <c r="G89" s="105" t="s">
        <v>205</v>
      </c>
      <c r="H89" s="117" t="e">
        <f>CORREL($C$85:$I$85,$C$88:$I$88)</f>
        <v>#DIV/0!</v>
      </c>
    </row>
    <row r="90" spans="1:12" ht="14.25" thickBot="1">
      <c r="A90" s="75" t="s">
        <v>21</v>
      </c>
      <c r="B90" s="103" t="s">
        <v>138</v>
      </c>
      <c r="C90" s="553"/>
      <c r="D90" s="554"/>
      <c r="E90" s="553"/>
      <c r="F90" s="554"/>
      <c r="G90" s="553"/>
      <c r="H90" s="554"/>
      <c r="I90" s="553"/>
      <c r="J90" s="555"/>
      <c r="K90" s="554"/>
    </row>
    <row r="91" spans="1:12" ht="14.25" thickBot="1">
      <c r="A91" s="75" t="s">
        <v>139</v>
      </c>
      <c r="B91" s="103" t="s">
        <v>27</v>
      </c>
      <c r="C91" s="105"/>
      <c r="D91" s="105"/>
      <c r="E91" s="105"/>
      <c r="F91" s="105"/>
      <c r="G91" s="105"/>
      <c r="H91" s="105"/>
      <c r="I91" s="553"/>
      <c r="J91" s="554"/>
      <c r="K91" s="105"/>
    </row>
    <row r="92" spans="1:12" ht="14.25" thickBot="1">
      <c r="A92" s="75" t="s">
        <v>140</v>
      </c>
      <c r="B92" s="103" t="s">
        <v>141</v>
      </c>
      <c r="C92" s="553"/>
      <c r="D92" s="554"/>
      <c r="E92" s="553"/>
      <c r="F92" s="554"/>
      <c r="G92" s="553"/>
      <c r="H92" s="554"/>
      <c r="I92" s="553"/>
      <c r="J92" s="554"/>
      <c r="K92" s="105"/>
    </row>
    <row r="93" spans="1:12" ht="14.25" thickBot="1">
      <c r="A93" s="76"/>
      <c r="B93" s="103" t="s">
        <v>29</v>
      </c>
      <c r="C93" s="553"/>
      <c r="D93" s="554"/>
      <c r="E93" s="553"/>
      <c r="F93" s="554"/>
      <c r="G93" s="553"/>
      <c r="H93" s="554"/>
      <c r="I93" s="553"/>
      <c r="J93" s="554"/>
      <c r="K93" s="105"/>
    </row>
    <row r="94" spans="1:12" ht="14.25" thickBot="1">
      <c r="A94" s="77"/>
      <c r="B94" s="103" t="s">
        <v>30</v>
      </c>
      <c r="C94" s="553"/>
      <c r="D94" s="554"/>
      <c r="E94" s="553"/>
      <c r="F94" s="554"/>
      <c r="G94" s="553"/>
      <c r="H94" s="554"/>
      <c r="I94" s="553"/>
      <c r="J94" s="554"/>
      <c r="K94" s="105"/>
    </row>
    <row r="95" spans="1:12" ht="14.25" thickBot="1">
      <c r="A95" s="542" t="s">
        <v>206</v>
      </c>
      <c r="B95" s="103" t="s">
        <v>186</v>
      </c>
      <c r="C95" s="553"/>
      <c r="D95" s="554"/>
      <c r="E95" s="553"/>
      <c r="F95" s="554"/>
      <c r="G95" s="435" t="s">
        <v>207</v>
      </c>
      <c r="H95" s="500"/>
      <c r="I95" s="500"/>
      <c r="J95" s="500"/>
      <c r="K95" s="436"/>
    </row>
    <row r="96" spans="1:12" ht="14.25" thickBot="1">
      <c r="A96" s="543"/>
      <c r="B96" s="344" t="s">
        <v>572</v>
      </c>
      <c r="C96" s="553"/>
      <c r="D96" s="554"/>
      <c r="E96" s="553"/>
      <c r="F96" s="554"/>
      <c r="G96" s="550" t="s">
        <v>209</v>
      </c>
      <c r="H96" s="551"/>
      <c r="I96" s="552"/>
      <c r="J96" s="553"/>
      <c r="K96" s="554"/>
    </row>
    <row r="97" spans="1:11" ht="14.25" thickBot="1">
      <c r="A97" s="543"/>
      <c r="B97" s="344" t="s">
        <v>574</v>
      </c>
      <c r="C97" s="553"/>
      <c r="D97" s="554"/>
      <c r="E97" s="553"/>
      <c r="F97" s="554"/>
      <c r="G97" s="550" t="s">
        <v>576</v>
      </c>
      <c r="H97" s="551"/>
      <c r="I97" s="552"/>
      <c r="J97" s="105"/>
      <c r="K97" s="105"/>
    </row>
    <row r="98" spans="1:11" ht="14.25" thickBot="1">
      <c r="A98" s="543"/>
      <c r="B98" s="344" t="s">
        <v>564</v>
      </c>
      <c r="C98" s="553"/>
      <c r="D98" s="554"/>
      <c r="E98" s="553"/>
      <c r="F98" s="554"/>
      <c r="G98" s="435" t="s">
        <v>577</v>
      </c>
      <c r="H98" s="500"/>
      <c r="I98" s="436"/>
      <c r="J98" s="105"/>
      <c r="K98" s="105"/>
    </row>
    <row r="99" spans="1:11" ht="15.75" thickBot="1">
      <c r="A99" s="543"/>
      <c r="B99" s="345" t="s">
        <v>566</v>
      </c>
      <c r="C99" s="553"/>
      <c r="D99" s="554"/>
      <c r="E99" s="553"/>
      <c r="F99" s="554"/>
      <c r="G99" s="559" t="s">
        <v>566</v>
      </c>
      <c r="H99" s="560"/>
      <c r="I99" s="561"/>
      <c r="J99" s="105"/>
      <c r="K99" s="105"/>
    </row>
    <row r="100" spans="1:11" ht="15.75" thickBot="1">
      <c r="A100" s="543"/>
      <c r="B100" s="344" t="s">
        <v>568</v>
      </c>
      <c r="C100" s="553"/>
      <c r="D100" s="554"/>
      <c r="E100" s="553"/>
      <c r="F100" s="554"/>
      <c r="G100" s="550" t="s">
        <v>215</v>
      </c>
      <c r="H100" s="551"/>
      <c r="I100" s="552"/>
      <c r="J100" s="109"/>
      <c r="K100" s="105"/>
    </row>
    <row r="101" spans="1:11" ht="14.25" thickBot="1">
      <c r="A101" s="543"/>
      <c r="B101" s="344" t="s">
        <v>570</v>
      </c>
      <c r="C101" s="553"/>
      <c r="D101" s="554"/>
      <c r="E101" s="553"/>
      <c r="F101" s="554"/>
      <c r="G101" s="550" t="s">
        <v>217</v>
      </c>
      <c r="H101" s="551"/>
      <c r="I101" s="552"/>
      <c r="J101" s="105"/>
      <c r="K101" s="105"/>
    </row>
    <row r="102" spans="1:11" ht="14.25" thickBot="1">
      <c r="A102" s="543"/>
      <c r="B102" s="103" t="s">
        <v>218</v>
      </c>
      <c r="C102" s="553"/>
      <c r="D102" s="554"/>
      <c r="E102" s="553"/>
      <c r="F102" s="554"/>
      <c r="G102" s="550" t="s">
        <v>164</v>
      </c>
      <c r="H102" s="551"/>
      <c r="I102" s="552"/>
      <c r="J102" s="105"/>
      <c r="K102" s="105"/>
    </row>
    <row r="103" spans="1:11" ht="14.25" thickBot="1">
      <c r="A103" s="544"/>
      <c r="B103" s="103" t="s">
        <v>30</v>
      </c>
      <c r="C103" s="553"/>
      <c r="D103" s="554"/>
      <c r="E103" s="553"/>
      <c r="F103" s="554"/>
      <c r="G103" s="550" t="s">
        <v>30</v>
      </c>
      <c r="H103" s="551"/>
      <c r="I103" s="552"/>
      <c r="J103" s="105"/>
      <c r="K103" s="105"/>
    </row>
    <row r="104" spans="1:11" ht="19.5">
      <c r="A104" s="557" t="s">
        <v>167</v>
      </c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</row>
    <row r="105" spans="1:11" ht="18.75">
      <c r="A105" s="82"/>
    </row>
    <row r="106" spans="1:11" ht="18.75">
      <c r="A106" s="82"/>
    </row>
    <row r="107" spans="1:11" ht="18.75">
      <c r="A107" s="82"/>
    </row>
    <row r="108" spans="1:11" ht="18.75">
      <c r="A108" s="82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 ht="18.75">
      <c r="A114" s="83"/>
    </row>
    <row r="115" spans="1:1" ht="18.75">
      <c r="A115" s="83"/>
    </row>
    <row r="116" spans="1:1">
      <c r="A116" s="110"/>
    </row>
    <row r="117" spans="1:1" ht="14.25">
      <c r="A117" s="84" t="s">
        <v>219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1:B51"/>
    <mergeCell ref="A60:C6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workbookViewId="0">
      <selection sqref="A1:G1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257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236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3" t="s">
        <v>184</v>
      </c>
      <c r="B9" s="563" t="s">
        <v>237</v>
      </c>
      <c r="C9" s="563"/>
      <c r="D9" s="563"/>
      <c r="F9" t="s">
        <v>185</v>
      </c>
      <c r="G9" s="25" t="s">
        <v>238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2" t="s">
        <v>196</v>
      </c>
      <c r="B28" s="100" t="s">
        <v>197</v>
      </c>
      <c r="C28" s="121">
        <v>0</v>
      </c>
      <c r="D28" s="116">
        <v>0.25</v>
      </c>
      <c r="E28" s="116">
        <v>0.5</v>
      </c>
      <c r="F28" s="116">
        <v>1</v>
      </c>
      <c r="G28" s="116">
        <v>3</v>
      </c>
      <c r="H28" s="116">
        <v>5</v>
      </c>
      <c r="I28" s="116">
        <v>7</v>
      </c>
      <c r="J28" s="116">
        <v>10</v>
      </c>
    </row>
    <row r="29" spans="1:11" ht="19.5" thickBot="1">
      <c r="A29" s="543"/>
      <c r="B29" s="103" t="s">
        <v>198</v>
      </c>
      <c r="C29" s="122">
        <v>0</v>
      </c>
      <c r="D29" s="117">
        <v>0.25</v>
      </c>
      <c r="E29" s="117">
        <v>0.5</v>
      </c>
      <c r="F29" s="117">
        <v>1</v>
      </c>
      <c r="G29" s="117">
        <v>3</v>
      </c>
      <c r="H29" s="117">
        <v>5</v>
      </c>
      <c r="I29" s="117">
        <v>7</v>
      </c>
      <c r="J29" s="116">
        <v>10</v>
      </c>
    </row>
    <row r="30" spans="1:11" ht="14.25" thickBot="1">
      <c r="A30" s="54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4"/>
      <c r="B33" s="103" t="s">
        <v>202</v>
      </c>
      <c r="C33" s="105" t="s">
        <v>203</v>
      </c>
      <c r="D33" s="108">
        <f>INTERCEPT($C$32:$J$32,$C$29:$J$29)</f>
        <v>0</v>
      </c>
      <c r="E33" s="105" t="s">
        <v>204</v>
      </c>
      <c r="F33" s="108">
        <f>SLOPE($C$32:$J$32,$C$29:$J$29)</f>
        <v>0</v>
      </c>
      <c r="G33" s="105" t="s">
        <v>205</v>
      </c>
      <c r="H33" s="108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53"/>
      <c r="D34" s="554"/>
      <c r="E34" s="553"/>
      <c r="F34" s="554"/>
      <c r="G34" s="553"/>
      <c r="H34" s="554"/>
      <c r="I34" s="553"/>
      <c r="J34" s="555"/>
      <c r="K34" s="55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53"/>
      <c r="J35" s="554"/>
      <c r="K35" s="105"/>
    </row>
    <row r="36" spans="1:11" ht="14.25" thickBot="1">
      <c r="A36" s="75" t="s">
        <v>140</v>
      </c>
      <c r="B36" s="103" t="s">
        <v>141</v>
      </c>
      <c r="C36" s="553"/>
      <c r="D36" s="554"/>
      <c r="E36" s="553"/>
      <c r="F36" s="554"/>
      <c r="G36" s="553"/>
      <c r="H36" s="554"/>
      <c r="I36" s="553"/>
      <c r="J36" s="554"/>
      <c r="K36" s="105"/>
    </row>
    <row r="37" spans="1:11" ht="14.25" thickBot="1">
      <c r="A37" s="76"/>
      <c r="B37" s="103" t="s">
        <v>29</v>
      </c>
      <c r="C37" s="553"/>
      <c r="D37" s="554"/>
      <c r="E37" s="553"/>
      <c r="F37" s="554"/>
      <c r="G37" s="553"/>
      <c r="H37" s="554"/>
      <c r="I37" s="553"/>
      <c r="J37" s="554"/>
      <c r="K37" s="105"/>
    </row>
    <row r="38" spans="1:11" ht="14.25" thickBot="1">
      <c r="A38" s="77"/>
      <c r="B38" s="103" t="s">
        <v>30</v>
      </c>
      <c r="C38" s="553"/>
      <c r="D38" s="554"/>
      <c r="E38" s="553"/>
      <c r="F38" s="554"/>
      <c r="G38" s="553"/>
      <c r="H38" s="554"/>
      <c r="I38" s="553"/>
      <c r="J38" s="554"/>
      <c r="K38" s="105"/>
    </row>
    <row r="39" spans="1:11" ht="14.25" thickBot="1">
      <c r="A39" s="542" t="s">
        <v>206</v>
      </c>
      <c r="B39" s="103" t="s">
        <v>186</v>
      </c>
      <c r="C39" s="553"/>
      <c r="D39" s="554"/>
      <c r="E39" s="553"/>
      <c r="F39" s="554"/>
      <c r="G39" s="435" t="s">
        <v>207</v>
      </c>
      <c r="H39" s="500"/>
      <c r="I39" s="500"/>
      <c r="J39" s="500"/>
      <c r="K39" s="436"/>
    </row>
    <row r="40" spans="1:11" ht="14.25" thickBot="1">
      <c r="A40" s="543"/>
      <c r="B40" s="103" t="s">
        <v>208</v>
      </c>
      <c r="C40" s="553"/>
      <c r="D40" s="554"/>
      <c r="E40" s="553"/>
      <c r="F40" s="554"/>
      <c r="G40" s="550" t="s">
        <v>209</v>
      </c>
      <c r="H40" s="551"/>
      <c r="I40" s="552"/>
      <c r="J40" s="553"/>
      <c r="K40" s="554"/>
    </row>
    <row r="41" spans="1:11" ht="14.25" thickBot="1">
      <c r="A41" s="543"/>
      <c r="B41" s="103" t="s">
        <v>210</v>
      </c>
      <c r="C41" s="553"/>
      <c r="D41" s="554"/>
      <c r="E41" s="553"/>
      <c r="F41" s="554"/>
      <c r="G41" s="550" t="s">
        <v>211</v>
      </c>
      <c r="H41" s="551"/>
      <c r="I41" s="552"/>
      <c r="J41" s="105"/>
      <c r="K41" s="105"/>
    </row>
    <row r="42" spans="1:11" ht="14.25" thickBot="1">
      <c r="A42" s="543"/>
      <c r="B42" s="103" t="s">
        <v>212</v>
      </c>
      <c r="C42" s="553"/>
      <c r="D42" s="554"/>
      <c r="E42" s="553"/>
      <c r="F42" s="554"/>
      <c r="G42" s="435" t="s">
        <v>212</v>
      </c>
      <c r="H42" s="500"/>
      <c r="I42" s="436"/>
      <c r="J42" s="105"/>
      <c r="K42" s="105"/>
    </row>
    <row r="43" spans="1:11" ht="15.75" thickBot="1">
      <c r="A43" s="543"/>
      <c r="B43" s="102" t="s">
        <v>213</v>
      </c>
      <c r="C43" s="553"/>
      <c r="D43" s="554"/>
      <c r="E43" s="553"/>
      <c r="F43" s="554"/>
      <c r="G43" s="559" t="s">
        <v>213</v>
      </c>
      <c r="H43" s="560"/>
      <c r="I43" s="561"/>
      <c r="J43" s="105"/>
      <c r="K43" s="105"/>
    </row>
    <row r="44" spans="1:11" ht="15.75" thickBot="1">
      <c r="A44" s="543"/>
      <c r="B44" s="103" t="s">
        <v>214</v>
      </c>
      <c r="C44" s="553"/>
      <c r="D44" s="554"/>
      <c r="E44" s="553"/>
      <c r="F44" s="554"/>
      <c r="G44" s="550" t="s">
        <v>215</v>
      </c>
      <c r="H44" s="551"/>
      <c r="I44" s="552"/>
      <c r="J44" s="109"/>
      <c r="K44" s="105"/>
    </row>
    <row r="45" spans="1:11" ht="14.25" thickBot="1">
      <c r="A45" s="543"/>
      <c r="B45" s="103" t="s">
        <v>216</v>
      </c>
      <c r="C45" s="553"/>
      <c r="D45" s="554"/>
      <c r="E45" s="553"/>
      <c r="F45" s="554"/>
      <c r="G45" s="550" t="s">
        <v>217</v>
      </c>
      <c r="H45" s="551"/>
      <c r="I45" s="552"/>
      <c r="J45" s="105"/>
      <c r="K45" s="105"/>
    </row>
    <row r="46" spans="1:11" ht="14.25" thickBot="1">
      <c r="A46" s="543"/>
      <c r="B46" s="103" t="s">
        <v>218</v>
      </c>
      <c r="C46" s="553"/>
      <c r="D46" s="554"/>
      <c r="E46" s="553"/>
      <c r="F46" s="554"/>
      <c r="G46" s="550" t="s">
        <v>164</v>
      </c>
      <c r="H46" s="551"/>
      <c r="I46" s="552"/>
      <c r="J46" s="105"/>
      <c r="K46" s="105"/>
    </row>
    <row r="47" spans="1:11" ht="14.25" thickBot="1">
      <c r="A47" s="544"/>
      <c r="B47" s="103" t="s">
        <v>30</v>
      </c>
      <c r="C47" s="553"/>
      <c r="D47" s="554"/>
      <c r="E47" s="553"/>
      <c r="F47" s="554"/>
      <c r="G47" s="550" t="s">
        <v>30</v>
      </c>
      <c r="H47" s="551"/>
      <c r="I47" s="552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0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topLeftCell="A7" workbookViewId="0">
      <selection activeCell="G40" sqref="G40:I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258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232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3" t="s">
        <v>184</v>
      </c>
      <c r="B9" s="563" t="s">
        <v>234</v>
      </c>
      <c r="C9" s="563"/>
      <c r="D9" s="563"/>
      <c r="F9" t="s">
        <v>185</v>
      </c>
      <c r="G9" s="25" t="s">
        <v>235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2" t="s">
        <v>196</v>
      </c>
      <c r="B28" s="100" t="s">
        <v>197</v>
      </c>
      <c r="C28" s="121">
        <v>0</v>
      </c>
      <c r="D28" s="116">
        <v>0.5</v>
      </c>
      <c r="E28" s="116">
        <v>1</v>
      </c>
      <c r="F28" s="116">
        <v>2</v>
      </c>
      <c r="G28" s="116">
        <v>4</v>
      </c>
      <c r="H28" s="116">
        <v>6</v>
      </c>
      <c r="I28" s="116">
        <v>8</v>
      </c>
      <c r="J28" s="116">
        <v>10</v>
      </c>
    </row>
    <row r="29" spans="1:11" ht="19.5" thickBot="1">
      <c r="A29" s="543"/>
      <c r="B29" s="103" t="s">
        <v>198</v>
      </c>
      <c r="C29" s="122">
        <v>0</v>
      </c>
      <c r="D29" s="117">
        <v>5</v>
      </c>
      <c r="E29" s="117">
        <v>10</v>
      </c>
      <c r="F29" s="117">
        <v>20</v>
      </c>
      <c r="G29" s="117">
        <v>40</v>
      </c>
      <c r="H29" s="117">
        <v>60</v>
      </c>
      <c r="I29" s="117">
        <v>80</v>
      </c>
      <c r="J29" s="116">
        <v>100</v>
      </c>
    </row>
    <row r="30" spans="1:11" ht="14.25" thickBot="1">
      <c r="A30" s="54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4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4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44"/>
      <c r="B33" s="103" t="s">
        <v>202</v>
      </c>
      <c r="C33" s="105" t="s">
        <v>203</v>
      </c>
      <c r="D33" s="108">
        <f>INTERCEPT($C$32:$J$32,$C$29:$J$29)</f>
        <v>0</v>
      </c>
      <c r="E33" s="105" t="s">
        <v>204</v>
      </c>
      <c r="F33" s="108">
        <f>SLOPE($C$32:$J$32,$C$29:$J$29)</f>
        <v>0</v>
      </c>
      <c r="G33" s="105" t="s">
        <v>205</v>
      </c>
      <c r="H33" s="108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53"/>
      <c r="D34" s="554"/>
      <c r="E34" s="553"/>
      <c r="F34" s="554"/>
      <c r="G34" s="553"/>
      <c r="H34" s="554"/>
      <c r="I34" s="553"/>
      <c r="J34" s="555"/>
      <c r="K34" s="55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53"/>
      <c r="J35" s="554"/>
      <c r="K35" s="105"/>
    </row>
    <row r="36" spans="1:11" ht="14.25" thickBot="1">
      <c r="A36" s="75" t="s">
        <v>140</v>
      </c>
      <c r="B36" s="103" t="s">
        <v>141</v>
      </c>
      <c r="C36" s="553"/>
      <c r="D36" s="554"/>
      <c r="E36" s="553"/>
      <c r="F36" s="554"/>
      <c r="G36" s="553"/>
      <c r="H36" s="554"/>
      <c r="I36" s="553"/>
      <c r="J36" s="554"/>
      <c r="K36" s="105"/>
    </row>
    <row r="37" spans="1:11" ht="14.25" thickBot="1">
      <c r="A37" s="76"/>
      <c r="B37" s="103" t="s">
        <v>29</v>
      </c>
      <c r="C37" s="553"/>
      <c r="D37" s="554"/>
      <c r="E37" s="553"/>
      <c r="F37" s="554"/>
      <c r="G37" s="553"/>
      <c r="H37" s="554"/>
      <c r="I37" s="553"/>
      <c r="J37" s="554"/>
      <c r="K37" s="105"/>
    </row>
    <row r="38" spans="1:11" ht="14.25" thickBot="1">
      <c r="A38" s="77"/>
      <c r="B38" s="103" t="s">
        <v>30</v>
      </c>
      <c r="C38" s="553"/>
      <c r="D38" s="554"/>
      <c r="E38" s="553"/>
      <c r="F38" s="554"/>
      <c r="G38" s="553"/>
      <c r="H38" s="554"/>
      <c r="I38" s="553"/>
      <c r="J38" s="554"/>
      <c r="K38" s="105"/>
    </row>
    <row r="39" spans="1:11" ht="14.25" thickBot="1">
      <c r="A39" s="542" t="s">
        <v>206</v>
      </c>
      <c r="B39" s="103" t="s">
        <v>186</v>
      </c>
      <c r="C39" s="553"/>
      <c r="D39" s="554"/>
      <c r="E39" s="553"/>
      <c r="F39" s="554"/>
      <c r="G39" s="435" t="s">
        <v>207</v>
      </c>
      <c r="H39" s="500"/>
      <c r="I39" s="500"/>
      <c r="J39" s="500"/>
      <c r="K39" s="436"/>
    </row>
    <row r="40" spans="1:11" ht="14.25" thickBot="1">
      <c r="A40" s="543"/>
      <c r="B40" s="103" t="s">
        <v>208</v>
      </c>
      <c r="C40" s="553"/>
      <c r="D40" s="554"/>
      <c r="E40" s="553"/>
      <c r="F40" s="554"/>
      <c r="G40" s="550" t="s">
        <v>209</v>
      </c>
      <c r="H40" s="551"/>
      <c r="I40" s="552"/>
      <c r="J40" s="553"/>
      <c r="K40" s="554"/>
    </row>
    <row r="41" spans="1:11" ht="14.25" thickBot="1">
      <c r="A41" s="543"/>
      <c r="B41" s="103" t="s">
        <v>210</v>
      </c>
      <c r="C41" s="553"/>
      <c r="D41" s="554"/>
      <c r="E41" s="553"/>
      <c r="F41" s="554"/>
      <c r="G41" s="550" t="s">
        <v>211</v>
      </c>
      <c r="H41" s="551"/>
      <c r="I41" s="552"/>
      <c r="J41" s="105"/>
      <c r="K41" s="105"/>
    </row>
    <row r="42" spans="1:11" ht="14.25" thickBot="1">
      <c r="A42" s="543"/>
      <c r="B42" s="103" t="s">
        <v>212</v>
      </c>
      <c r="C42" s="553"/>
      <c r="D42" s="554"/>
      <c r="E42" s="553"/>
      <c r="F42" s="554"/>
      <c r="G42" s="435" t="s">
        <v>212</v>
      </c>
      <c r="H42" s="500"/>
      <c r="I42" s="436"/>
      <c r="J42" s="105"/>
      <c r="K42" s="105"/>
    </row>
    <row r="43" spans="1:11" ht="15.75" thickBot="1">
      <c r="A43" s="543"/>
      <c r="B43" s="102" t="s">
        <v>213</v>
      </c>
      <c r="C43" s="553"/>
      <c r="D43" s="554"/>
      <c r="E43" s="553"/>
      <c r="F43" s="554"/>
      <c r="G43" s="559" t="s">
        <v>213</v>
      </c>
      <c r="H43" s="560"/>
      <c r="I43" s="561"/>
      <c r="J43" s="105"/>
      <c r="K43" s="105"/>
    </row>
    <row r="44" spans="1:11" ht="15.75" thickBot="1">
      <c r="A44" s="543"/>
      <c r="B44" s="103" t="s">
        <v>214</v>
      </c>
      <c r="C44" s="553"/>
      <c r="D44" s="554"/>
      <c r="E44" s="553"/>
      <c r="F44" s="554"/>
      <c r="G44" s="550" t="s">
        <v>215</v>
      </c>
      <c r="H44" s="551"/>
      <c r="I44" s="552"/>
      <c r="J44" s="109"/>
      <c r="K44" s="105"/>
    </row>
    <row r="45" spans="1:11" ht="14.25" thickBot="1">
      <c r="A45" s="543"/>
      <c r="B45" s="103" t="s">
        <v>216</v>
      </c>
      <c r="C45" s="553"/>
      <c r="D45" s="554"/>
      <c r="E45" s="553"/>
      <c r="F45" s="554"/>
      <c r="G45" s="550" t="s">
        <v>217</v>
      </c>
      <c r="H45" s="551"/>
      <c r="I45" s="552"/>
      <c r="J45" s="105"/>
      <c r="K45" s="105"/>
    </row>
    <row r="46" spans="1:11" ht="14.25" thickBot="1">
      <c r="A46" s="543"/>
      <c r="B46" s="103" t="s">
        <v>218</v>
      </c>
      <c r="C46" s="553"/>
      <c r="D46" s="554"/>
      <c r="E46" s="553"/>
      <c r="F46" s="554"/>
      <c r="G46" s="550" t="s">
        <v>164</v>
      </c>
      <c r="H46" s="551"/>
      <c r="I46" s="552"/>
      <c r="J46" s="105"/>
      <c r="K46" s="105"/>
    </row>
    <row r="47" spans="1:11" ht="14.25" thickBot="1">
      <c r="A47" s="544"/>
      <c r="B47" s="103" t="s">
        <v>30</v>
      </c>
      <c r="C47" s="553"/>
      <c r="D47" s="554"/>
      <c r="E47" s="553"/>
      <c r="F47" s="554"/>
      <c r="G47" s="550" t="s">
        <v>30</v>
      </c>
      <c r="H47" s="551"/>
      <c r="I47" s="552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0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69"/>
  <sheetViews>
    <sheetView topLeftCell="A13" workbookViewId="0">
      <selection activeCell="O29" sqref="O2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7" t="s">
        <v>0</v>
      </c>
      <c r="B1" s="577"/>
      <c r="C1" s="577"/>
      <c r="D1" s="577"/>
      <c r="E1" s="577"/>
      <c r="F1" s="577"/>
    </row>
    <row r="2" spans="1:6" ht="20.25">
      <c r="A2" s="578" t="s">
        <v>261</v>
      </c>
      <c r="B2" s="578"/>
      <c r="C2" s="578"/>
      <c r="D2" s="578"/>
      <c r="E2" s="578"/>
      <c r="F2" s="578"/>
    </row>
    <row r="3" spans="1:6" ht="14.25">
      <c r="A3" s="579" t="s">
        <v>300</v>
      </c>
      <c r="B3" s="579"/>
      <c r="C3" s="579"/>
      <c r="D3" s="579"/>
      <c r="E3" s="579"/>
      <c r="F3" s="579"/>
    </row>
    <row r="4" spans="1:6">
      <c r="A4" s="123" t="s">
        <v>262</v>
      </c>
      <c r="B4" s="138"/>
      <c r="C4" s="123" t="s">
        <v>263</v>
      </c>
      <c r="D4" s="138"/>
      <c r="E4" s="123" t="s">
        <v>264</v>
      </c>
      <c r="F4" s="139"/>
    </row>
    <row r="5" spans="1:6">
      <c r="A5" s="123" t="s">
        <v>265</v>
      </c>
      <c r="B5" s="139"/>
      <c r="C5" s="123" t="s">
        <v>266</v>
      </c>
      <c r="D5" s="139"/>
      <c r="E5" s="123" t="s">
        <v>267</v>
      </c>
      <c r="F5" s="140"/>
    </row>
    <row r="6" spans="1:6">
      <c r="A6" s="123" t="s">
        <v>177</v>
      </c>
      <c r="B6" s="590" t="s">
        <v>297</v>
      </c>
      <c r="C6" s="590"/>
      <c r="D6" s="590"/>
      <c r="E6" s="123" t="s">
        <v>268</v>
      </c>
      <c r="F6" s="141"/>
    </row>
    <row r="7" spans="1:6" ht="13.5" customHeight="1">
      <c r="A7" s="580" t="s">
        <v>269</v>
      </c>
      <c r="B7" s="580"/>
      <c r="C7" s="581"/>
      <c r="D7" s="581"/>
      <c r="E7" s="123" t="s">
        <v>270</v>
      </c>
      <c r="F7" s="141" t="s">
        <v>298</v>
      </c>
    </row>
    <row r="8" spans="1:6" ht="14.25" thickBot="1">
      <c r="A8" s="124"/>
    </row>
    <row r="9" spans="1:6" ht="14.25" thickBot="1">
      <c r="A9" s="142" t="s">
        <v>83</v>
      </c>
      <c r="B9" s="106" t="s">
        <v>299</v>
      </c>
      <c r="C9" s="146" t="s">
        <v>271</v>
      </c>
    </row>
    <row r="10" spans="1:6" ht="14.25" thickBot="1">
      <c r="A10" s="143"/>
      <c r="B10" s="147"/>
      <c r="C10" s="148"/>
    </row>
    <row r="11" spans="1:6" ht="14.25" thickBot="1">
      <c r="A11" s="144"/>
      <c r="B11" s="147"/>
      <c r="C11" s="147"/>
    </row>
    <row r="12" spans="1:6" ht="14.25" thickBot="1">
      <c r="A12" s="144"/>
      <c r="B12" s="147"/>
      <c r="C12" s="147"/>
    </row>
    <row r="13" spans="1:6" ht="14.25" thickBot="1">
      <c r="A13" s="144"/>
      <c r="B13" s="147"/>
      <c r="C13" s="147"/>
    </row>
    <row r="14" spans="1:6" ht="14.25" thickBot="1">
      <c r="A14" s="144"/>
      <c r="B14" s="147"/>
      <c r="C14" s="147"/>
      <c r="E14" s="21"/>
      <c r="F14" t="s">
        <v>92</v>
      </c>
    </row>
    <row r="15" spans="1:6" ht="14.25" thickBot="1">
      <c r="A15" s="144"/>
      <c r="B15" s="147"/>
      <c r="C15" s="147"/>
      <c r="E15" s="25"/>
      <c r="F15" t="s">
        <v>76</v>
      </c>
    </row>
    <row r="16" spans="1:6" ht="14.25" thickBot="1">
      <c r="A16" s="144"/>
      <c r="B16" s="147"/>
      <c r="C16" s="147"/>
      <c r="E16" s="29"/>
      <c r="F16" t="s">
        <v>77</v>
      </c>
    </row>
    <row r="17" spans="1:7" ht="14.25" thickBot="1">
      <c r="A17" s="144"/>
      <c r="B17" s="147"/>
      <c r="C17" s="147"/>
    </row>
    <row r="18" spans="1:7" ht="14.25" thickBot="1">
      <c r="A18" s="144"/>
      <c r="B18" s="147"/>
      <c r="C18" s="147"/>
    </row>
    <row r="19" spans="1:7" ht="14.25" thickBot="1">
      <c r="A19" s="144"/>
      <c r="B19" s="147"/>
      <c r="C19" s="147"/>
    </row>
    <row r="20" spans="1:7" ht="14.25" thickBot="1">
      <c r="A20" s="144"/>
      <c r="B20" s="147"/>
      <c r="C20" s="147"/>
    </row>
    <row r="21" spans="1:7" ht="14.25" thickBot="1">
      <c r="A21" s="144"/>
      <c r="B21" s="147"/>
      <c r="C21" s="147"/>
    </row>
    <row r="22" spans="1:7" ht="14.25" thickBot="1">
      <c r="A22" s="144"/>
      <c r="B22" s="147"/>
      <c r="C22" s="147"/>
    </row>
    <row r="23" spans="1:7" ht="14.25" thickBot="1">
      <c r="A23" s="144"/>
      <c r="B23" s="147"/>
      <c r="C23" s="147"/>
    </row>
    <row r="24" spans="1:7" ht="14.25" thickBot="1">
      <c r="A24" s="144"/>
      <c r="B24" s="147"/>
      <c r="C24" s="147"/>
    </row>
    <row r="25" spans="1:7" ht="14.25" thickBot="1">
      <c r="A25" s="144"/>
      <c r="B25" s="147"/>
      <c r="C25" s="147"/>
    </row>
    <row r="26" spans="1:7" ht="14.25" thickBot="1">
      <c r="A26" s="144"/>
      <c r="B26" s="147"/>
      <c r="C26" s="147"/>
    </row>
    <row r="27" spans="1:7" ht="14.25" thickBot="1">
      <c r="A27" s="144"/>
      <c r="B27" s="147"/>
      <c r="C27" s="147"/>
    </row>
    <row r="28" spans="1:7" ht="14.25" thickBot="1">
      <c r="A28" s="144"/>
      <c r="B28" s="147"/>
      <c r="C28" s="147"/>
    </row>
    <row r="29" spans="1:7" ht="14.25" thickBot="1">
      <c r="A29" s="144"/>
      <c r="B29" s="147"/>
      <c r="C29" s="147"/>
    </row>
    <row r="30" spans="1:7" ht="14.25" thickBot="1">
      <c r="A30" s="145"/>
      <c r="B30" s="147"/>
      <c r="C30" s="147"/>
    </row>
    <row r="31" spans="1:7" ht="14.25" thickBot="1">
      <c r="A31" s="127" t="s">
        <v>272</v>
      </c>
      <c r="B31" s="127"/>
      <c r="C31" s="127" t="s">
        <v>273</v>
      </c>
      <c r="D31" s="127"/>
      <c r="E31" s="127" t="s">
        <v>274</v>
      </c>
      <c r="F31" s="127"/>
      <c r="G31" s="73" t="s">
        <v>275</v>
      </c>
    </row>
    <row r="32" spans="1:7" ht="14.25" thickTop="1">
      <c r="A32" s="573" t="s">
        <v>276</v>
      </c>
      <c r="B32" s="573"/>
      <c r="C32" s="573"/>
      <c r="D32" s="574" t="s">
        <v>277</v>
      </c>
      <c r="E32" s="574"/>
      <c r="F32" s="574"/>
    </row>
    <row r="33" spans="1:10">
      <c r="A33" s="128"/>
      <c r="B33" s="128"/>
      <c r="C33" s="128"/>
      <c r="D33" s="129"/>
      <c r="E33" s="129"/>
      <c r="F33" s="129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0" t="s">
        <v>21</v>
      </c>
      <c r="B35" s="131" t="s">
        <v>138</v>
      </c>
      <c r="C35" s="575"/>
      <c r="D35" s="576"/>
      <c r="E35" s="575"/>
      <c r="F35" s="576"/>
      <c r="G35" s="575"/>
      <c r="H35" s="576"/>
      <c r="I35" s="575"/>
      <c r="J35" s="582"/>
    </row>
    <row r="36" spans="1:10" ht="14.25" thickBot="1">
      <c r="A36" s="132" t="s">
        <v>22</v>
      </c>
      <c r="B36" s="133" t="s">
        <v>278</v>
      </c>
      <c r="C36" s="583"/>
      <c r="D36" s="584"/>
      <c r="E36" s="583"/>
      <c r="F36" s="584"/>
      <c r="G36" s="583"/>
      <c r="H36" s="584"/>
      <c r="I36" s="583"/>
      <c r="J36" s="585"/>
    </row>
    <row r="37" spans="1:10" ht="14.25" thickBot="1">
      <c r="A37" s="132" t="s">
        <v>23</v>
      </c>
      <c r="B37" s="133" t="s">
        <v>279</v>
      </c>
      <c r="C37" s="125"/>
      <c r="D37" s="125"/>
      <c r="E37" s="134"/>
      <c r="F37" s="125"/>
      <c r="G37" s="125"/>
      <c r="H37" s="125"/>
      <c r="I37" s="125"/>
      <c r="J37" s="126"/>
    </row>
    <row r="38" spans="1:10" ht="14.25" thickBot="1">
      <c r="A38" s="132" t="s">
        <v>24</v>
      </c>
      <c r="B38" s="133" t="s">
        <v>28</v>
      </c>
      <c r="C38" s="583"/>
      <c r="D38" s="584"/>
      <c r="E38" s="583"/>
      <c r="F38" s="584"/>
      <c r="G38" s="583"/>
      <c r="H38" s="584"/>
      <c r="I38" s="583"/>
      <c r="J38" s="585"/>
    </row>
    <row r="39" spans="1:10" ht="14.25" thickBot="1">
      <c r="A39" s="132" t="s">
        <v>25</v>
      </c>
      <c r="B39" s="133" t="s">
        <v>280</v>
      </c>
      <c r="C39" s="583"/>
      <c r="D39" s="584"/>
      <c r="E39" s="583"/>
      <c r="F39" s="584"/>
      <c r="G39" s="583"/>
      <c r="H39" s="584"/>
      <c r="I39" s="583"/>
      <c r="J39" s="585"/>
    </row>
    <row r="40" spans="1:10" ht="14.25" thickBot="1">
      <c r="A40" s="135"/>
      <c r="B40" s="136" t="s">
        <v>30</v>
      </c>
      <c r="C40" s="586"/>
      <c r="D40" s="587"/>
      <c r="E40" s="586"/>
      <c r="F40" s="587"/>
      <c r="G40" s="586"/>
      <c r="H40" s="587"/>
      <c r="I40" s="586"/>
      <c r="J40" s="588"/>
    </row>
    <row r="41" spans="1:10" ht="15" thickTop="1" thickBot="1">
      <c r="A41" s="132" t="s">
        <v>281</v>
      </c>
      <c r="B41" s="133" t="s">
        <v>186</v>
      </c>
      <c r="C41" s="575"/>
      <c r="D41" s="576"/>
      <c r="E41" s="575"/>
      <c r="F41" s="576"/>
      <c r="G41" s="575"/>
      <c r="H41" s="576"/>
      <c r="I41" s="575"/>
      <c r="J41" s="582"/>
    </row>
    <row r="42" spans="1:10" ht="14.25" thickBot="1">
      <c r="A42" s="132" t="s">
        <v>282</v>
      </c>
      <c r="B42" s="133" t="s">
        <v>278</v>
      </c>
      <c r="C42" s="583"/>
      <c r="D42" s="584"/>
      <c r="E42" s="583"/>
      <c r="F42" s="584"/>
      <c r="G42" s="583"/>
      <c r="H42" s="584"/>
      <c r="I42" s="583"/>
      <c r="J42" s="585"/>
    </row>
    <row r="43" spans="1:10" ht="14.25" thickBot="1">
      <c r="A43" s="132" t="s">
        <v>283</v>
      </c>
      <c r="B43" s="133" t="s">
        <v>284</v>
      </c>
      <c r="C43" s="583"/>
      <c r="D43" s="584"/>
      <c r="E43" s="583"/>
      <c r="F43" s="584"/>
      <c r="G43" s="583"/>
      <c r="H43" s="584"/>
      <c r="I43" s="583"/>
      <c r="J43" s="585"/>
    </row>
    <row r="44" spans="1:10" ht="14.25" thickBot="1">
      <c r="A44" s="132" t="s">
        <v>285</v>
      </c>
      <c r="B44" s="133" t="s">
        <v>286</v>
      </c>
      <c r="C44" s="583"/>
      <c r="D44" s="584"/>
      <c r="E44" s="583"/>
      <c r="F44" s="584"/>
      <c r="G44" s="583"/>
      <c r="H44" s="584"/>
      <c r="I44" s="583"/>
      <c r="J44" s="585"/>
    </row>
    <row r="45" spans="1:10" ht="14.25" thickBot="1">
      <c r="A45" s="132" t="s">
        <v>24</v>
      </c>
      <c r="B45" s="133" t="s">
        <v>287</v>
      </c>
      <c r="C45" s="583"/>
      <c r="D45" s="584"/>
      <c r="E45" s="583"/>
      <c r="F45" s="584"/>
      <c r="G45" s="583"/>
      <c r="H45" s="584"/>
      <c r="I45" s="583"/>
      <c r="J45" s="585"/>
    </row>
    <row r="46" spans="1:10" ht="14.25" thickBot="1">
      <c r="A46" s="137" t="s">
        <v>25</v>
      </c>
      <c r="B46" s="136" t="s">
        <v>30</v>
      </c>
      <c r="C46" s="586"/>
      <c r="D46" s="587"/>
      <c r="E46" s="586"/>
      <c r="F46" s="587"/>
      <c r="G46" s="586"/>
      <c r="H46" s="587"/>
      <c r="I46" s="586"/>
      <c r="J46" s="588"/>
    </row>
    <row r="47" spans="1:10" ht="15" thickTop="1" thickBot="1">
      <c r="A47" s="132" t="s">
        <v>288</v>
      </c>
      <c r="B47" s="133" t="s">
        <v>289</v>
      </c>
      <c r="C47" s="575"/>
      <c r="D47" s="576"/>
      <c r="E47" s="575"/>
      <c r="F47" s="576"/>
      <c r="G47" s="575"/>
      <c r="H47" s="576"/>
      <c r="I47" s="575"/>
      <c r="J47" s="582"/>
    </row>
    <row r="48" spans="1:10" ht="14.25" thickBot="1">
      <c r="A48" s="132" t="s">
        <v>290</v>
      </c>
      <c r="B48" s="133" t="s">
        <v>278</v>
      </c>
      <c r="C48" s="583"/>
      <c r="D48" s="584"/>
      <c r="E48" s="583"/>
      <c r="F48" s="584"/>
      <c r="G48" s="583"/>
      <c r="H48" s="584"/>
      <c r="I48" s="583"/>
      <c r="J48" s="585"/>
    </row>
    <row r="49" spans="1:10" ht="14.25" thickBot="1">
      <c r="A49" s="132" t="s">
        <v>291</v>
      </c>
      <c r="B49" s="133" t="s">
        <v>292</v>
      </c>
      <c r="C49" s="125"/>
      <c r="D49" s="125"/>
      <c r="E49" s="125"/>
      <c r="F49" s="125"/>
      <c r="G49" s="125"/>
      <c r="H49" s="125"/>
      <c r="I49" s="125"/>
      <c r="J49" s="126"/>
    </row>
    <row r="50" spans="1:10" ht="14.25" thickBot="1">
      <c r="A50" s="132" t="s">
        <v>293</v>
      </c>
      <c r="B50" s="133" t="s">
        <v>294</v>
      </c>
      <c r="C50" s="583"/>
      <c r="D50" s="584"/>
      <c r="E50" s="583"/>
      <c r="F50" s="584"/>
      <c r="G50" s="583"/>
      <c r="H50" s="584"/>
      <c r="I50" s="583"/>
      <c r="J50" s="585"/>
    </row>
    <row r="51" spans="1:10" ht="26.25" thickBot="1">
      <c r="A51" s="132" t="s">
        <v>25</v>
      </c>
      <c r="B51" s="133" t="s">
        <v>295</v>
      </c>
      <c r="C51" s="583"/>
      <c r="D51" s="584"/>
      <c r="E51" s="583"/>
      <c r="F51" s="584"/>
      <c r="G51" s="583"/>
      <c r="H51" s="584"/>
      <c r="I51" s="583"/>
      <c r="J51" s="585"/>
    </row>
    <row r="52" spans="1:10" ht="14.25" thickBot="1">
      <c r="A52" s="135"/>
      <c r="B52" s="136" t="s">
        <v>30</v>
      </c>
      <c r="C52" s="586"/>
      <c r="D52" s="587"/>
      <c r="E52" s="586"/>
      <c r="F52" s="587"/>
      <c r="G52" s="586"/>
      <c r="H52" s="587"/>
      <c r="I52" s="586"/>
      <c r="J52" s="588"/>
    </row>
    <row r="53" spans="1:10" ht="21.75" thickTop="1" thickBot="1">
      <c r="A53" s="591" t="s">
        <v>167</v>
      </c>
      <c r="B53" s="591"/>
      <c r="C53" s="591"/>
      <c r="D53" s="591"/>
      <c r="E53" s="591"/>
      <c r="F53" s="591"/>
      <c r="G53" s="591"/>
      <c r="H53" s="591"/>
      <c r="I53" s="591"/>
      <c r="J53" s="591"/>
    </row>
    <row r="54" spans="1:10" ht="14.25" thickTop="1">
      <c r="A54" s="592"/>
      <c r="B54" s="592"/>
      <c r="C54" s="592"/>
      <c r="D54" s="592"/>
      <c r="E54" s="592"/>
      <c r="F54" s="592"/>
      <c r="G54" s="592"/>
      <c r="H54" s="592"/>
      <c r="I54" s="592"/>
      <c r="J54" s="592"/>
    </row>
    <row r="55" spans="1:10">
      <c r="A55" s="386"/>
      <c r="B55" s="386"/>
      <c r="C55" s="386"/>
      <c r="D55" s="386"/>
      <c r="E55" s="386"/>
      <c r="F55" s="386"/>
      <c r="G55" s="386"/>
      <c r="H55" s="386"/>
      <c r="I55" s="386"/>
      <c r="J55" s="386"/>
    </row>
    <row r="56" spans="1:10">
      <c r="A56" s="386"/>
      <c r="B56" s="386"/>
      <c r="C56" s="386"/>
      <c r="D56" s="386"/>
      <c r="E56" s="386"/>
      <c r="F56" s="386"/>
      <c r="G56" s="386"/>
      <c r="H56" s="386"/>
      <c r="I56" s="386"/>
      <c r="J56" s="386"/>
    </row>
    <row r="57" spans="1:10">
      <c r="A57" s="386"/>
      <c r="B57" s="386"/>
      <c r="C57" s="386"/>
      <c r="D57" s="386"/>
      <c r="E57" s="386"/>
      <c r="F57" s="386"/>
      <c r="G57" s="386"/>
      <c r="H57" s="386"/>
      <c r="I57" s="386"/>
      <c r="J57" s="386"/>
    </row>
    <row r="58" spans="1:10">
      <c r="A58" s="386"/>
      <c r="B58" s="386"/>
      <c r="C58" s="386"/>
      <c r="D58" s="386"/>
      <c r="E58" s="386"/>
      <c r="F58" s="386"/>
      <c r="G58" s="386"/>
      <c r="H58" s="386"/>
      <c r="I58" s="386"/>
      <c r="J58" s="386"/>
    </row>
    <row r="59" spans="1:10">
      <c r="A59" s="386"/>
      <c r="B59" s="386"/>
      <c r="C59" s="386"/>
      <c r="D59" s="386"/>
      <c r="E59" s="386"/>
      <c r="F59" s="386"/>
      <c r="G59" s="386"/>
      <c r="H59" s="386"/>
      <c r="I59" s="386"/>
      <c r="J59" s="386"/>
    </row>
    <row r="60" spans="1:10">
      <c r="A60" s="386"/>
      <c r="B60" s="386"/>
      <c r="C60" s="386"/>
      <c r="D60" s="386"/>
      <c r="E60" s="386"/>
      <c r="F60" s="386"/>
      <c r="G60" s="386"/>
      <c r="H60" s="386"/>
      <c r="I60" s="386"/>
      <c r="J60" s="386"/>
    </row>
    <row r="61" spans="1:10">
      <c r="A61" s="386"/>
      <c r="B61" s="386"/>
      <c r="C61" s="386"/>
      <c r="D61" s="386"/>
      <c r="E61" s="386"/>
      <c r="F61" s="386"/>
      <c r="G61" s="386"/>
      <c r="H61" s="386"/>
      <c r="I61" s="386"/>
      <c r="J61" s="386"/>
    </row>
    <row r="62" spans="1:10">
      <c r="A62" s="386"/>
      <c r="B62" s="386"/>
      <c r="C62" s="386"/>
      <c r="D62" s="386"/>
      <c r="E62" s="386"/>
      <c r="F62" s="386"/>
      <c r="G62" s="386"/>
      <c r="H62" s="386"/>
      <c r="I62" s="386"/>
      <c r="J62" s="386"/>
    </row>
    <row r="63" spans="1:10">
      <c r="A63" s="386"/>
      <c r="B63" s="386"/>
      <c r="C63" s="386"/>
      <c r="D63" s="386"/>
      <c r="E63" s="386"/>
      <c r="F63" s="386"/>
      <c r="G63" s="386"/>
      <c r="H63" s="386"/>
      <c r="I63" s="386"/>
      <c r="J63" s="386"/>
    </row>
    <row r="64" spans="1:10">
      <c r="A64" s="386"/>
      <c r="B64" s="386"/>
      <c r="C64" s="386"/>
      <c r="D64" s="386"/>
      <c r="E64" s="386"/>
      <c r="F64" s="386"/>
      <c r="G64" s="386"/>
      <c r="H64" s="386"/>
      <c r="I64" s="386"/>
      <c r="J64" s="386"/>
    </row>
    <row r="65" spans="1:10">
      <c r="A65" s="386"/>
      <c r="B65" s="386"/>
      <c r="C65" s="386"/>
      <c r="D65" s="386"/>
      <c r="E65" s="386"/>
      <c r="F65" s="386"/>
      <c r="G65" s="386"/>
      <c r="H65" s="386"/>
      <c r="I65" s="386"/>
      <c r="J65" s="386"/>
    </row>
    <row r="66" spans="1:10" ht="14.25" thickBot="1">
      <c r="A66" s="389"/>
      <c r="B66" s="389"/>
      <c r="C66" s="389"/>
      <c r="D66" s="389"/>
      <c r="E66" s="389"/>
      <c r="F66" s="389"/>
      <c r="G66" s="389"/>
      <c r="H66" s="389"/>
      <c r="I66" s="389"/>
      <c r="J66" s="389"/>
    </row>
    <row r="67" spans="1:10" ht="14.25">
      <c r="A67" s="593" t="s">
        <v>219</v>
      </c>
      <c r="B67" s="593"/>
      <c r="C67" s="593"/>
      <c r="D67" s="593"/>
      <c r="E67" s="593"/>
      <c r="F67" s="593"/>
      <c r="G67" s="593"/>
      <c r="H67" s="593"/>
      <c r="I67" s="593"/>
      <c r="J67" s="593"/>
    </row>
    <row r="68" spans="1:10">
      <c r="A68" s="589" t="s">
        <v>296</v>
      </c>
      <c r="B68" s="589"/>
      <c r="C68" s="589"/>
      <c r="D68" s="589"/>
      <c r="E68" s="589"/>
      <c r="F68" s="589"/>
      <c r="G68" s="589"/>
      <c r="H68" s="589"/>
      <c r="I68" s="589"/>
      <c r="J68" s="589"/>
    </row>
    <row r="69" spans="1:10">
      <c r="A69" s="110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3"/>
  <sheetViews>
    <sheetView topLeftCell="A34" workbookViewId="0">
      <selection activeCell="C54" sqref="C54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7" t="s">
        <v>0</v>
      </c>
      <c r="B1" s="577"/>
      <c r="C1" s="577"/>
      <c r="D1" s="577"/>
      <c r="E1" s="577"/>
      <c r="F1" s="577"/>
    </row>
    <row r="2" spans="1:6" ht="20.25">
      <c r="A2" s="578" t="s">
        <v>261</v>
      </c>
      <c r="B2" s="578"/>
      <c r="C2" s="578"/>
      <c r="D2" s="578"/>
      <c r="E2" s="578"/>
      <c r="F2" s="578"/>
    </row>
    <row r="3" spans="1:6" ht="14.25">
      <c r="A3" s="579" t="s">
        <v>345</v>
      </c>
      <c r="B3" s="579"/>
      <c r="C3" s="579"/>
      <c r="D3" s="579"/>
      <c r="E3" s="579"/>
      <c r="F3" s="579"/>
    </row>
    <row r="4" spans="1:6">
      <c r="A4" s="123" t="s">
        <v>262</v>
      </c>
      <c r="B4" s="138"/>
      <c r="C4" s="123" t="s">
        <v>263</v>
      </c>
      <c r="D4" s="138"/>
      <c r="E4" s="123" t="s">
        <v>264</v>
      </c>
      <c r="F4" s="139"/>
    </row>
    <row r="5" spans="1:6">
      <c r="A5" s="123" t="s">
        <v>265</v>
      </c>
      <c r="B5" s="139"/>
      <c r="C5" s="123" t="s">
        <v>266</v>
      </c>
      <c r="D5" s="139"/>
      <c r="E5" s="123" t="s">
        <v>267</v>
      </c>
      <c r="F5" s="140"/>
    </row>
    <row r="6" spans="1:6">
      <c r="A6" s="123" t="s">
        <v>177</v>
      </c>
      <c r="B6" s="590" t="s">
        <v>297</v>
      </c>
      <c r="C6" s="590"/>
      <c r="D6" s="590"/>
      <c r="E6" s="123" t="s">
        <v>268</v>
      </c>
      <c r="F6" s="141"/>
    </row>
    <row r="7" spans="1:6" ht="13.5" customHeight="1">
      <c r="A7" s="580" t="s">
        <v>269</v>
      </c>
      <c r="B7" s="580"/>
      <c r="C7" s="581"/>
      <c r="D7" s="581"/>
      <c r="E7" s="123" t="s">
        <v>270</v>
      </c>
      <c r="F7" s="141" t="s">
        <v>298</v>
      </c>
    </row>
    <row r="8" spans="1:6" ht="14.25" thickBot="1">
      <c r="A8" s="124"/>
    </row>
    <row r="9" spans="1:6" ht="14.25" thickBot="1">
      <c r="A9" s="142" t="s">
        <v>83</v>
      </c>
      <c r="B9" s="106" t="s">
        <v>299</v>
      </c>
      <c r="C9" s="146" t="s">
        <v>271</v>
      </c>
    </row>
    <row r="10" spans="1:6" ht="14.25" thickBot="1">
      <c r="A10" s="143"/>
      <c r="B10" s="147"/>
      <c r="C10" s="148"/>
    </row>
    <row r="11" spans="1:6" ht="14.25" thickBot="1">
      <c r="A11" s="144"/>
      <c r="B11" s="147"/>
      <c r="C11" s="147"/>
    </row>
    <row r="12" spans="1:6" ht="14.25" thickBot="1">
      <c r="A12" s="144"/>
      <c r="B12" s="147"/>
      <c r="C12" s="147"/>
    </row>
    <row r="13" spans="1:6" ht="14.25" thickBot="1">
      <c r="A13" s="144"/>
      <c r="B13" s="147"/>
      <c r="C13" s="147"/>
    </row>
    <row r="14" spans="1:6" ht="14.25" thickBot="1">
      <c r="A14" s="144"/>
      <c r="B14" s="147"/>
      <c r="C14" s="147"/>
      <c r="E14" s="21"/>
      <c r="F14" t="s">
        <v>92</v>
      </c>
    </row>
    <row r="15" spans="1:6" ht="14.25" thickBot="1">
      <c r="A15" s="144"/>
      <c r="B15" s="147"/>
      <c r="C15" s="147"/>
      <c r="E15" s="25"/>
      <c r="F15" t="s">
        <v>76</v>
      </c>
    </row>
    <row r="16" spans="1:6" ht="14.25" thickBot="1">
      <c r="A16" s="144"/>
      <c r="B16" s="147"/>
      <c r="C16" s="147"/>
      <c r="E16" s="29"/>
      <c r="F16" t="s">
        <v>77</v>
      </c>
    </row>
    <row r="17" spans="1:7" ht="14.25" thickBot="1">
      <c r="A17" s="144"/>
      <c r="B17" s="147"/>
      <c r="C17" s="147"/>
    </row>
    <row r="18" spans="1:7" ht="14.25" thickBot="1">
      <c r="A18" s="144"/>
      <c r="B18" s="147"/>
      <c r="C18" s="147"/>
    </row>
    <row r="19" spans="1:7" ht="14.25" thickBot="1">
      <c r="A19" s="144"/>
      <c r="B19" s="147"/>
      <c r="C19" s="147"/>
    </row>
    <row r="20" spans="1:7" ht="14.25" thickBot="1">
      <c r="A20" s="144"/>
      <c r="B20" s="147"/>
      <c r="C20" s="147"/>
    </row>
    <row r="21" spans="1:7" ht="14.25" thickBot="1">
      <c r="A21" s="144"/>
      <c r="B21" s="147"/>
      <c r="C21" s="147"/>
    </row>
    <row r="22" spans="1:7" ht="14.25" thickBot="1">
      <c r="A22" s="144"/>
      <c r="B22" s="147"/>
      <c r="C22" s="147"/>
    </row>
    <row r="23" spans="1:7" ht="14.25" thickBot="1">
      <c r="A23" s="144"/>
      <c r="B23" s="147"/>
      <c r="C23" s="147"/>
    </row>
    <row r="24" spans="1:7" ht="14.25" thickBot="1">
      <c r="A24" s="144"/>
      <c r="B24" s="147"/>
      <c r="C24" s="147"/>
    </row>
    <row r="25" spans="1:7" ht="14.25" thickBot="1">
      <c r="A25" s="144"/>
      <c r="B25" s="147"/>
      <c r="C25" s="147"/>
    </row>
    <row r="26" spans="1:7" ht="14.25" thickBot="1">
      <c r="A26" s="144"/>
      <c r="B26" s="147"/>
      <c r="C26" s="147"/>
    </row>
    <row r="27" spans="1:7" ht="14.25" thickBot="1">
      <c r="A27" s="144"/>
      <c r="B27" s="147"/>
      <c r="C27" s="147"/>
    </row>
    <row r="28" spans="1:7" ht="14.25" thickBot="1">
      <c r="A28" s="144"/>
      <c r="B28" s="147"/>
      <c r="C28" s="147"/>
    </row>
    <row r="29" spans="1:7" ht="14.25" thickBot="1">
      <c r="A29" s="144"/>
      <c r="B29" s="147"/>
      <c r="C29" s="147"/>
    </row>
    <row r="30" spans="1:7" ht="14.25" thickBot="1">
      <c r="A30" s="145"/>
      <c r="B30" s="147"/>
      <c r="C30" s="147"/>
    </row>
    <row r="31" spans="1:7" ht="14.25" thickBot="1">
      <c r="A31" s="127" t="s">
        <v>272</v>
      </c>
      <c r="B31" s="127"/>
      <c r="C31" s="127" t="s">
        <v>273</v>
      </c>
      <c r="D31" s="127"/>
      <c r="E31" s="127" t="s">
        <v>274</v>
      </c>
      <c r="F31" s="127"/>
      <c r="G31" s="73" t="s">
        <v>275</v>
      </c>
    </row>
    <row r="32" spans="1:7" ht="14.25" thickTop="1">
      <c r="A32" s="573" t="s">
        <v>276</v>
      </c>
      <c r="B32" s="573"/>
      <c r="C32" s="573"/>
      <c r="D32" s="574" t="s">
        <v>277</v>
      </c>
      <c r="E32" s="574"/>
      <c r="F32" s="574"/>
    </row>
    <row r="33" spans="1:7">
      <c r="A33" s="128"/>
      <c r="B33" s="128"/>
      <c r="C33" s="128"/>
      <c r="D33" s="129"/>
      <c r="E33" s="129"/>
      <c r="F33" s="129"/>
    </row>
    <row r="34" spans="1:7">
      <c r="A34" s="128"/>
      <c r="B34" s="128"/>
      <c r="C34" s="128"/>
      <c r="D34" s="129"/>
      <c r="E34" s="129"/>
      <c r="F34" s="129"/>
      <c r="G34" s="129"/>
    </row>
    <row r="35" spans="1:7" ht="14.25" thickBot="1">
      <c r="A35" s="562" t="s">
        <v>526</v>
      </c>
      <c r="B35" s="562"/>
    </row>
    <row r="36" spans="1:7">
      <c r="A36" s="332" t="s">
        <v>524</v>
      </c>
      <c r="B36" s="341" t="s">
        <v>542</v>
      </c>
      <c r="C36" s="333" t="s">
        <v>527</v>
      </c>
      <c r="D36" s="333" t="s">
        <v>528</v>
      </c>
      <c r="E36" s="333" t="s">
        <v>530</v>
      </c>
      <c r="F36" s="333" t="s">
        <v>532</v>
      </c>
      <c r="G36" s="334" t="s">
        <v>533</v>
      </c>
    </row>
    <row r="37" spans="1:7">
      <c r="A37" s="335"/>
      <c r="B37" s="342"/>
      <c r="C37" s="336"/>
      <c r="D37" s="336"/>
      <c r="E37" s="336"/>
      <c r="F37" s="336"/>
      <c r="G37" s="337"/>
    </row>
    <row r="38" spans="1:7">
      <c r="A38" s="335"/>
      <c r="B38" s="342"/>
      <c r="C38" s="336"/>
      <c r="D38" s="336"/>
      <c r="E38" s="336"/>
      <c r="F38" s="336"/>
      <c r="G38" s="337"/>
    </row>
    <row r="39" spans="1:7">
      <c r="A39" s="335"/>
      <c r="B39" s="342"/>
      <c r="C39" s="336"/>
      <c r="D39" s="336"/>
      <c r="E39" s="336"/>
      <c r="F39" s="336"/>
      <c r="G39" s="337"/>
    </row>
    <row r="40" spans="1:7">
      <c r="A40" s="335"/>
      <c r="B40" s="342"/>
      <c r="C40" s="336"/>
      <c r="D40" s="336"/>
      <c r="E40" s="336"/>
      <c r="F40" s="336"/>
      <c r="G40" s="337"/>
    </row>
    <row r="41" spans="1:7">
      <c r="A41" s="335"/>
      <c r="B41" s="342"/>
      <c r="C41" s="336"/>
      <c r="D41" s="336"/>
      <c r="E41" s="336"/>
      <c r="F41" s="336"/>
      <c r="G41" s="337"/>
    </row>
    <row r="42" spans="1:7" ht="14.25" thickBot="1">
      <c r="A42" s="338"/>
      <c r="B42" s="343"/>
      <c r="C42" s="339"/>
      <c r="D42" s="339"/>
      <c r="E42" s="339"/>
      <c r="F42" s="339"/>
      <c r="G42" s="340"/>
    </row>
    <row r="43" spans="1:7">
      <c r="A43" s="331"/>
      <c r="B43" s="330"/>
      <c r="C43" s="330"/>
      <c r="D43" s="330"/>
      <c r="E43" s="330"/>
      <c r="F43" s="330"/>
    </row>
    <row r="44" spans="1:7" ht="14.25" thickBot="1">
      <c r="A44" s="562" t="s">
        <v>534</v>
      </c>
      <c r="B44" s="562"/>
      <c r="C44" s="562"/>
      <c r="D44" s="330"/>
      <c r="E44" s="330"/>
      <c r="F44" s="330"/>
    </row>
    <row r="45" spans="1:7">
      <c r="A45" s="332" t="s">
        <v>535</v>
      </c>
      <c r="B45" s="333" t="s">
        <v>420</v>
      </c>
      <c r="C45" s="333" t="s">
        <v>537</v>
      </c>
      <c r="D45" s="333" t="s">
        <v>538</v>
      </c>
      <c r="E45" s="333" t="s">
        <v>539</v>
      </c>
      <c r="F45" s="334" t="s">
        <v>540</v>
      </c>
      <c r="G45" s="334" t="s">
        <v>533</v>
      </c>
    </row>
    <row r="46" spans="1:7">
      <c r="A46" s="335"/>
      <c r="B46" s="336"/>
      <c r="C46" s="336"/>
      <c r="D46" s="336"/>
      <c r="E46" s="336"/>
      <c r="F46" s="337"/>
      <c r="G46" s="337"/>
    </row>
    <row r="47" spans="1:7">
      <c r="A47" s="335"/>
      <c r="B47" s="336"/>
      <c r="C47" s="336"/>
      <c r="D47" s="336"/>
      <c r="E47" s="336"/>
      <c r="F47" s="337"/>
      <c r="G47" s="337"/>
    </row>
    <row r="48" spans="1:7">
      <c r="A48" s="335"/>
      <c r="B48" s="336"/>
      <c r="C48" s="336"/>
      <c r="D48" s="336"/>
      <c r="E48" s="336"/>
      <c r="F48" s="337"/>
      <c r="G48" s="337"/>
    </row>
    <row r="49" spans="1:8">
      <c r="A49" s="335"/>
      <c r="B49" s="336"/>
      <c r="C49" s="336"/>
      <c r="D49" s="336"/>
      <c r="E49" s="336"/>
      <c r="F49" s="337"/>
      <c r="G49" s="337"/>
    </row>
    <row r="50" spans="1:8">
      <c r="A50" s="335"/>
      <c r="B50" s="336"/>
      <c r="C50" s="336"/>
      <c r="D50" s="336"/>
      <c r="E50" s="336"/>
      <c r="F50" s="337"/>
      <c r="G50" s="337"/>
    </row>
    <row r="51" spans="1:8" ht="14.25" thickBot="1">
      <c r="A51" s="338"/>
      <c r="B51" s="339"/>
      <c r="C51" s="339"/>
      <c r="D51" s="339"/>
      <c r="E51" s="339"/>
      <c r="F51" s="340"/>
      <c r="G51" s="340"/>
    </row>
    <row r="52" spans="1:8">
      <c r="A52" s="128"/>
      <c r="B52" s="128"/>
      <c r="C52" s="128"/>
      <c r="D52" s="129"/>
      <c r="E52" s="129"/>
      <c r="F52" s="129"/>
      <c r="G52" s="129"/>
    </row>
    <row r="53" spans="1:8">
      <c r="A53" s="351" t="s">
        <v>543</v>
      </c>
      <c r="B53" s="128"/>
      <c r="C53" s="128"/>
      <c r="D53" s="129"/>
      <c r="E53" s="129"/>
      <c r="F53" s="129"/>
      <c r="G53" s="129"/>
    </row>
    <row r="54" spans="1:8" ht="24">
      <c r="A54" s="352" t="s">
        <v>544</v>
      </c>
      <c r="B54" s="352" t="s">
        <v>545</v>
      </c>
      <c r="C54" s="352" t="s">
        <v>550</v>
      </c>
      <c r="D54" s="352" t="s">
        <v>551</v>
      </c>
      <c r="E54" s="352" t="s">
        <v>546</v>
      </c>
      <c r="F54" s="352" t="s">
        <v>548</v>
      </c>
      <c r="G54" s="352" t="s">
        <v>549</v>
      </c>
      <c r="H54" s="12"/>
    </row>
    <row r="55" spans="1:8">
      <c r="A55" s="353"/>
      <c r="B55" s="353"/>
      <c r="C55" s="353"/>
      <c r="D55" s="353"/>
      <c r="E55" s="354"/>
      <c r="F55" s="354"/>
      <c r="G55" s="354"/>
      <c r="H55" s="129"/>
    </row>
    <row r="56" spans="1:8">
      <c r="A56" s="355"/>
      <c r="B56" s="355"/>
      <c r="C56" s="355"/>
      <c r="D56" s="355"/>
      <c r="E56" s="355"/>
      <c r="F56" s="355"/>
      <c r="G56" s="355"/>
      <c r="H56" s="12"/>
    </row>
    <row r="57" spans="1:8">
      <c r="A57" s="353"/>
      <c r="B57" s="353"/>
      <c r="C57" s="353"/>
      <c r="D57" s="353"/>
      <c r="E57" s="354"/>
      <c r="F57" s="354"/>
      <c r="G57" s="354"/>
      <c r="H57" s="129"/>
    </row>
    <row r="58" spans="1:8">
      <c r="A58" s="355"/>
      <c r="B58" s="355"/>
      <c r="C58" s="355"/>
      <c r="D58" s="355"/>
      <c r="E58" s="355"/>
      <c r="F58" s="355"/>
      <c r="G58" s="355"/>
      <c r="H58" s="12"/>
    </row>
    <row r="59" spans="1:8">
      <c r="A59" s="353"/>
      <c r="B59" s="353"/>
      <c r="C59" s="353"/>
      <c r="D59" s="353"/>
      <c r="E59" s="354"/>
      <c r="F59" s="354"/>
      <c r="G59" s="354"/>
      <c r="H59" s="129"/>
    </row>
    <row r="60" spans="1:8">
      <c r="A60" s="355"/>
      <c r="B60" s="355"/>
      <c r="C60" s="355"/>
      <c r="D60" s="355"/>
      <c r="E60" s="355"/>
      <c r="F60" s="355"/>
      <c r="G60" s="355"/>
      <c r="H60" s="12"/>
    </row>
    <row r="61" spans="1:8">
      <c r="A61" s="353"/>
      <c r="B61" s="353"/>
      <c r="C61" s="353"/>
      <c r="D61" s="353"/>
      <c r="E61" s="354"/>
      <c r="F61" s="354"/>
      <c r="G61" s="354"/>
      <c r="H61" s="129"/>
    </row>
    <row r="62" spans="1:8">
      <c r="A62" s="355"/>
      <c r="B62" s="355"/>
      <c r="C62" s="355"/>
      <c r="D62" s="355"/>
      <c r="E62" s="355"/>
      <c r="F62" s="355"/>
      <c r="G62" s="355"/>
      <c r="H62" s="12"/>
    </row>
    <row r="63" spans="1:8">
      <c r="A63" s="353"/>
      <c r="B63" s="353"/>
      <c r="C63" s="353"/>
      <c r="D63" s="353"/>
      <c r="E63" s="354"/>
      <c r="F63" s="354"/>
      <c r="G63" s="354"/>
      <c r="H63" s="129"/>
    </row>
    <row r="64" spans="1:8">
      <c r="A64" s="355"/>
      <c r="B64" s="355"/>
      <c r="C64" s="355"/>
      <c r="D64" s="355"/>
      <c r="E64" s="355"/>
      <c r="F64" s="355"/>
      <c r="G64" s="355"/>
      <c r="H64" s="12"/>
    </row>
    <row r="65" spans="1:10">
      <c r="A65" s="353"/>
      <c r="B65" s="353"/>
      <c r="C65" s="353"/>
      <c r="D65" s="353"/>
      <c r="E65" s="354"/>
      <c r="F65" s="354"/>
      <c r="G65" s="354"/>
      <c r="H65" s="129"/>
    </row>
    <row r="66" spans="1:10">
      <c r="A66" s="12"/>
      <c r="B66" s="12"/>
      <c r="C66" s="12"/>
      <c r="D66" s="12"/>
      <c r="E66" s="12"/>
      <c r="F66" s="12"/>
      <c r="G66" s="12"/>
    </row>
    <row r="67" spans="1:10">
      <c r="A67" s="128"/>
      <c r="B67" s="128"/>
      <c r="C67" s="128"/>
      <c r="D67" s="129"/>
      <c r="E67" s="129"/>
      <c r="F67" s="129"/>
      <c r="G67" s="129"/>
    </row>
    <row r="68" spans="1:10" ht="14.25" thickBot="1">
      <c r="A68" s="12"/>
      <c r="B68" s="12"/>
      <c r="C68" s="12"/>
      <c r="D68" s="12"/>
      <c r="E68" s="12"/>
      <c r="F68" s="12"/>
    </row>
    <row r="69" spans="1:10" ht="15" thickTop="1" thickBot="1">
      <c r="A69" s="130" t="s">
        <v>21</v>
      </c>
      <c r="B69" s="131" t="s">
        <v>138</v>
      </c>
      <c r="C69" s="575"/>
      <c r="D69" s="576"/>
      <c r="E69" s="575"/>
      <c r="F69" s="576"/>
      <c r="G69" s="575"/>
      <c r="H69" s="576"/>
      <c r="I69" s="575"/>
      <c r="J69" s="582"/>
    </row>
    <row r="70" spans="1:10" ht="14.25" thickBot="1">
      <c r="A70" s="132" t="s">
        <v>22</v>
      </c>
      <c r="B70" s="133" t="s">
        <v>278</v>
      </c>
      <c r="C70" s="583"/>
      <c r="D70" s="584"/>
      <c r="E70" s="583"/>
      <c r="F70" s="584"/>
      <c r="G70" s="583"/>
      <c r="H70" s="584"/>
      <c r="I70" s="583"/>
      <c r="J70" s="585"/>
    </row>
    <row r="71" spans="1:10" ht="14.25" thickBot="1">
      <c r="A71" s="132" t="s">
        <v>23</v>
      </c>
      <c r="B71" s="133" t="s">
        <v>279</v>
      </c>
      <c r="C71" s="125"/>
      <c r="D71" s="125"/>
      <c r="E71" s="134"/>
      <c r="F71" s="125"/>
      <c r="G71" s="125"/>
      <c r="H71" s="125"/>
      <c r="I71" s="125"/>
      <c r="J71" s="126"/>
    </row>
    <row r="72" spans="1:10" ht="14.25" thickBot="1">
      <c r="A72" s="132" t="s">
        <v>24</v>
      </c>
      <c r="B72" s="133" t="s">
        <v>28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132" t="s">
        <v>25</v>
      </c>
      <c r="B73" s="133" t="s">
        <v>280</v>
      </c>
      <c r="C73" s="583"/>
      <c r="D73" s="584"/>
      <c r="E73" s="583"/>
      <c r="F73" s="584"/>
      <c r="G73" s="583"/>
      <c r="H73" s="584"/>
      <c r="I73" s="583"/>
      <c r="J73" s="585"/>
    </row>
    <row r="74" spans="1:10" ht="14.25" thickBot="1">
      <c r="A74" s="135"/>
      <c r="B74" s="136" t="s">
        <v>30</v>
      </c>
      <c r="C74" s="586"/>
      <c r="D74" s="587"/>
      <c r="E74" s="586"/>
      <c r="F74" s="587"/>
      <c r="G74" s="586"/>
      <c r="H74" s="587"/>
      <c r="I74" s="586"/>
      <c r="J74" s="588"/>
    </row>
    <row r="75" spans="1:10" ht="15" thickTop="1" thickBot="1">
      <c r="A75" s="132" t="s">
        <v>281</v>
      </c>
      <c r="B75" s="133" t="s">
        <v>186</v>
      </c>
      <c r="C75" s="575"/>
      <c r="D75" s="576"/>
      <c r="E75" s="575"/>
      <c r="F75" s="576"/>
      <c r="G75" s="575"/>
      <c r="H75" s="576"/>
      <c r="I75" s="575"/>
      <c r="J75" s="582"/>
    </row>
    <row r="76" spans="1:10" ht="14.25" thickBot="1">
      <c r="A76" s="132" t="s">
        <v>282</v>
      </c>
      <c r="B76" s="133" t="s">
        <v>278</v>
      </c>
      <c r="C76" s="583"/>
      <c r="D76" s="584"/>
      <c r="E76" s="583"/>
      <c r="F76" s="584"/>
      <c r="G76" s="583"/>
      <c r="H76" s="584"/>
      <c r="I76" s="583"/>
      <c r="J76" s="585"/>
    </row>
    <row r="77" spans="1:10" ht="14.25" thickBot="1">
      <c r="A77" s="132" t="s">
        <v>283</v>
      </c>
      <c r="B77" s="133" t="s">
        <v>284</v>
      </c>
      <c r="C77" s="583"/>
      <c r="D77" s="584"/>
      <c r="E77" s="583"/>
      <c r="F77" s="584"/>
      <c r="G77" s="583"/>
      <c r="H77" s="584"/>
      <c r="I77" s="583"/>
      <c r="J77" s="585"/>
    </row>
    <row r="78" spans="1:10" ht="14.25" thickBot="1">
      <c r="A78" s="132" t="s">
        <v>285</v>
      </c>
      <c r="B78" s="133" t="s">
        <v>286</v>
      </c>
      <c r="C78" s="583"/>
      <c r="D78" s="584"/>
      <c r="E78" s="583"/>
      <c r="F78" s="584"/>
      <c r="G78" s="583"/>
      <c r="H78" s="584"/>
      <c r="I78" s="583"/>
      <c r="J78" s="585"/>
    </row>
    <row r="79" spans="1:10" ht="14.25" thickBot="1">
      <c r="A79" s="132" t="s">
        <v>24</v>
      </c>
      <c r="B79" s="133" t="s">
        <v>287</v>
      </c>
      <c r="C79" s="583"/>
      <c r="D79" s="584"/>
      <c r="E79" s="583"/>
      <c r="F79" s="584"/>
      <c r="G79" s="583"/>
      <c r="H79" s="584"/>
      <c r="I79" s="583"/>
      <c r="J79" s="585"/>
    </row>
    <row r="80" spans="1:10" ht="14.25" thickBot="1">
      <c r="A80" s="137" t="s">
        <v>25</v>
      </c>
      <c r="B80" s="136" t="s">
        <v>30</v>
      </c>
      <c r="C80" s="586"/>
      <c r="D80" s="587"/>
      <c r="E80" s="586"/>
      <c r="F80" s="587"/>
      <c r="G80" s="586"/>
      <c r="H80" s="587"/>
      <c r="I80" s="586"/>
      <c r="J80" s="588"/>
    </row>
    <row r="81" spans="1:10" ht="15" thickTop="1" thickBot="1">
      <c r="A81" s="132" t="s">
        <v>288</v>
      </c>
      <c r="B81" s="133" t="s">
        <v>289</v>
      </c>
      <c r="C81" s="575"/>
      <c r="D81" s="576"/>
      <c r="E81" s="575"/>
      <c r="F81" s="576"/>
      <c r="G81" s="575"/>
      <c r="H81" s="576"/>
      <c r="I81" s="575"/>
      <c r="J81" s="582"/>
    </row>
    <row r="82" spans="1:10" ht="14.25" thickBot="1">
      <c r="A82" s="132" t="s">
        <v>290</v>
      </c>
      <c r="B82" s="133" t="s">
        <v>278</v>
      </c>
      <c r="C82" s="583"/>
      <c r="D82" s="584"/>
      <c r="E82" s="583"/>
      <c r="F82" s="584"/>
      <c r="G82" s="583"/>
      <c r="H82" s="584"/>
      <c r="I82" s="583"/>
      <c r="J82" s="585"/>
    </row>
    <row r="83" spans="1:10" ht="14.25" thickBot="1">
      <c r="A83" s="132" t="s">
        <v>291</v>
      </c>
      <c r="B83" s="133" t="s">
        <v>292</v>
      </c>
      <c r="C83" s="125"/>
      <c r="D83" s="125"/>
      <c r="E83" s="125"/>
      <c r="F83" s="125"/>
      <c r="G83" s="125"/>
      <c r="H83" s="125"/>
      <c r="I83" s="125"/>
      <c r="J83" s="126"/>
    </row>
    <row r="84" spans="1:10" ht="14.25" thickBot="1">
      <c r="A84" s="132" t="s">
        <v>293</v>
      </c>
      <c r="B84" s="133" t="s">
        <v>294</v>
      </c>
      <c r="C84" s="583"/>
      <c r="D84" s="584"/>
      <c r="E84" s="583"/>
      <c r="F84" s="584"/>
      <c r="G84" s="583"/>
      <c r="H84" s="584"/>
      <c r="I84" s="583"/>
      <c r="J84" s="585"/>
    </row>
    <row r="85" spans="1:10" ht="26.25" thickBot="1">
      <c r="A85" s="132" t="s">
        <v>25</v>
      </c>
      <c r="B85" s="133" t="s">
        <v>295</v>
      </c>
      <c r="C85" s="583"/>
      <c r="D85" s="584"/>
      <c r="E85" s="583"/>
      <c r="F85" s="584"/>
      <c r="G85" s="583"/>
      <c r="H85" s="584"/>
      <c r="I85" s="583"/>
      <c r="J85" s="585"/>
    </row>
    <row r="86" spans="1:10" ht="14.25" thickBot="1">
      <c r="A86" s="135"/>
      <c r="B86" s="136" t="s">
        <v>30</v>
      </c>
      <c r="C86" s="586"/>
      <c r="D86" s="587"/>
      <c r="E86" s="586"/>
      <c r="F86" s="587"/>
      <c r="G86" s="586"/>
      <c r="H86" s="587"/>
      <c r="I86" s="586"/>
      <c r="J86" s="588"/>
    </row>
    <row r="87" spans="1:10" ht="21.75" thickTop="1" thickBot="1">
      <c r="A87" s="591" t="s">
        <v>167</v>
      </c>
      <c r="B87" s="591"/>
      <c r="C87" s="591"/>
      <c r="D87" s="591"/>
      <c r="E87" s="591"/>
      <c r="F87" s="591"/>
      <c r="G87" s="591"/>
      <c r="H87" s="591"/>
      <c r="I87" s="591"/>
      <c r="J87" s="591"/>
    </row>
    <row r="88" spans="1:10" ht="14.25" thickTop="1">
      <c r="A88" s="592"/>
      <c r="B88" s="592"/>
      <c r="C88" s="592"/>
      <c r="D88" s="592"/>
      <c r="E88" s="592"/>
      <c r="F88" s="592"/>
      <c r="G88" s="592"/>
      <c r="H88" s="592"/>
      <c r="I88" s="592"/>
      <c r="J88" s="592"/>
    </row>
    <row r="89" spans="1:10">
      <c r="A89" s="386"/>
      <c r="B89" s="386"/>
      <c r="C89" s="386"/>
      <c r="D89" s="386"/>
      <c r="E89" s="386"/>
      <c r="F89" s="386"/>
      <c r="G89" s="386"/>
      <c r="H89" s="386"/>
      <c r="I89" s="386"/>
      <c r="J89" s="386"/>
    </row>
    <row r="90" spans="1:10">
      <c r="A90" s="386"/>
      <c r="B90" s="386"/>
      <c r="C90" s="386"/>
      <c r="D90" s="386"/>
      <c r="E90" s="386"/>
      <c r="F90" s="386"/>
      <c r="G90" s="386"/>
      <c r="H90" s="386"/>
      <c r="I90" s="386"/>
      <c r="J90" s="386"/>
    </row>
    <row r="91" spans="1:10">
      <c r="A91" s="386"/>
      <c r="B91" s="386"/>
      <c r="C91" s="386"/>
      <c r="D91" s="386"/>
      <c r="E91" s="386"/>
      <c r="F91" s="386"/>
      <c r="G91" s="386"/>
      <c r="H91" s="386"/>
      <c r="I91" s="386"/>
      <c r="J91" s="386"/>
    </row>
    <row r="92" spans="1:10">
      <c r="A92" s="386"/>
      <c r="B92" s="386"/>
      <c r="C92" s="386"/>
      <c r="D92" s="386"/>
      <c r="E92" s="386"/>
      <c r="F92" s="386"/>
      <c r="G92" s="386"/>
      <c r="H92" s="386"/>
      <c r="I92" s="386"/>
      <c r="J92" s="386"/>
    </row>
    <row r="93" spans="1:10">
      <c r="A93" s="386"/>
      <c r="B93" s="386"/>
      <c r="C93" s="386"/>
      <c r="D93" s="386"/>
      <c r="E93" s="386"/>
      <c r="F93" s="386"/>
      <c r="G93" s="386"/>
      <c r="H93" s="386"/>
      <c r="I93" s="386"/>
      <c r="J93" s="386"/>
    </row>
    <row r="94" spans="1:10">
      <c r="A94" s="386"/>
      <c r="B94" s="386"/>
      <c r="C94" s="386"/>
      <c r="D94" s="386"/>
      <c r="E94" s="386"/>
      <c r="F94" s="386"/>
      <c r="G94" s="386"/>
      <c r="H94" s="386"/>
      <c r="I94" s="386"/>
      <c r="J94" s="386"/>
    </row>
    <row r="95" spans="1:10">
      <c r="A95" s="386"/>
      <c r="B95" s="386"/>
      <c r="C95" s="386"/>
      <c r="D95" s="386"/>
      <c r="E95" s="386"/>
      <c r="F95" s="386"/>
      <c r="G95" s="386"/>
      <c r="H95" s="386"/>
      <c r="I95" s="386"/>
      <c r="J95" s="386"/>
    </row>
    <row r="96" spans="1:10">
      <c r="A96" s="386"/>
      <c r="B96" s="386"/>
      <c r="C96" s="386"/>
      <c r="D96" s="386"/>
      <c r="E96" s="386"/>
      <c r="F96" s="386"/>
      <c r="G96" s="386"/>
      <c r="H96" s="386"/>
      <c r="I96" s="386"/>
      <c r="J96" s="386"/>
    </row>
    <row r="97" spans="1:10">
      <c r="A97" s="386"/>
      <c r="B97" s="386"/>
      <c r="C97" s="386"/>
      <c r="D97" s="386"/>
      <c r="E97" s="386"/>
      <c r="F97" s="386"/>
      <c r="G97" s="386"/>
      <c r="H97" s="386"/>
      <c r="I97" s="386"/>
      <c r="J97" s="386"/>
    </row>
    <row r="98" spans="1:10">
      <c r="A98" s="386"/>
      <c r="B98" s="386"/>
      <c r="C98" s="386"/>
      <c r="D98" s="386"/>
      <c r="E98" s="386"/>
      <c r="F98" s="386"/>
      <c r="G98" s="386"/>
      <c r="H98" s="386"/>
      <c r="I98" s="386"/>
      <c r="J98" s="386"/>
    </row>
    <row r="99" spans="1:10">
      <c r="A99" s="386"/>
      <c r="B99" s="386"/>
      <c r="C99" s="386"/>
      <c r="D99" s="386"/>
      <c r="E99" s="386"/>
      <c r="F99" s="386"/>
      <c r="G99" s="386"/>
      <c r="H99" s="386"/>
      <c r="I99" s="386"/>
      <c r="J99" s="386"/>
    </row>
    <row r="100" spans="1:10" ht="14.25" thickBot="1">
      <c r="A100" s="389"/>
      <c r="B100" s="389"/>
      <c r="C100" s="389"/>
      <c r="D100" s="389"/>
      <c r="E100" s="389"/>
      <c r="F100" s="389"/>
      <c r="G100" s="389"/>
      <c r="H100" s="389"/>
      <c r="I100" s="389"/>
      <c r="J100" s="389"/>
    </row>
    <row r="101" spans="1:10" ht="14.25">
      <c r="A101" s="593" t="s">
        <v>219</v>
      </c>
      <c r="B101" s="593"/>
      <c r="C101" s="593"/>
      <c r="D101" s="593"/>
      <c r="E101" s="593"/>
      <c r="F101" s="593"/>
      <c r="G101" s="593"/>
      <c r="H101" s="593"/>
      <c r="I101" s="593"/>
      <c r="J101" s="593"/>
    </row>
    <row r="102" spans="1:10">
      <c r="A102" s="589" t="s">
        <v>296</v>
      </c>
      <c r="B102" s="589"/>
      <c r="C102" s="589"/>
      <c r="D102" s="589"/>
      <c r="E102" s="589"/>
      <c r="F102" s="589"/>
      <c r="G102" s="589"/>
      <c r="H102" s="589"/>
      <c r="I102" s="589"/>
      <c r="J102" s="589"/>
    </row>
    <row r="103" spans="1:10">
      <c r="A103" s="110"/>
    </row>
  </sheetData>
  <mergeCells count="78">
    <mergeCell ref="A101:J101"/>
    <mergeCell ref="A102:J102"/>
    <mergeCell ref="C86:D86"/>
    <mergeCell ref="E86:F86"/>
    <mergeCell ref="G86:H86"/>
    <mergeCell ref="I86:J86"/>
    <mergeCell ref="A87:J87"/>
    <mergeCell ref="A88:J100"/>
    <mergeCell ref="C84:D84"/>
    <mergeCell ref="E84:F84"/>
    <mergeCell ref="G84:H84"/>
    <mergeCell ref="I84:J84"/>
    <mergeCell ref="C85:D85"/>
    <mergeCell ref="E85:F85"/>
    <mergeCell ref="G85:H85"/>
    <mergeCell ref="I85:J85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0:D70"/>
    <mergeCell ref="E70:F70"/>
    <mergeCell ref="G70:H70"/>
    <mergeCell ref="I70:J70"/>
    <mergeCell ref="C72:D72"/>
    <mergeCell ref="E72:F72"/>
    <mergeCell ref="G72:H72"/>
    <mergeCell ref="I72:J72"/>
    <mergeCell ref="I69:J69"/>
    <mergeCell ref="A1:F1"/>
    <mergeCell ref="A2:F2"/>
    <mergeCell ref="A3:F3"/>
    <mergeCell ref="B6:D6"/>
    <mergeCell ref="A7:B7"/>
    <mergeCell ref="C7:D7"/>
    <mergeCell ref="A32:C32"/>
    <mergeCell ref="D32:F32"/>
    <mergeCell ref="C69:D69"/>
    <mergeCell ref="E69:F69"/>
    <mergeCell ref="G69:H69"/>
    <mergeCell ref="A35:B35"/>
    <mergeCell ref="A44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D67" sqref="D67:E67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373" t="s">
        <v>0</v>
      </c>
      <c r="B1" s="373"/>
      <c r="C1" s="373"/>
      <c r="D1" s="373"/>
      <c r="E1" s="373"/>
      <c r="F1" s="373"/>
      <c r="G1" s="373"/>
      <c r="H1" s="373"/>
    </row>
    <row r="2" spans="1:10" ht="20.25">
      <c r="A2" s="374" t="s">
        <v>1</v>
      </c>
      <c r="B2" s="374"/>
      <c r="C2" s="374"/>
      <c r="D2" s="374"/>
      <c r="E2" s="374"/>
      <c r="F2" s="374"/>
      <c r="G2" s="374"/>
      <c r="H2" s="374"/>
    </row>
    <row r="3" spans="1:10">
      <c r="A3" s="375" t="s">
        <v>346</v>
      </c>
      <c r="B3" s="375"/>
      <c r="C3" s="375"/>
      <c r="D3" s="375"/>
      <c r="E3" s="375"/>
      <c r="F3" s="375"/>
      <c r="G3" s="375"/>
      <c r="H3" s="375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07" t="s">
        <v>353</v>
      </c>
      <c r="B7" s="507"/>
      <c r="C7" s="85"/>
    </row>
    <row r="8" spans="1:10" ht="26.25" thickBot="1">
      <c r="A8" s="158" t="s">
        <v>186</v>
      </c>
      <c r="B8" s="166" t="s">
        <v>3</v>
      </c>
      <c r="C8" s="170" t="s">
        <v>354</v>
      </c>
      <c r="D8" s="170" t="s">
        <v>355</v>
      </c>
      <c r="E8" s="170" t="s">
        <v>356</v>
      </c>
      <c r="F8" s="170" t="s">
        <v>357</v>
      </c>
      <c r="G8" s="165" t="s">
        <v>369</v>
      </c>
      <c r="H8" s="166" t="s">
        <v>358</v>
      </c>
    </row>
    <row r="9" spans="1:10" ht="14.25" thickBot="1">
      <c r="A9" s="176"/>
      <c r="B9" s="168"/>
      <c r="C9" s="65"/>
      <c r="D9" s="65"/>
      <c r="E9" s="65"/>
      <c r="F9" s="65"/>
      <c r="G9" s="177">
        <f>E9-F9</f>
        <v>0</v>
      </c>
      <c r="H9" s="168"/>
    </row>
    <row r="10" spans="1:10" ht="14.25" thickBot="1">
      <c r="A10" s="176"/>
      <c r="B10" s="168"/>
      <c r="C10" s="65"/>
      <c r="D10" s="65"/>
      <c r="E10" s="65"/>
      <c r="F10" s="65"/>
      <c r="G10" s="177"/>
      <c r="H10" s="168"/>
    </row>
    <row r="11" spans="1:10" ht="14.25" thickBot="1">
      <c r="A11" s="176"/>
      <c r="B11" s="168"/>
      <c r="C11" s="65"/>
      <c r="D11" s="65"/>
      <c r="E11" s="65"/>
      <c r="F11" s="65"/>
      <c r="G11" s="177"/>
      <c r="H11" s="168"/>
    </row>
    <row r="12" spans="1:10" ht="14.25" thickBot="1">
      <c r="A12" s="176"/>
      <c r="B12" s="168"/>
      <c r="C12" s="65"/>
      <c r="D12" s="65"/>
      <c r="E12" s="65"/>
      <c r="F12" s="65"/>
      <c r="G12" s="177"/>
      <c r="H12" s="168"/>
      <c r="J12" s="73" t="s">
        <v>359</v>
      </c>
    </row>
    <row r="13" spans="1:10" ht="14.25" thickBot="1">
      <c r="A13" s="176"/>
      <c r="B13" s="168"/>
      <c r="C13" s="65"/>
      <c r="D13" s="65"/>
      <c r="E13" s="65"/>
      <c r="F13" s="65"/>
      <c r="G13" s="177"/>
      <c r="H13" s="168"/>
    </row>
    <row r="14" spans="1:10" ht="14.25" thickBot="1">
      <c r="A14" s="176"/>
      <c r="B14" s="168"/>
      <c r="C14" s="65"/>
      <c r="D14" s="65"/>
      <c r="E14" s="65"/>
      <c r="F14" s="90"/>
      <c r="G14" s="177"/>
      <c r="H14" s="168"/>
    </row>
    <row r="15" spans="1:10" ht="14.25" thickBot="1">
      <c r="A15" s="176"/>
      <c r="B15" s="168"/>
      <c r="C15" s="65"/>
      <c r="D15" s="65"/>
      <c r="E15" s="65"/>
      <c r="F15" s="65"/>
      <c r="G15" s="177"/>
      <c r="H15" s="168"/>
    </row>
    <row r="16" spans="1:10" ht="14.25" thickBot="1">
      <c r="A16" s="176"/>
      <c r="B16" s="168"/>
      <c r="C16" s="65"/>
      <c r="D16" s="65"/>
      <c r="E16" s="65"/>
      <c r="F16" s="90"/>
      <c r="G16" s="177"/>
      <c r="H16" s="168"/>
    </row>
    <row r="17" spans="1:12" ht="14.25" thickBot="1">
      <c r="A17" s="176"/>
      <c r="B17" s="168"/>
      <c r="C17" s="65"/>
      <c r="D17" s="65"/>
      <c r="E17" s="65"/>
      <c r="F17" s="90"/>
      <c r="G17" s="177"/>
      <c r="H17" s="168"/>
      <c r="K17" s="21"/>
      <c r="L17" t="s">
        <v>92</v>
      </c>
    </row>
    <row r="18" spans="1:12" ht="14.25" thickBot="1">
      <c r="A18" s="176"/>
      <c r="B18" s="168"/>
      <c r="C18" s="65"/>
      <c r="D18" s="65"/>
      <c r="E18" s="65"/>
      <c r="F18" s="90"/>
      <c r="G18" s="177"/>
      <c r="H18" s="168"/>
      <c r="K18" s="25"/>
      <c r="L18" t="s">
        <v>76</v>
      </c>
    </row>
    <row r="19" spans="1:12" ht="14.25" thickBot="1">
      <c r="A19" s="176"/>
      <c r="B19" s="168"/>
      <c r="C19" s="65"/>
      <c r="D19" s="65"/>
      <c r="E19" s="65"/>
      <c r="F19" s="90"/>
      <c r="G19" s="178"/>
      <c r="H19" s="168"/>
      <c r="K19" s="29"/>
      <c r="L19" t="s">
        <v>77</v>
      </c>
    </row>
    <row r="20" spans="1:12" ht="14.25" thickBot="1">
      <c r="A20" s="176"/>
      <c r="B20" s="168"/>
      <c r="C20" s="65"/>
      <c r="D20" s="65"/>
      <c r="E20" s="65"/>
      <c r="F20" s="90"/>
      <c r="G20" s="178"/>
      <c r="H20" s="168"/>
    </row>
    <row r="21" spans="1:12" ht="14.25" thickBot="1">
      <c r="A21" s="176"/>
      <c r="B21" s="168"/>
      <c r="C21" s="65"/>
      <c r="D21" s="65"/>
      <c r="E21" s="65"/>
      <c r="F21" s="90"/>
      <c r="G21" s="178"/>
      <c r="H21" s="168"/>
    </row>
    <row r="22" spans="1:12" ht="14.25" thickBot="1">
      <c r="A22" s="176"/>
      <c r="B22" s="168"/>
      <c r="C22" s="65"/>
      <c r="D22" s="65"/>
      <c r="E22" s="65"/>
      <c r="F22" s="90"/>
      <c r="G22" s="177"/>
      <c r="H22" s="168"/>
    </row>
    <row r="23" spans="1:12" ht="14.25" thickBot="1">
      <c r="A23" s="176"/>
      <c r="B23" s="168"/>
      <c r="C23" s="65"/>
      <c r="D23" s="65"/>
      <c r="E23" s="65"/>
      <c r="F23" s="65"/>
      <c r="G23" s="177"/>
      <c r="H23" s="168"/>
    </row>
    <row r="24" spans="1:12" ht="14.25" thickBot="1">
      <c r="A24" s="176"/>
      <c r="B24" s="168"/>
      <c r="C24" s="65"/>
      <c r="D24" s="65"/>
      <c r="E24" s="65"/>
      <c r="F24" s="65"/>
      <c r="G24" s="177"/>
      <c r="H24" s="168"/>
    </row>
    <row r="25" spans="1:12" ht="14.25" thickBot="1">
      <c r="A25" s="176"/>
      <c r="B25" s="168"/>
      <c r="C25" s="65"/>
      <c r="D25" s="65"/>
      <c r="E25" s="65"/>
      <c r="F25" s="65"/>
      <c r="G25" s="177"/>
      <c r="H25" s="168"/>
    </row>
    <row r="26" spans="1:12" ht="14.25" thickBot="1">
      <c r="A26" s="176"/>
      <c r="B26" s="168"/>
      <c r="C26" s="65"/>
      <c r="D26" s="65"/>
      <c r="E26" s="65"/>
      <c r="F26" s="65"/>
      <c r="G26" s="177"/>
      <c r="H26" s="168"/>
    </row>
    <row r="27" spans="1:12" ht="14.25" thickBot="1">
      <c r="A27" s="176"/>
      <c r="B27" s="168"/>
      <c r="C27" s="65"/>
      <c r="D27" s="65"/>
      <c r="E27" s="65"/>
      <c r="F27" s="65"/>
      <c r="G27" s="177"/>
      <c r="H27" s="168"/>
    </row>
    <row r="28" spans="1:12" ht="14.25" thickBot="1">
      <c r="A28" s="176"/>
      <c r="B28" s="168"/>
      <c r="C28" s="179"/>
      <c r="D28" s="179"/>
      <c r="E28" s="65"/>
      <c r="F28" s="65"/>
      <c r="G28" s="177"/>
      <c r="H28" s="168"/>
    </row>
    <row r="29" spans="1:12" ht="14.25" thickBot="1">
      <c r="A29" s="176"/>
      <c r="B29" s="172"/>
      <c r="C29" s="65"/>
      <c r="D29" s="65"/>
      <c r="E29" s="65"/>
      <c r="F29" s="65"/>
      <c r="G29" s="177"/>
      <c r="H29" s="168"/>
    </row>
    <row r="30" spans="1:12" ht="14.25" thickBot="1">
      <c r="A30" s="176"/>
      <c r="B30" s="172"/>
      <c r="C30" s="65"/>
      <c r="D30" s="65"/>
      <c r="E30" s="65"/>
      <c r="F30" s="65"/>
      <c r="G30" s="177"/>
      <c r="H30" s="168"/>
    </row>
    <row r="31" spans="1:12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2">
      <c r="A32" s="1"/>
    </row>
    <row r="33" spans="1:8">
      <c r="A33" s="1"/>
    </row>
    <row r="34" spans="1:8" ht="14.25" thickBot="1">
      <c r="A34" s="562" t="s">
        <v>526</v>
      </c>
      <c r="B34" s="562"/>
    </row>
    <row r="35" spans="1:8">
      <c r="A35" s="332" t="s">
        <v>524</v>
      </c>
      <c r="B35" s="341" t="s">
        <v>542</v>
      </c>
      <c r="C35" s="333" t="s">
        <v>527</v>
      </c>
      <c r="D35" s="333" t="s">
        <v>528</v>
      </c>
      <c r="E35" s="333" t="s">
        <v>530</v>
      </c>
      <c r="F35" s="333" t="s">
        <v>532</v>
      </c>
      <c r="G35" s="334" t="s">
        <v>533</v>
      </c>
    </row>
    <row r="36" spans="1:8">
      <c r="A36" s="335"/>
      <c r="B36" s="342"/>
      <c r="C36" s="336"/>
      <c r="D36" s="336"/>
      <c r="E36" s="336"/>
      <c r="F36" s="336"/>
      <c r="G36" s="337"/>
    </row>
    <row r="37" spans="1:8">
      <c r="A37" s="335"/>
      <c r="B37" s="342"/>
      <c r="C37" s="336"/>
      <c r="D37" s="336"/>
      <c r="E37" s="336"/>
      <c r="F37" s="336"/>
      <c r="G37" s="337"/>
    </row>
    <row r="38" spans="1:8">
      <c r="A38" s="335"/>
      <c r="B38" s="342"/>
      <c r="C38" s="336"/>
      <c r="D38" s="336"/>
      <c r="E38" s="336"/>
      <c r="F38" s="336"/>
      <c r="G38" s="337"/>
    </row>
    <row r="39" spans="1:8">
      <c r="A39" s="335"/>
      <c r="B39" s="342"/>
      <c r="C39" s="336"/>
      <c r="D39" s="336"/>
      <c r="E39" s="336"/>
      <c r="F39" s="336"/>
      <c r="G39" s="337"/>
    </row>
    <row r="40" spans="1:8">
      <c r="A40" s="335"/>
      <c r="B40" s="342"/>
      <c r="C40" s="336"/>
      <c r="D40" s="336"/>
      <c r="E40" s="336"/>
      <c r="F40" s="336"/>
      <c r="G40" s="337"/>
    </row>
    <row r="41" spans="1:8" ht="14.25" thickBot="1">
      <c r="A41" s="338"/>
      <c r="B41" s="343"/>
      <c r="C41" s="339"/>
      <c r="D41" s="339"/>
      <c r="E41" s="339"/>
      <c r="F41" s="339"/>
      <c r="G41" s="340"/>
    </row>
    <row r="42" spans="1:8">
      <c r="A42" s="331"/>
      <c r="B42" s="330"/>
      <c r="C42" s="330"/>
      <c r="D42" s="330"/>
      <c r="E42" s="330"/>
      <c r="F42" s="330"/>
    </row>
    <row r="43" spans="1:8">
      <c r="A43" s="128"/>
      <c r="B43" s="128"/>
      <c r="C43" s="128"/>
      <c r="D43" s="129"/>
      <c r="E43" s="129"/>
      <c r="F43" s="129"/>
      <c r="G43" s="129"/>
    </row>
    <row r="44" spans="1:8">
      <c r="A44" s="351" t="s">
        <v>543</v>
      </c>
      <c r="B44" s="128"/>
      <c r="C44" s="128"/>
      <c r="D44" s="129"/>
      <c r="E44" s="129"/>
      <c r="F44" s="129"/>
      <c r="G44" s="129"/>
    </row>
    <row r="45" spans="1:8" ht="24">
      <c r="A45" s="352" t="s">
        <v>544</v>
      </c>
      <c r="B45" s="352" t="s">
        <v>545</v>
      </c>
      <c r="C45" s="352" t="s">
        <v>550</v>
      </c>
      <c r="D45" s="352" t="s">
        <v>551</v>
      </c>
      <c r="E45" s="352" t="s">
        <v>546</v>
      </c>
      <c r="F45" s="352" t="s">
        <v>548</v>
      </c>
      <c r="G45" s="352" t="s">
        <v>549</v>
      </c>
      <c r="H45" s="12"/>
    </row>
    <row r="46" spans="1:8">
      <c r="A46" s="353"/>
      <c r="B46" s="353"/>
      <c r="C46" s="353"/>
      <c r="D46" s="353"/>
      <c r="E46" s="354"/>
      <c r="F46" s="354"/>
      <c r="G46" s="354"/>
      <c r="H46" s="129"/>
    </row>
    <row r="47" spans="1:8">
      <c r="A47" s="355"/>
      <c r="B47" s="355"/>
      <c r="C47" s="355"/>
      <c r="D47" s="355"/>
      <c r="E47" s="355"/>
      <c r="F47" s="355"/>
      <c r="G47" s="355"/>
      <c r="H47" s="12"/>
    </row>
    <row r="48" spans="1:8">
      <c r="A48" s="353"/>
      <c r="B48" s="353"/>
      <c r="C48" s="353"/>
      <c r="D48" s="353"/>
      <c r="E48" s="354"/>
      <c r="F48" s="354"/>
      <c r="G48" s="354"/>
      <c r="H48" s="129"/>
    </row>
    <row r="49" spans="1:16">
      <c r="A49" s="355"/>
      <c r="B49" s="355"/>
      <c r="C49" s="355"/>
      <c r="D49" s="355"/>
      <c r="E49" s="355"/>
      <c r="F49" s="355"/>
      <c r="G49" s="355"/>
      <c r="H49" s="12"/>
    </row>
    <row r="50" spans="1:16">
      <c r="A50" s="353"/>
      <c r="B50" s="353"/>
      <c r="C50" s="353"/>
      <c r="D50" s="353"/>
      <c r="E50" s="354"/>
      <c r="F50" s="354"/>
      <c r="G50" s="354"/>
      <c r="H50" s="129"/>
    </row>
    <row r="51" spans="1:16">
      <c r="A51" s="355"/>
      <c r="B51" s="355"/>
      <c r="C51" s="355"/>
      <c r="D51" s="355"/>
      <c r="E51" s="355"/>
      <c r="F51" s="355"/>
      <c r="G51" s="355"/>
      <c r="H51" s="12"/>
    </row>
    <row r="52" spans="1:16">
      <c r="A52" s="353"/>
      <c r="B52" s="353"/>
      <c r="C52" s="353"/>
      <c r="D52" s="353"/>
      <c r="E52" s="354"/>
      <c r="F52" s="354"/>
      <c r="G52" s="354"/>
      <c r="H52" s="129"/>
    </row>
    <row r="53" spans="1:16">
      <c r="A53" s="355"/>
      <c r="B53" s="355"/>
      <c r="C53" s="355"/>
      <c r="D53" s="355"/>
      <c r="E53" s="355"/>
      <c r="F53" s="355"/>
      <c r="G53" s="355"/>
      <c r="H53" s="12"/>
    </row>
    <row r="54" spans="1:16">
      <c r="A54" s="353"/>
      <c r="B54" s="353"/>
      <c r="C54" s="353"/>
      <c r="D54" s="353"/>
      <c r="E54" s="354"/>
      <c r="F54" s="354"/>
      <c r="G54" s="354"/>
      <c r="H54" s="129"/>
    </row>
    <row r="55" spans="1:16">
      <c r="A55" s="355"/>
      <c r="B55" s="355"/>
      <c r="C55" s="355"/>
      <c r="D55" s="355"/>
      <c r="E55" s="355"/>
      <c r="F55" s="355"/>
      <c r="G55" s="355"/>
      <c r="H55" s="12"/>
    </row>
    <row r="56" spans="1:16">
      <c r="A56" s="353"/>
      <c r="B56" s="353"/>
      <c r="C56" s="353"/>
      <c r="D56" s="353"/>
      <c r="E56" s="354"/>
      <c r="F56" s="354"/>
      <c r="G56" s="354"/>
      <c r="H56" s="129"/>
    </row>
    <row r="57" spans="1:16" s="359" customFormat="1">
      <c r="A57" s="357"/>
      <c r="B57" s="357"/>
      <c r="C57" s="357"/>
      <c r="D57" s="357"/>
      <c r="E57" s="358"/>
      <c r="F57" s="358"/>
      <c r="G57" s="358"/>
      <c r="H57" s="358"/>
    </row>
    <row r="58" spans="1:16" s="359" customFormat="1" ht="14.25" thickBot="1">
      <c r="A58" s="357"/>
      <c r="B58" s="357"/>
      <c r="C58" s="357"/>
      <c r="D58" s="357"/>
      <c r="E58" s="358"/>
      <c r="F58" s="358"/>
      <c r="G58" s="358"/>
      <c r="H58" s="358"/>
    </row>
    <row r="59" spans="1:16" ht="14.25" thickBot="1">
      <c r="A59" s="173"/>
      <c r="B59" s="550" t="s">
        <v>524</v>
      </c>
      <c r="C59" s="552"/>
      <c r="D59" s="553"/>
      <c r="E59" s="554"/>
      <c r="F59" s="553"/>
      <c r="G59" s="554"/>
      <c r="H59" s="553"/>
      <c r="I59" s="554"/>
      <c r="O59" s="329"/>
      <c r="P59" s="329"/>
    </row>
    <row r="60" spans="1:16" ht="14.25" thickBot="1">
      <c r="A60" s="171" t="s">
        <v>21</v>
      </c>
      <c r="B60" s="550" t="s">
        <v>525</v>
      </c>
      <c r="C60" s="552"/>
      <c r="D60" s="169"/>
      <c r="E60" s="169"/>
      <c r="F60" s="169"/>
      <c r="G60" s="169"/>
      <c r="H60" s="169"/>
      <c r="I60" s="169"/>
    </row>
    <row r="61" spans="1:16" ht="14.25" thickBot="1">
      <c r="A61" s="171" t="s">
        <v>139</v>
      </c>
      <c r="B61" s="550" t="s">
        <v>529</v>
      </c>
      <c r="C61" s="552"/>
      <c r="D61" s="553"/>
      <c r="E61" s="554"/>
      <c r="F61" s="553"/>
      <c r="G61" s="554"/>
      <c r="H61" s="553"/>
      <c r="I61" s="554"/>
    </row>
    <row r="62" spans="1:16" ht="14.25" thickBot="1">
      <c r="A62" s="171" t="s">
        <v>140</v>
      </c>
      <c r="B62" s="550" t="s">
        <v>531</v>
      </c>
      <c r="C62" s="552"/>
      <c r="D62" s="553"/>
      <c r="E62" s="554"/>
      <c r="F62" s="553"/>
      <c r="G62" s="554"/>
      <c r="H62" s="553"/>
      <c r="I62" s="554"/>
    </row>
    <row r="63" spans="1:16" ht="14.25" thickBot="1">
      <c r="A63" s="15"/>
      <c r="B63" s="550" t="s">
        <v>533</v>
      </c>
      <c r="C63" s="552"/>
      <c r="D63" s="553"/>
      <c r="E63" s="554"/>
      <c r="F63" s="553"/>
      <c r="G63" s="554"/>
      <c r="H63" s="553"/>
      <c r="I63" s="554"/>
    </row>
    <row r="64" spans="1:16">
      <c r="A64" s="234"/>
    </row>
    <row r="65" spans="1:9" ht="14.25" thickBot="1">
      <c r="A65" s="234"/>
    </row>
    <row r="66" spans="1:9">
      <c r="A66" s="328" t="s">
        <v>31</v>
      </c>
      <c r="B66" s="542" t="s">
        <v>33</v>
      </c>
      <c r="C66" s="542" t="s">
        <v>364</v>
      </c>
      <c r="D66" s="427" t="s">
        <v>365</v>
      </c>
      <c r="E66" s="428"/>
      <c r="F66" s="598" t="s">
        <v>366</v>
      </c>
      <c r="G66" s="599"/>
      <c r="H66" s="427" t="s">
        <v>30</v>
      </c>
      <c r="I66" s="428"/>
    </row>
    <row r="67" spans="1:9" ht="14.25" thickBot="1">
      <c r="A67" s="171" t="s">
        <v>32</v>
      </c>
      <c r="B67" s="544"/>
      <c r="C67" s="544"/>
      <c r="D67" s="414" t="s">
        <v>367</v>
      </c>
      <c r="E67" s="416"/>
      <c r="F67" s="388"/>
      <c r="G67" s="390"/>
      <c r="H67" s="414"/>
      <c r="I67" s="416"/>
    </row>
    <row r="68" spans="1:9" ht="14.25" thickBot="1">
      <c r="A68" s="171" t="s">
        <v>25</v>
      </c>
      <c r="B68" s="594"/>
      <c r="C68" s="167"/>
      <c r="D68" s="596"/>
      <c r="E68" s="597"/>
      <c r="F68" s="596"/>
      <c r="G68" s="597"/>
      <c r="H68" s="596"/>
      <c r="I68" s="597"/>
    </row>
    <row r="69" spans="1:9" ht="14.25" thickBot="1">
      <c r="A69" s="15"/>
      <c r="B69" s="595"/>
      <c r="C69" s="167"/>
      <c r="D69" s="425"/>
      <c r="E69" s="426"/>
      <c r="F69" s="425"/>
      <c r="G69" s="426"/>
      <c r="H69" s="425"/>
      <c r="I69" s="426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9.5">
      <c r="A71" s="174" t="s">
        <v>167</v>
      </c>
    </row>
    <row r="72" spans="1:9" ht="18.75">
      <c r="A72" s="82"/>
    </row>
    <row r="73" spans="1:9">
      <c r="A73" s="110"/>
    </row>
    <row r="74" spans="1:9">
      <c r="A74" s="110"/>
    </row>
    <row r="75" spans="1:9">
      <c r="A75" s="110"/>
    </row>
    <row r="76" spans="1:9">
      <c r="A76" s="110"/>
    </row>
    <row r="77" spans="1:9">
      <c r="A77" s="110"/>
    </row>
    <row r="78" spans="1:9">
      <c r="A78" s="110"/>
    </row>
    <row r="79" spans="1:9">
      <c r="A79" s="110"/>
    </row>
    <row r="80" spans="1:9">
      <c r="A80" s="110"/>
    </row>
    <row r="81" spans="1:1">
      <c r="A81" s="110"/>
    </row>
    <row r="82" spans="1:1">
      <c r="A82" s="110"/>
    </row>
    <row r="83" spans="1:1">
      <c r="A83" s="110"/>
    </row>
    <row r="84" spans="1:1">
      <c r="A84" s="110"/>
    </row>
    <row r="85" spans="1:1">
      <c r="A85" s="110"/>
    </row>
    <row r="86" spans="1:1">
      <c r="A86" s="110"/>
    </row>
    <row r="87" spans="1:1">
      <c r="A87" s="110"/>
    </row>
    <row r="88" spans="1:1">
      <c r="A88" s="110"/>
    </row>
    <row r="89" spans="1:1">
      <c r="A89" s="110"/>
    </row>
    <row r="90" spans="1:1">
      <c r="A90" s="110"/>
    </row>
    <row r="91" spans="1:1">
      <c r="A91" s="110"/>
    </row>
    <row r="92" spans="1:1">
      <c r="A92" s="110"/>
    </row>
    <row r="94" spans="1:1" ht="15.75">
      <c r="A94" s="175" t="s">
        <v>368</v>
      </c>
    </row>
  </sheetData>
  <mergeCells count="32">
    <mergeCell ref="F62:G62"/>
    <mergeCell ref="B68:B69"/>
    <mergeCell ref="D68:E69"/>
    <mergeCell ref="F68:G69"/>
    <mergeCell ref="H68:I69"/>
    <mergeCell ref="B63:C63"/>
    <mergeCell ref="D63:E63"/>
    <mergeCell ref="F63:G63"/>
    <mergeCell ref="H63:I63"/>
    <mergeCell ref="B66:B67"/>
    <mergeCell ref="C66:C67"/>
    <mergeCell ref="D66:E66"/>
    <mergeCell ref="F66:G67"/>
    <mergeCell ref="H66:I67"/>
    <mergeCell ref="D67:E67"/>
    <mergeCell ref="H62:I62"/>
    <mergeCell ref="F61:G61"/>
    <mergeCell ref="H61:I61"/>
    <mergeCell ref="A1:H1"/>
    <mergeCell ref="A2:H2"/>
    <mergeCell ref="A3:H3"/>
    <mergeCell ref="A7:B7"/>
    <mergeCell ref="B59:C59"/>
    <mergeCell ref="D59:E59"/>
    <mergeCell ref="F59:G59"/>
    <mergeCell ref="H59:I59"/>
    <mergeCell ref="A34:B34"/>
    <mergeCell ref="B62:C62"/>
    <mergeCell ref="D62:E62"/>
    <mergeCell ref="B60:C60"/>
    <mergeCell ref="B61:C61"/>
    <mergeCell ref="D61:E61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373" t="s">
        <v>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V1" s="600" t="s">
        <v>370</v>
      </c>
      <c r="W1" s="601"/>
      <c r="X1" s="602"/>
      <c r="Y1" s="603" t="s">
        <v>371</v>
      </c>
    </row>
    <row r="2" spans="1:25" ht="21" thickBot="1">
      <c r="A2" s="374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V2" s="183" t="s">
        <v>372</v>
      </c>
      <c r="W2" s="184" t="s">
        <v>373</v>
      </c>
      <c r="X2" s="184" t="s">
        <v>374</v>
      </c>
      <c r="Y2" s="604"/>
    </row>
    <row r="3" spans="1:25" ht="15" thickBot="1">
      <c r="A3" s="375" t="s">
        <v>375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V3" s="183" t="s">
        <v>373</v>
      </c>
      <c r="W3" s="184" t="s">
        <v>374</v>
      </c>
      <c r="X3" s="184" t="s">
        <v>376</v>
      </c>
      <c r="Y3" s="604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5" t="s">
        <v>374</v>
      </c>
      <c r="W4" s="186" t="s">
        <v>376</v>
      </c>
      <c r="X4" s="186" t="s">
        <v>380</v>
      </c>
      <c r="Y4" s="605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87">
        <v>0</v>
      </c>
      <c r="W5" s="184">
        <v>0</v>
      </c>
      <c r="X5" s="184">
        <v>0</v>
      </c>
      <c r="Y5" s="188" t="s">
        <v>384</v>
      </c>
    </row>
    <row r="6" spans="1:25" ht="15" thickBot="1">
      <c r="A6" s="73" t="s">
        <v>385</v>
      </c>
      <c r="B6" s="85"/>
      <c r="V6" s="187">
        <v>0</v>
      </c>
      <c r="W6" s="184">
        <v>0</v>
      </c>
      <c r="X6" s="184">
        <v>1</v>
      </c>
      <c r="Y6" s="189">
        <v>2</v>
      </c>
    </row>
    <row r="7" spans="1:25" ht="15" thickBot="1">
      <c r="A7" s="190"/>
      <c r="V7" s="187">
        <v>0</v>
      </c>
      <c r="W7" s="184">
        <v>1</v>
      </c>
      <c r="X7" s="184">
        <v>0</v>
      </c>
      <c r="Y7" s="189">
        <v>2</v>
      </c>
    </row>
    <row r="8" spans="1:25" ht="26.25" thickBot="1">
      <c r="A8" s="53" t="s">
        <v>186</v>
      </c>
      <c r="B8" s="86" t="s">
        <v>3</v>
      </c>
      <c r="C8" s="494" t="s">
        <v>386</v>
      </c>
      <c r="D8" s="495"/>
      <c r="E8" s="495"/>
      <c r="F8" s="495"/>
      <c r="G8" s="496"/>
      <c r="H8" s="494" t="s">
        <v>387</v>
      </c>
      <c r="I8" s="495"/>
      <c r="J8" s="495"/>
      <c r="K8" s="495"/>
      <c r="L8" s="496"/>
      <c r="M8" s="199" t="s">
        <v>388</v>
      </c>
      <c r="N8" s="86" t="s">
        <v>358</v>
      </c>
      <c r="V8" s="187">
        <v>0</v>
      </c>
      <c r="W8" s="184">
        <v>2</v>
      </c>
      <c r="X8" s="184">
        <v>0</v>
      </c>
      <c r="Y8" s="189">
        <v>4</v>
      </c>
    </row>
    <row r="9" spans="1:25" ht="15" thickBot="1">
      <c r="A9" s="56"/>
      <c r="B9" s="87"/>
      <c r="C9" s="196">
        <v>10</v>
      </c>
      <c r="D9" s="196">
        <v>1</v>
      </c>
      <c r="E9" s="196">
        <v>0.1</v>
      </c>
      <c r="F9" s="196">
        <v>0.01</v>
      </c>
      <c r="G9" s="196">
        <v>1E-3</v>
      </c>
      <c r="H9" s="196">
        <v>10</v>
      </c>
      <c r="I9" s="196">
        <v>1</v>
      </c>
      <c r="J9" s="196">
        <v>0.1</v>
      </c>
      <c r="K9" s="196">
        <v>0.01</v>
      </c>
      <c r="L9" s="196">
        <v>1E-3</v>
      </c>
      <c r="M9" s="200" t="s">
        <v>389</v>
      </c>
      <c r="N9" s="87"/>
      <c r="V9" s="187">
        <v>1</v>
      </c>
      <c r="W9" s="184">
        <v>0</v>
      </c>
      <c r="X9" s="184">
        <v>0</v>
      </c>
      <c r="Y9" s="189">
        <v>2</v>
      </c>
    </row>
    <row r="10" spans="1:25" ht="15" thickBot="1">
      <c r="A10" s="62"/>
      <c r="B10" s="203"/>
      <c r="C10" s="197" t="s">
        <v>390</v>
      </c>
      <c r="D10" s="197" t="s">
        <v>390</v>
      </c>
      <c r="E10" s="197" t="s">
        <v>390</v>
      </c>
      <c r="F10" s="197" t="s">
        <v>390</v>
      </c>
      <c r="G10" s="197" t="s">
        <v>390</v>
      </c>
      <c r="H10" s="197" t="s">
        <v>390</v>
      </c>
      <c r="I10" s="197" t="s">
        <v>390</v>
      </c>
      <c r="J10" s="197" t="s">
        <v>390</v>
      </c>
      <c r="K10" s="197" t="s">
        <v>390</v>
      </c>
      <c r="L10" s="197" t="s">
        <v>390</v>
      </c>
      <c r="M10" s="201"/>
      <c r="N10" s="203"/>
      <c r="V10" s="187">
        <v>1</v>
      </c>
      <c r="W10" s="184">
        <v>0</v>
      </c>
      <c r="X10" s="184">
        <v>1</v>
      </c>
      <c r="Y10" s="189">
        <v>4</v>
      </c>
    </row>
    <row r="11" spans="1:25" ht="20.25" thickBot="1">
      <c r="A11" s="195"/>
      <c r="B11" s="180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202"/>
      <c r="N11" s="180"/>
      <c r="O11" s="191" t="s">
        <v>391</v>
      </c>
      <c r="V11" s="187">
        <v>1</v>
      </c>
      <c r="W11" s="184">
        <v>1</v>
      </c>
      <c r="X11" s="184">
        <v>0</v>
      </c>
      <c r="Y11" s="189">
        <v>4</v>
      </c>
    </row>
    <row r="12" spans="1:25" ht="20.25" thickBot="1">
      <c r="A12" s="195"/>
      <c r="B12" s="180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202"/>
      <c r="N12" s="180"/>
      <c r="V12" s="187">
        <v>1</v>
      </c>
      <c r="W12" s="184">
        <v>1</v>
      </c>
      <c r="X12" s="184">
        <v>1</v>
      </c>
      <c r="Y12" s="189">
        <v>6</v>
      </c>
    </row>
    <row r="13" spans="1:25" ht="20.25" thickBot="1">
      <c r="A13" s="195"/>
      <c r="B13" s="180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202"/>
      <c r="N13" s="180"/>
      <c r="V13" s="187">
        <v>1</v>
      </c>
      <c r="W13" s="184">
        <v>2</v>
      </c>
      <c r="X13" s="184">
        <v>0</v>
      </c>
      <c r="Y13" s="189">
        <v>6</v>
      </c>
    </row>
    <row r="14" spans="1:25" ht="20.25" thickBot="1">
      <c r="A14" s="195"/>
      <c r="B14" s="180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202"/>
      <c r="N14" s="180"/>
      <c r="V14" s="187">
        <v>2</v>
      </c>
      <c r="W14" s="184">
        <v>0</v>
      </c>
      <c r="X14" s="184">
        <v>0</v>
      </c>
      <c r="Y14" s="189">
        <v>5</v>
      </c>
    </row>
    <row r="15" spans="1:25" ht="20.25" thickBot="1">
      <c r="A15" s="195"/>
      <c r="B15" s="180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202"/>
      <c r="N15" s="180"/>
      <c r="V15" s="187">
        <v>2</v>
      </c>
      <c r="W15" s="184">
        <v>0</v>
      </c>
      <c r="X15" s="184">
        <v>1</v>
      </c>
      <c r="Y15" s="189">
        <v>7</v>
      </c>
    </row>
    <row r="16" spans="1:25" ht="20.25" thickBot="1">
      <c r="A16" s="195"/>
      <c r="B16" s="180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202"/>
      <c r="N16" s="180"/>
      <c r="V16" s="187">
        <v>2</v>
      </c>
      <c r="W16" s="184">
        <v>1</v>
      </c>
      <c r="X16" s="184">
        <v>0</v>
      </c>
      <c r="Y16" s="189">
        <v>7</v>
      </c>
    </row>
    <row r="17" spans="1:25" ht="20.25" thickBot="1">
      <c r="A17" s="195"/>
      <c r="B17" s="180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202"/>
      <c r="N17" s="180"/>
      <c r="P17" s="21"/>
      <c r="Q17" t="s">
        <v>92</v>
      </c>
      <c r="V17" s="187">
        <v>2</v>
      </c>
      <c r="W17" s="184">
        <v>1</v>
      </c>
      <c r="X17" s="184">
        <v>1</v>
      </c>
      <c r="Y17" s="189">
        <v>9</v>
      </c>
    </row>
    <row r="18" spans="1:25" ht="20.25" thickBot="1">
      <c r="A18" s="195"/>
      <c r="B18" s="180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202"/>
      <c r="N18" s="180"/>
      <c r="P18" s="25"/>
      <c r="Q18" t="s">
        <v>76</v>
      </c>
      <c r="V18" s="187">
        <v>2</v>
      </c>
      <c r="W18" s="184">
        <v>2</v>
      </c>
      <c r="X18" s="184">
        <v>0</v>
      </c>
      <c r="Y18" s="189">
        <v>9</v>
      </c>
    </row>
    <row r="19" spans="1:25" ht="20.25" thickBot="1">
      <c r="A19" s="195"/>
      <c r="B19" s="180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202"/>
      <c r="N19" s="180"/>
      <c r="P19" s="29"/>
      <c r="Q19" t="s">
        <v>77</v>
      </c>
      <c r="V19" s="187">
        <v>2</v>
      </c>
      <c r="W19" s="184">
        <v>3</v>
      </c>
      <c r="X19" s="184">
        <v>0</v>
      </c>
      <c r="Y19" s="189">
        <v>12</v>
      </c>
    </row>
    <row r="20" spans="1:25" ht="20.25" thickBot="1">
      <c r="A20" s="195"/>
      <c r="B20" s="180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202"/>
      <c r="N20" s="180"/>
      <c r="V20" s="187">
        <v>3</v>
      </c>
      <c r="W20" s="184">
        <v>0</v>
      </c>
      <c r="X20" s="184">
        <v>0</v>
      </c>
      <c r="Y20" s="189">
        <v>8</v>
      </c>
    </row>
    <row r="21" spans="1:25" ht="20.25" thickBot="1">
      <c r="A21" s="195"/>
      <c r="B21" s="180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202"/>
      <c r="N21" s="180"/>
      <c r="V21" s="187">
        <v>3</v>
      </c>
      <c r="W21" s="184">
        <v>0</v>
      </c>
      <c r="X21" s="184">
        <v>1</v>
      </c>
      <c r="Y21" s="189">
        <v>11</v>
      </c>
    </row>
    <row r="22" spans="1:25" ht="20.25" thickBot="1">
      <c r="A22" s="195"/>
      <c r="B22" s="180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202"/>
      <c r="N22" s="180"/>
      <c r="V22" s="187">
        <v>3</v>
      </c>
      <c r="W22" s="184">
        <v>1</v>
      </c>
      <c r="X22" s="184">
        <v>0</v>
      </c>
      <c r="Y22" s="189">
        <v>11</v>
      </c>
    </row>
    <row r="23" spans="1:25" ht="20.25" thickBot="1">
      <c r="A23" s="195"/>
      <c r="B23" s="180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202"/>
      <c r="N23" s="180"/>
      <c r="V23" s="187">
        <v>3</v>
      </c>
      <c r="W23" s="184">
        <v>1</v>
      </c>
      <c r="X23" s="184">
        <v>1</v>
      </c>
      <c r="Y23" s="189">
        <v>14</v>
      </c>
    </row>
    <row r="24" spans="1:25" ht="20.25" thickBot="1">
      <c r="A24" s="195"/>
      <c r="B24" s="180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202"/>
      <c r="N24" s="180"/>
      <c r="V24" s="187">
        <v>3</v>
      </c>
      <c r="W24" s="184">
        <v>2</v>
      </c>
      <c r="X24" s="184">
        <v>0</v>
      </c>
      <c r="Y24" s="189">
        <v>14</v>
      </c>
    </row>
    <row r="25" spans="1:25" ht="20.25" thickBot="1">
      <c r="A25" s="195"/>
      <c r="B25" s="180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202"/>
      <c r="N25" s="180"/>
      <c r="V25" s="187">
        <v>3</v>
      </c>
      <c r="W25" s="184">
        <v>2</v>
      </c>
      <c r="X25" s="184">
        <v>1</v>
      </c>
      <c r="Y25" s="189">
        <v>17</v>
      </c>
    </row>
    <row r="26" spans="1:25" ht="20.25" thickBot="1">
      <c r="A26" s="195"/>
      <c r="B26" s="180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202"/>
      <c r="N26" s="180"/>
      <c r="V26" s="187">
        <v>3</v>
      </c>
      <c r="W26" s="184">
        <v>3</v>
      </c>
      <c r="X26" s="184">
        <v>0</v>
      </c>
      <c r="Y26" s="189">
        <v>17</v>
      </c>
    </row>
    <row r="27" spans="1:25" ht="20.25" thickBot="1">
      <c r="A27" s="195"/>
      <c r="B27" s="180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202"/>
      <c r="N27" s="180"/>
      <c r="V27" s="187">
        <v>4</v>
      </c>
      <c r="W27" s="184">
        <v>0</v>
      </c>
      <c r="X27" s="184">
        <v>0</v>
      </c>
      <c r="Y27" s="189">
        <v>13</v>
      </c>
    </row>
    <row r="28" spans="1:25" ht="20.25" thickBot="1">
      <c r="A28" s="195"/>
      <c r="B28" s="180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202"/>
      <c r="N28" s="180"/>
      <c r="V28" s="187">
        <v>4</v>
      </c>
      <c r="W28" s="184">
        <v>0</v>
      </c>
      <c r="X28" s="184">
        <v>1</v>
      </c>
      <c r="Y28" s="189">
        <v>17</v>
      </c>
    </row>
    <row r="29" spans="1:25" ht="20.25" thickBot="1">
      <c r="A29" s="195"/>
      <c r="B29" s="180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202"/>
      <c r="N29" s="180"/>
      <c r="V29" s="187">
        <v>4</v>
      </c>
      <c r="W29" s="184">
        <v>1</v>
      </c>
      <c r="X29" s="184">
        <v>0</v>
      </c>
      <c r="Y29" s="189">
        <v>17</v>
      </c>
    </row>
    <row r="30" spans="1:25" ht="20.25" thickBot="1">
      <c r="A30" s="195"/>
      <c r="B30" s="180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202"/>
      <c r="N30" s="180"/>
      <c r="V30" s="187">
        <v>4</v>
      </c>
      <c r="W30" s="184">
        <v>1</v>
      </c>
      <c r="X30" s="184">
        <v>1</v>
      </c>
      <c r="Y30" s="189">
        <v>21</v>
      </c>
    </row>
    <row r="31" spans="1:25" ht="20.25" thickBot="1">
      <c r="A31" s="195"/>
      <c r="B31" s="180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202"/>
      <c r="N31" s="180"/>
      <c r="V31" s="187">
        <v>4</v>
      </c>
      <c r="W31" s="184">
        <v>1</v>
      </c>
      <c r="X31" s="184">
        <v>2</v>
      </c>
      <c r="Y31" s="189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87">
        <v>4</v>
      </c>
      <c r="W32" s="184">
        <v>2</v>
      </c>
      <c r="X32" s="184">
        <v>0</v>
      </c>
      <c r="Y32" s="189">
        <v>22</v>
      </c>
    </row>
    <row r="33" spans="1:25" ht="20.25" thickBot="1">
      <c r="A33" s="81" t="s">
        <v>167</v>
      </c>
      <c r="V33" s="187">
        <v>4</v>
      </c>
      <c r="W33" s="184">
        <v>2</v>
      </c>
      <c r="X33" s="184">
        <v>1</v>
      </c>
      <c r="Y33" s="189">
        <v>26</v>
      </c>
    </row>
    <row r="34" spans="1:25" ht="19.5" thickBot="1">
      <c r="A34" s="82"/>
      <c r="V34" s="187">
        <v>4</v>
      </c>
      <c r="W34" s="184">
        <v>3</v>
      </c>
      <c r="X34" s="184">
        <v>0</v>
      </c>
      <c r="Y34" s="189">
        <v>27</v>
      </c>
    </row>
    <row r="35" spans="1:25" ht="19.5" thickBot="1">
      <c r="A35" s="82"/>
      <c r="V35" s="187">
        <v>4</v>
      </c>
      <c r="W35" s="184">
        <v>3</v>
      </c>
      <c r="X35" s="184">
        <v>1</v>
      </c>
      <c r="Y35" s="189">
        <v>33</v>
      </c>
    </row>
    <row r="36" spans="1:25" ht="19.5" thickBot="1">
      <c r="A36" s="82"/>
      <c r="V36" s="187">
        <v>4</v>
      </c>
      <c r="W36" s="184">
        <v>4</v>
      </c>
      <c r="X36" s="184">
        <v>0</v>
      </c>
      <c r="Y36" s="189">
        <v>34</v>
      </c>
    </row>
    <row r="37" spans="1:25" ht="19.5" thickBot="1">
      <c r="A37" s="82"/>
      <c r="V37" s="187">
        <v>5</v>
      </c>
      <c r="W37" s="184">
        <v>0</v>
      </c>
      <c r="X37" s="184">
        <v>0</v>
      </c>
      <c r="Y37" s="189">
        <v>23</v>
      </c>
    </row>
    <row r="38" spans="1:25" ht="19.5" thickBot="1">
      <c r="A38" s="82"/>
      <c r="V38" s="187">
        <v>5</v>
      </c>
      <c r="W38" s="184">
        <v>0</v>
      </c>
      <c r="X38" s="184">
        <v>1</v>
      </c>
      <c r="Y38" s="189">
        <v>34</v>
      </c>
    </row>
    <row r="39" spans="1:25" ht="19.5" thickBot="1">
      <c r="A39" s="82"/>
      <c r="V39" s="187">
        <v>5</v>
      </c>
      <c r="W39" s="184">
        <v>0</v>
      </c>
      <c r="X39" s="184">
        <v>2</v>
      </c>
      <c r="Y39" s="189">
        <v>43</v>
      </c>
    </row>
    <row r="40" spans="1:25" ht="19.5" thickBot="1">
      <c r="A40" s="82"/>
      <c r="V40" s="187">
        <v>5</v>
      </c>
      <c r="W40" s="184">
        <v>1</v>
      </c>
      <c r="X40" s="184">
        <v>0</v>
      </c>
      <c r="Y40" s="189">
        <v>33</v>
      </c>
    </row>
    <row r="41" spans="1:25" ht="19.5" thickBot="1">
      <c r="A41" s="82"/>
      <c r="V41" s="187">
        <v>5</v>
      </c>
      <c r="W41" s="184">
        <v>1</v>
      </c>
      <c r="X41" s="184">
        <v>1</v>
      </c>
      <c r="Y41" s="189">
        <v>46</v>
      </c>
    </row>
    <row r="42" spans="1:25" ht="19.5" thickBot="1">
      <c r="A42" s="82"/>
      <c r="V42" s="187">
        <v>5</v>
      </c>
      <c r="W42" s="184">
        <v>1</v>
      </c>
      <c r="X42" s="184">
        <v>2</v>
      </c>
      <c r="Y42" s="189">
        <v>63</v>
      </c>
    </row>
    <row r="43" spans="1:25" ht="19.5" thickBot="1">
      <c r="A43" s="82"/>
      <c r="V43" s="187">
        <v>5</v>
      </c>
      <c r="W43" s="184">
        <v>2</v>
      </c>
      <c r="X43" s="184">
        <v>0</v>
      </c>
      <c r="Y43" s="189">
        <v>49</v>
      </c>
    </row>
    <row r="44" spans="1:25" ht="19.5" thickBot="1">
      <c r="A44" s="82"/>
      <c r="V44" s="187">
        <v>5</v>
      </c>
      <c r="W44" s="184">
        <v>2</v>
      </c>
      <c r="X44" s="184">
        <v>1</v>
      </c>
      <c r="Y44" s="189">
        <v>70</v>
      </c>
    </row>
    <row r="45" spans="1:25" ht="19.5" thickBot="1">
      <c r="A45" s="82"/>
      <c r="V45" s="187">
        <v>5</v>
      </c>
      <c r="W45" s="184">
        <v>2</v>
      </c>
      <c r="X45" s="184">
        <v>2</v>
      </c>
      <c r="Y45" s="189">
        <v>94</v>
      </c>
    </row>
    <row r="46" spans="1:25" ht="19.5" thickBot="1">
      <c r="A46" s="82"/>
      <c r="V46" s="187">
        <v>5</v>
      </c>
      <c r="W46" s="184">
        <v>3</v>
      </c>
      <c r="X46" s="184">
        <v>0</v>
      </c>
      <c r="Y46" s="189">
        <v>79</v>
      </c>
    </row>
    <row r="47" spans="1:25" ht="19.5" thickBot="1">
      <c r="A47" s="82"/>
      <c r="V47" s="187">
        <v>5</v>
      </c>
      <c r="W47" s="184">
        <v>3</v>
      </c>
      <c r="X47" s="184">
        <v>1</v>
      </c>
      <c r="Y47" s="189">
        <v>110</v>
      </c>
    </row>
    <row r="48" spans="1:25" ht="19.5" thickBot="1">
      <c r="A48" s="82"/>
      <c r="V48" s="187">
        <v>5</v>
      </c>
      <c r="W48" s="184">
        <v>3</v>
      </c>
      <c r="X48" s="184">
        <v>2</v>
      </c>
      <c r="Y48" s="189">
        <v>140</v>
      </c>
    </row>
    <row r="49" spans="1:25" ht="19.5" thickBot="1">
      <c r="A49" s="82"/>
      <c r="V49" s="187">
        <v>5</v>
      </c>
      <c r="W49" s="184">
        <v>3</v>
      </c>
      <c r="X49" s="184">
        <v>3</v>
      </c>
      <c r="Y49" s="189">
        <v>180</v>
      </c>
    </row>
    <row r="50" spans="1:25" ht="19.5" thickBot="1">
      <c r="A50" s="82"/>
      <c r="V50" s="187">
        <v>5</v>
      </c>
      <c r="W50" s="184">
        <v>4</v>
      </c>
      <c r="X50" s="184">
        <v>0</v>
      </c>
      <c r="Y50" s="189">
        <v>130</v>
      </c>
    </row>
    <row r="51" spans="1:25" ht="19.5" thickBot="1">
      <c r="A51" s="82"/>
      <c r="V51" s="187">
        <v>5</v>
      </c>
      <c r="W51" s="184">
        <v>4</v>
      </c>
      <c r="X51" s="184">
        <v>1</v>
      </c>
      <c r="Y51" s="189">
        <v>170</v>
      </c>
    </row>
    <row r="52" spans="1:25" ht="19.5" thickBot="1">
      <c r="A52" s="82"/>
      <c r="V52" s="187">
        <v>5</v>
      </c>
      <c r="W52" s="184">
        <v>4</v>
      </c>
      <c r="X52" s="184">
        <v>2</v>
      </c>
      <c r="Y52" s="189">
        <v>220</v>
      </c>
    </row>
    <row r="53" spans="1:25" ht="19.5" thickBot="1">
      <c r="A53" s="82"/>
      <c r="V53" s="187">
        <v>5</v>
      </c>
      <c r="W53" s="184">
        <v>4</v>
      </c>
      <c r="X53" s="184">
        <v>3</v>
      </c>
      <c r="Y53" s="189">
        <v>280</v>
      </c>
    </row>
    <row r="54" spans="1:25" ht="19.5" thickBot="1">
      <c r="A54" s="82"/>
      <c r="V54" s="187">
        <v>5</v>
      </c>
      <c r="W54" s="184">
        <v>4</v>
      </c>
      <c r="X54" s="184">
        <v>4</v>
      </c>
      <c r="Y54" s="189">
        <v>350</v>
      </c>
    </row>
    <row r="55" spans="1:25" ht="19.5" thickBot="1">
      <c r="A55" s="82"/>
      <c r="V55" s="187">
        <v>5</v>
      </c>
      <c r="W55" s="184">
        <v>5</v>
      </c>
      <c r="X55" s="184">
        <v>0</v>
      </c>
      <c r="Y55" s="189">
        <v>240</v>
      </c>
    </row>
    <row r="56" spans="1:25" ht="19.5" thickBot="1">
      <c r="A56" s="82"/>
      <c r="V56" s="187">
        <v>5</v>
      </c>
      <c r="W56" s="184">
        <v>5</v>
      </c>
      <c r="X56" s="184">
        <v>1</v>
      </c>
      <c r="Y56" s="189">
        <v>350</v>
      </c>
    </row>
    <row r="57" spans="1:25" ht="19.5" thickBot="1">
      <c r="A57" s="82"/>
      <c r="V57" s="187">
        <v>5</v>
      </c>
      <c r="W57" s="184">
        <v>5</v>
      </c>
      <c r="X57" s="184">
        <v>2</v>
      </c>
      <c r="Y57" s="189">
        <v>540</v>
      </c>
    </row>
    <row r="58" spans="1:25" ht="19.5" thickBot="1">
      <c r="A58" s="82"/>
      <c r="V58" s="187">
        <v>5</v>
      </c>
      <c r="W58" s="184">
        <v>5</v>
      </c>
      <c r="X58" s="184">
        <v>3</v>
      </c>
      <c r="Y58" s="189">
        <v>920</v>
      </c>
    </row>
    <row r="59" spans="1:25" ht="19.5" thickBot="1">
      <c r="A59" s="82"/>
      <c r="V59" s="187">
        <v>5</v>
      </c>
      <c r="W59" s="184">
        <v>5</v>
      </c>
      <c r="X59" s="184">
        <v>4</v>
      </c>
      <c r="Y59" s="189">
        <v>1600</v>
      </c>
    </row>
    <row r="60" spans="1:25" ht="19.5" thickBot="1">
      <c r="A60" s="82"/>
      <c r="V60" s="192">
        <v>5</v>
      </c>
      <c r="W60" s="186">
        <v>5</v>
      </c>
      <c r="X60" s="186">
        <v>5</v>
      </c>
      <c r="Y60" s="193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4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66" sqref="A33:XFD66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398</v>
      </c>
      <c r="B2" s="374"/>
      <c r="C2" s="374"/>
      <c r="D2" s="374"/>
      <c r="E2" s="374"/>
      <c r="F2" s="374"/>
      <c r="G2" s="374"/>
    </row>
    <row r="3" spans="1:9" ht="15">
      <c r="A3" s="631" t="s">
        <v>399</v>
      </c>
      <c r="B3" s="631"/>
      <c r="C3" s="631"/>
      <c r="D3" s="631"/>
      <c r="E3" s="631"/>
      <c r="F3" s="631"/>
      <c r="G3" s="631"/>
    </row>
    <row r="4" spans="1:9" ht="15.75">
      <c r="A4" s="182" t="s">
        <v>262</v>
      </c>
      <c r="B4" s="139"/>
      <c r="C4" s="214" t="s">
        <v>263</v>
      </c>
      <c r="D4" s="216"/>
      <c r="E4" s="215"/>
      <c r="F4" s="182" t="s">
        <v>264</v>
      </c>
      <c r="G4" s="85"/>
      <c r="H4" s="205"/>
    </row>
    <row r="5" spans="1:9">
      <c r="A5" s="182" t="s">
        <v>265</v>
      </c>
      <c r="B5" s="139"/>
      <c r="C5" s="214" t="s">
        <v>266</v>
      </c>
      <c r="D5" s="216"/>
      <c r="E5" s="215" t="s">
        <v>400</v>
      </c>
      <c r="F5" s="182" t="s">
        <v>267</v>
      </c>
      <c r="G5" s="85"/>
      <c r="H5" s="204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2" t="s">
        <v>423</v>
      </c>
      <c r="B8" s="25"/>
      <c r="C8" s="214" t="s">
        <v>424</v>
      </c>
      <c r="D8" s="25"/>
      <c r="E8" s="214"/>
      <c r="F8" s="73" t="s">
        <v>418</v>
      </c>
      <c r="G8" s="25"/>
      <c r="H8" s="204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6"/>
    </row>
    <row r="11" spans="1:9" ht="17.25" thickTop="1" thickBot="1">
      <c r="A11" s="625"/>
      <c r="B11" s="181"/>
      <c r="C11" s="627"/>
      <c r="D11" s="628"/>
      <c r="E11" s="207"/>
      <c r="F11" s="207"/>
      <c r="G11" s="629" t="s">
        <v>271</v>
      </c>
      <c r="I11" s="73" t="s">
        <v>425</v>
      </c>
    </row>
    <row r="12" spans="1:9" ht="14.25" thickBot="1">
      <c r="A12" s="626"/>
      <c r="B12" s="125"/>
      <c r="C12" s="583"/>
      <c r="D12" s="584"/>
      <c r="E12" s="125"/>
      <c r="F12" s="125"/>
      <c r="G12" s="630"/>
    </row>
    <row r="13" spans="1:9" ht="14.25" thickBot="1">
      <c r="A13" s="217" t="s">
        <v>83</v>
      </c>
      <c r="B13" s="223" t="s">
        <v>420</v>
      </c>
      <c r="C13" s="494" t="s">
        <v>421</v>
      </c>
      <c r="D13" s="622"/>
      <c r="E13" s="220" t="s">
        <v>91</v>
      </c>
      <c r="F13" s="125"/>
      <c r="G13" s="126"/>
    </row>
    <row r="14" spans="1:9" ht="14.25" thickBot="1">
      <c r="A14" s="218"/>
      <c r="B14" s="224"/>
      <c r="C14" s="621"/>
      <c r="D14" s="622"/>
      <c r="E14" s="221"/>
      <c r="F14" s="125"/>
      <c r="G14" s="126"/>
    </row>
    <row r="15" spans="1:9" ht="14.25" thickBot="1">
      <c r="A15" s="218"/>
      <c r="B15" s="224"/>
      <c r="C15" s="621"/>
      <c r="D15" s="622"/>
      <c r="E15" s="221"/>
      <c r="F15" s="125"/>
      <c r="G15" s="126"/>
    </row>
    <row r="16" spans="1:9" ht="14.25" thickBot="1">
      <c r="A16" s="218"/>
      <c r="B16" s="224"/>
      <c r="C16" s="621"/>
      <c r="D16" s="622"/>
      <c r="E16" s="221"/>
      <c r="F16" s="125"/>
      <c r="G16" s="126"/>
    </row>
    <row r="17" spans="1:11" ht="14.25" thickBot="1">
      <c r="A17" s="218"/>
      <c r="B17" s="224"/>
      <c r="C17" s="621"/>
      <c r="D17" s="622"/>
      <c r="E17" s="221"/>
      <c r="F17" s="125"/>
      <c r="G17" s="126"/>
      <c r="J17" s="21"/>
      <c r="K17" t="s">
        <v>92</v>
      </c>
    </row>
    <row r="18" spans="1:11" ht="14.25" thickBot="1">
      <c r="A18" s="218"/>
      <c r="B18" s="224"/>
      <c r="C18" s="621"/>
      <c r="D18" s="622"/>
      <c r="E18" s="221"/>
      <c r="F18" s="125"/>
      <c r="G18" s="126"/>
      <c r="J18" s="25"/>
      <c r="K18" t="s">
        <v>76</v>
      </c>
    </row>
    <row r="19" spans="1:11" ht="14.25" thickBot="1">
      <c r="A19" s="218"/>
      <c r="B19" s="224"/>
      <c r="C19" s="621"/>
      <c r="D19" s="622"/>
      <c r="E19" s="221"/>
      <c r="F19" s="125"/>
      <c r="G19" s="126"/>
      <c r="J19" s="29"/>
      <c r="K19" t="s">
        <v>77</v>
      </c>
    </row>
    <row r="20" spans="1:11" ht="14.25" thickBot="1">
      <c r="A20" s="218"/>
      <c r="B20" s="224"/>
      <c r="C20" s="621"/>
      <c r="D20" s="622"/>
      <c r="E20" s="221"/>
      <c r="F20" s="125"/>
      <c r="G20" s="126"/>
    </row>
    <row r="21" spans="1:11" ht="14.25" thickBot="1">
      <c r="A21" s="218"/>
      <c r="B21" s="224"/>
      <c r="C21" s="621"/>
      <c r="D21" s="622"/>
      <c r="E21" s="221"/>
      <c r="F21" s="125"/>
      <c r="G21" s="126"/>
    </row>
    <row r="22" spans="1:11" ht="14.25" thickBot="1">
      <c r="A22" s="218"/>
      <c r="B22" s="224"/>
      <c r="C22" s="621"/>
      <c r="D22" s="622"/>
      <c r="E22" s="221"/>
      <c r="F22" s="125"/>
      <c r="G22" s="126"/>
    </row>
    <row r="23" spans="1:11" ht="14.25" thickBot="1">
      <c r="A23" s="218"/>
      <c r="B23" s="224"/>
      <c r="C23" s="621"/>
      <c r="D23" s="622"/>
      <c r="E23" s="221"/>
      <c r="F23" s="125"/>
      <c r="G23" s="126"/>
    </row>
    <row r="24" spans="1:11" ht="14.25" thickBot="1">
      <c r="A24" s="218"/>
      <c r="B24" s="224"/>
      <c r="C24" s="621"/>
      <c r="D24" s="622"/>
      <c r="E24" s="221"/>
      <c r="F24" s="125"/>
      <c r="G24" s="126"/>
    </row>
    <row r="25" spans="1:11" ht="14.25" thickBot="1">
      <c r="A25" s="218"/>
      <c r="B25" s="224"/>
      <c r="C25" s="621"/>
      <c r="D25" s="622"/>
      <c r="E25" s="221"/>
      <c r="F25" s="125"/>
      <c r="G25" s="126"/>
    </row>
    <row r="26" spans="1:11" ht="14.25" thickBot="1">
      <c r="A26" s="218"/>
      <c r="B26" s="224"/>
      <c r="C26" s="621"/>
      <c r="D26" s="622"/>
      <c r="E26" s="221"/>
      <c r="F26" s="125"/>
      <c r="G26" s="126"/>
    </row>
    <row r="27" spans="1:11" ht="14.25" thickBot="1">
      <c r="A27" s="218"/>
      <c r="B27" s="224"/>
      <c r="C27" s="621"/>
      <c r="D27" s="622"/>
      <c r="E27" s="221"/>
      <c r="F27" s="125"/>
      <c r="G27" s="126"/>
    </row>
    <row r="28" spans="1:11" ht="14.25" thickBot="1">
      <c r="A28" s="218"/>
      <c r="B28" s="224"/>
      <c r="C28" s="621"/>
      <c r="D28" s="622"/>
      <c r="E28" s="221"/>
      <c r="F28" s="125"/>
      <c r="G28" s="126"/>
    </row>
    <row r="29" spans="1:11" ht="14.25" thickBot="1">
      <c r="A29" s="218"/>
      <c r="B29" s="224"/>
      <c r="C29" s="621"/>
      <c r="D29" s="622"/>
      <c r="E29" s="221"/>
      <c r="F29" s="125"/>
      <c r="G29" s="126"/>
    </row>
    <row r="30" spans="1:11" ht="14.25" thickBot="1">
      <c r="A30" s="219"/>
      <c r="B30" s="225"/>
      <c r="C30" s="623"/>
      <c r="D30" s="624"/>
      <c r="E30" s="222"/>
      <c r="F30" s="208"/>
      <c r="G30" s="209"/>
    </row>
    <row r="31" spans="1:11" ht="15" thickTop="1" thickBot="1">
      <c r="A31" s="620" t="s">
        <v>401</v>
      </c>
      <c r="B31" s="620"/>
      <c r="C31" s="620"/>
      <c r="D31" s="620"/>
      <c r="E31" s="620"/>
      <c r="F31" s="620"/>
      <c r="G31" s="620"/>
    </row>
    <row r="32" spans="1:11" ht="14.25" thickTop="1">
      <c r="A32" s="573" t="s">
        <v>402</v>
      </c>
      <c r="B32" s="573"/>
      <c r="C32" s="573"/>
      <c r="D32" s="574" t="s">
        <v>403</v>
      </c>
      <c r="E32" s="574"/>
      <c r="F32" s="574"/>
      <c r="G32" s="574"/>
    </row>
    <row r="33" spans="1:7">
      <c r="A33" s="128"/>
      <c r="B33" s="128"/>
      <c r="C33" s="128"/>
      <c r="D33" s="129"/>
      <c r="E33" s="129"/>
      <c r="F33" s="129"/>
      <c r="G33" s="129"/>
    </row>
    <row r="34" spans="1:7" ht="14.25" thickBot="1">
      <c r="A34" s="562" t="s">
        <v>526</v>
      </c>
      <c r="B34" s="562"/>
    </row>
    <row r="35" spans="1:7">
      <c r="A35" s="332" t="s">
        <v>524</v>
      </c>
      <c r="B35" s="341" t="s">
        <v>542</v>
      </c>
      <c r="C35" s="333" t="s">
        <v>527</v>
      </c>
      <c r="D35" s="333" t="s">
        <v>528</v>
      </c>
      <c r="E35" s="333" t="s">
        <v>530</v>
      </c>
      <c r="F35" s="333" t="s">
        <v>532</v>
      </c>
      <c r="G35" s="334" t="s">
        <v>533</v>
      </c>
    </row>
    <row r="36" spans="1:7">
      <c r="A36" s="335"/>
      <c r="B36" s="342"/>
      <c r="C36" s="336"/>
      <c r="D36" s="336"/>
      <c r="E36" s="336"/>
      <c r="F36" s="336"/>
      <c r="G36" s="337"/>
    </row>
    <row r="37" spans="1:7">
      <c r="A37" s="335"/>
      <c r="B37" s="342"/>
      <c r="C37" s="336"/>
      <c r="D37" s="336"/>
      <c r="E37" s="336"/>
      <c r="F37" s="336"/>
      <c r="G37" s="337"/>
    </row>
    <row r="38" spans="1:7">
      <c r="A38" s="335"/>
      <c r="B38" s="342"/>
      <c r="C38" s="336"/>
      <c r="D38" s="336"/>
      <c r="E38" s="336"/>
      <c r="F38" s="336"/>
      <c r="G38" s="337"/>
    </row>
    <row r="39" spans="1:7">
      <c r="A39" s="335"/>
      <c r="B39" s="342"/>
      <c r="C39" s="336"/>
      <c r="D39" s="336"/>
      <c r="E39" s="336"/>
      <c r="F39" s="336"/>
      <c r="G39" s="337"/>
    </row>
    <row r="40" spans="1:7">
      <c r="A40" s="335"/>
      <c r="B40" s="342"/>
      <c r="C40" s="336"/>
      <c r="D40" s="336"/>
      <c r="E40" s="336"/>
      <c r="F40" s="336"/>
      <c r="G40" s="337"/>
    </row>
    <row r="41" spans="1:7" ht="14.25" thickBot="1">
      <c r="A41" s="338"/>
      <c r="B41" s="343"/>
      <c r="C41" s="339"/>
      <c r="D41" s="339"/>
      <c r="E41" s="339"/>
      <c r="F41" s="339"/>
      <c r="G41" s="340"/>
    </row>
    <row r="42" spans="1:7">
      <c r="A42" s="331"/>
      <c r="B42" s="330"/>
      <c r="C42" s="330"/>
      <c r="D42" s="330"/>
      <c r="E42" s="330"/>
      <c r="F42" s="330"/>
    </row>
    <row r="43" spans="1:7" ht="14.25" thickBot="1">
      <c r="A43" s="562" t="s">
        <v>534</v>
      </c>
      <c r="B43" s="562"/>
      <c r="C43" s="562"/>
      <c r="D43" s="330"/>
      <c r="E43" s="330"/>
      <c r="F43" s="330"/>
    </row>
    <row r="44" spans="1:7">
      <c r="A44" s="332" t="s">
        <v>535</v>
      </c>
      <c r="B44" s="333" t="s">
        <v>536</v>
      </c>
      <c r="C44" s="333" t="s">
        <v>537</v>
      </c>
      <c r="D44" s="333" t="s">
        <v>538</v>
      </c>
      <c r="E44" s="333" t="s">
        <v>539</v>
      </c>
      <c r="F44" s="334" t="s">
        <v>540</v>
      </c>
      <c r="G44" s="334" t="s">
        <v>541</v>
      </c>
    </row>
    <row r="45" spans="1:7">
      <c r="A45" s="335"/>
      <c r="B45" s="336"/>
      <c r="C45" s="336"/>
      <c r="D45" s="336"/>
      <c r="E45" s="336"/>
      <c r="F45" s="337"/>
      <c r="G45" s="337"/>
    </row>
    <row r="46" spans="1:7">
      <c r="A46" s="335"/>
      <c r="B46" s="336"/>
      <c r="C46" s="336"/>
      <c r="D46" s="336"/>
      <c r="E46" s="336"/>
      <c r="F46" s="337"/>
      <c r="G46" s="337"/>
    </row>
    <row r="47" spans="1:7">
      <c r="A47" s="335"/>
      <c r="B47" s="336"/>
      <c r="C47" s="336"/>
      <c r="D47" s="336"/>
      <c r="E47" s="336"/>
      <c r="F47" s="337"/>
      <c r="G47" s="337"/>
    </row>
    <row r="48" spans="1:7">
      <c r="A48" s="335"/>
      <c r="B48" s="336"/>
      <c r="C48" s="336"/>
      <c r="D48" s="336"/>
      <c r="E48" s="336"/>
      <c r="F48" s="337"/>
      <c r="G48" s="337"/>
    </row>
    <row r="49" spans="1:8">
      <c r="A49" s="335"/>
      <c r="B49" s="336"/>
      <c r="C49" s="336"/>
      <c r="D49" s="336"/>
      <c r="E49" s="336"/>
      <c r="F49" s="337"/>
      <c r="G49" s="337"/>
    </row>
    <row r="50" spans="1:8" ht="14.25" thickBot="1">
      <c r="A50" s="338"/>
      <c r="B50" s="339"/>
      <c r="C50" s="339"/>
      <c r="D50" s="339"/>
      <c r="E50" s="339"/>
      <c r="F50" s="340"/>
      <c r="G50" s="340"/>
    </row>
    <row r="51" spans="1:8">
      <c r="A51" s="128"/>
      <c r="B51" s="128"/>
      <c r="C51" s="128"/>
      <c r="D51" s="129"/>
      <c r="E51" s="129"/>
      <c r="F51" s="129"/>
      <c r="G51" s="129"/>
    </row>
    <row r="52" spans="1:8">
      <c r="A52" s="351" t="s">
        <v>543</v>
      </c>
      <c r="B52" s="128"/>
      <c r="C52" s="128"/>
      <c r="D52" s="129"/>
      <c r="E52" s="129"/>
      <c r="F52" s="129"/>
      <c r="G52" s="129"/>
    </row>
    <row r="53" spans="1:8" ht="24">
      <c r="A53" s="352" t="s">
        <v>544</v>
      </c>
      <c r="B53" s="352" t="s">
        <v>545</v>
      </c>
      <c r="C53" s="352" t="s">
        <v>550</v>
      </c>
      <c r="D53" s="352" t="s">
        <v>551</v>
      </c>
      <c r="E53" s="352" t="s">
        <v>546</v>
      </c>
      <c r="F53" s="352" t="s">
        <v>548</v>
      </c>
      <c r="G53" s="352" t="s">
        <v>549</v>
      </c>
      <c r="H53" s="12"/>
    </row>
    <row r="54" spans="1:8">
      <c r="A54" s="353"/>
      <c r="B54" s="353"/>
      <c r="C54" s="353"/>
      <c r="D54" s="353"/>
      <c r="E54" s="354"/>
      <c r="F54" s="354"/>
      <c r="G54" s="354"/>
      <c r="H54" s="129"/>
    </row>
    <row r="55" spans="1:8">
      <c r="A55" s="355"/>
      <c r="B55" s="355"/>
      <c r="C55" s="355"/>
      <c r="D55" s="355"/>
      <c r="E55" s="355"/>
      <c r="F55" s="355"/>
      <c r="G55" s="355"/>
      <c r="H55" s="12"/>
    </row>
    <row r="56" spans="1:8">
      <c r="A56" s="353"/>
      <c r="B56" s="353"/>
      <c r="C56" s="353"/>
      <c r="D56" s="353"/>
      <c r="E56" s="354"/>
      <c r="F56" s="354"/>
      <c r="G56" s="354"/>
      <c r="H56" s="129"/>
    </row>
    <row r="57" spans="1:8">
      <c r="A57" s="355"/>
      <c r="B57" s="355"/>
      <c r="C57" s="355"/>
      <c r="D57" s="355"/>
      <c r="E57" s="355"/>
      <c r="F57" s="355"/>
      <c r="G57" s="355"/>
      <c r="H57" s="12"/>
    </row>
    <row r="58" spans="1:8">
      <c r="A58" s="353"/>
      <c r="B58" s="353"/>
      <c r="C58" s="353"/>
      <c r="D58" s="353"/>
      <c r="E58" s="354"/>
      <c r="F58" s="354"/>
      <c r="G58" s="354"/>
      <c r="H58" s="129"/>
    </row>
    <row r="59" spans="1:8">
      <c r="A59" s="355"/>
      <c r="B59" s="355"/>
      <c r="C59" s="355"/>
      <c r="D59" s="355"/>
      <c r="E59" s="355"/>
      <c r="F59" s="355"/>
      <c r="G59" s="355"/>
      <c r="H59" s="12"/>
    </row>
    <row r="60" spans="1:8">
      <c r="A60" s="353"/>
      <c r="B60" s="353"/>
      <c r="C60" s="353"/>
      <c r="D60" s="353"/>
      <c r="E60" s="354"/>
      <c r="F60" s="354"/>
      <c r="G60" s="354"/>
      <c r="H60" s="129"/>
    </row>
    <row r="61" spans="1:8">
      <c r="A61" s="355"/>
      <c r="B61" s="355"/>
      <c r="C61" s="355"/>
      <c r="D61" s="355"/>
      <c r="E61" s="355"/>
      <c r="F61" s="355"/>
      <c r="G61" s="355"/>
      <c r="H61" s="12"/>
    </row>
    <row r="62" spans="1:8">
      <c r="A62" s="353"/>
      <c r="B62" s="353"/>
      <c r="C62" s="353"/>
      <c r="D62" s="353"/>
      <c r="E62" s="354"/>
      <c r="F62" s="354"/>
      <c r="G62" s="354"/>
      <c r="H62" s="129"/>
    </row>
    <row r="63" spans="1:8">
      <c r="A63" s="355"/>
      <c r="B63" s="355"/>
      <c r="C63" s="355"/>
      <c r="D63" s="355"/>
      <c r="E63" s="355"/>
      <c r="F63" s="355"/>
      <c r="G63" s="355"/>
      <c r="H63" s="12"/>
    </row>
    <row r="64" spans="1:8">
      <c r="A64" s="353"/>
      <c r="B64" s="353"/>
      <c r="C64" s="353"/>
      <c r="D64" s="353"/>
      <c r="E64" s="354"/>
      <c r="F64" s="354"/>
      <c r="G64" s="354"/>
      <c r="H64" s="129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8"/>
      <c r="B66" s="128"/>
      <c r="C66" s="128"/>
      <c r="D66" s="129"/>
      <c r="E66" s="129"/>
      <c r="F66" s="129"/>
      <c r="G66" s="129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0" t="s">
        <v>21</v>
      </c>
      <c r="B68" s="131" t="s">
        <v>138</v>
      </c>
      <c r="C68" s="575"/>
      <c r="D68" s="576"/>
      <c r="E68" s="575"/>
      <c r="F68" s="576"/>
      <c r="G68" s="575"/>
      <c r="H68" s="576"/>
      <c r="I68" s="575"/>
      <c r="J68" s="582"/>
    </row>
    <row r="69" spans="1:10" ht="16.5" thickBot="1">
      <c r="A69" s="132" t="s">
        <v>22</v>
      </c>
      <c r="B69" s="133" t="s">
        <v>278</v>
      </c>
      <c r="C69" s="612"/>
      <c r="D69" s="613"/>
      <c r="E69" s="583"/>
      <c r="F69" s="584"/>
      <c r="G69" s="583"/>
      <c r="H69" s="584"/>
      <c r="I69" s="583"/>
      <c r="J69" s="585"/>
    </row>
    <row r="70" spans="1:10" ht="27.75" thickBot="1">
      <c r="A70" s="132" t="s">
        <v>23</v>
      </c>
      <c r="B70" s="133" t="s">
        <v>404</v>
      </c>
      <c r="C70" s="125"/>
      <c r="D70" s="125"/>
      <c r="E70" s="125"/>
      <c r="F70" s="125"/>
      <c r="G70" s="125"/>
      <c r="H70" s="125"/>
      <c r="I70" s="125"/>
      <c r="J70" s="126"/>
    </row>
    <row r="71" spans="1:10" ht="27.75" thickBot="1">
      <c r="A71" s="132" t="s">
        <v>24</v>
      </c>
      <c r="B71" s="133" t="s">
        <v>405</v>
      </c>
      <c r="C71" s="583"/>
      <c r="D71" s="584"/>
      <c r="E71" s="583"/>
      <c r="F71" s="584"/>
      <c r="G71" s="583"/>
      <c r="H71" s="584"/>
      <c r="I71" s="583"/>
      <c r="J71" s="585"/>
    </row>
    <row r="72" spans="1:10" ht="14.25" thickBot="1">
      <c r="A72" s="132" t="s">
        <v>25</v>
      </c>
      <c r="B72" s="133" t="s">
        <v>406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135"/>
      <c r="B73" s="136" t="s">
        <v>30</v>
      </c>
      <c r="C73" s="586"/>
      <c r="D73" s="587"/>
      <c r="E73" s="586"/>
      <c r="F73" s="587"/>
      <c r="G73" s="586"/>
      <c r="H73" s="587"/>
      <c r="I73" s="586"/>
      <c r="J73" s="588"/>
    </row>
    <row r="74" spans="1:10" ht="15" thickTop="1" thickBot="1">
      <c r="A74" s="132" t="s">
        <v>281</v>
      </c>
      <c r="B74" s="133" t="s">
        <v>186</v>
      </c>
      <c r="C74" s="575"/>
      <c r="D74" s="576"/>
      <c r="E74" s="575"/>
      <c r="F74" s="576"/>
      <c r="G74" s="575"/>
      <c r="H74" s="576"/>
      <c r="I74" s="575"/>
      <c r="J74" s="582"/>
    </row>
    <row r="75" spans="1:10" ht="16.5" thickBot="1">
      <c r="A75" s="132" t="s">
        <v>282</v>
      </c>
      <c r="B75" s="133" t="s">
        <v>278</v>
      </c>
      <c r="C75" s="612"/>
      <c r="D75" s="613"/>
      <c r="E75" s="583"/>
      <c r="F75" s="584"/>
      <c r="G75" s="583"/>
      <c r="H75" s="584"/>
      <c r="I75" s="583"/>
      <c r="J75" s="585"/>
    </row>
    <row r="76" spans="1:10" ht="27.75" thickBot="1">
      <c r="A76" s="132" t="s">
        <v>283</v>
      </c>
      <c r="B76" s="133" t="s">
        <v>407</v>
      </c>
      <c r="C76" s="583"/>
      <c r="D76" s="584"/>
      <c r="E76" s="583"/>
      <c r="F76" s="584"/>
      <c r="G76" s="583"/>
      <c r="H76" s="584"/>
      <c r="I76" s="583"/>
      <c r="J76" s="585"/>
    </row>
    <row r="77" spans="1:10" ht="14.25" thickBot="1">
      <c r="A77" s="132" t="s">
        <v>285</v>
      </c>
      <c r="B77" s="133" t="s">
        <v>408</v>
      </c>
      <c r="C77" s="583"/>
      <c r="D77" s="584"/>
      <c r="E77" s="583"/>
      <c r="F77" s="584"/>
      <c r="G77" s="583"/>
      <c r="H77" s="584"/>
      <c r="I77" s="583"/>
      <c r="J77" s="585"/>
    </row>
    <row r="78" spans="1:10" ht="25.5">
      <c r="A78" s="132" t="s">
        <v>24</v>
      </c>
      <c r="B78" s="210" t="s">
        <v>409</v>
      </c>
      <c r="C78" s="614"/>
      <c r="D78" s="615"/>
      <c r="E78" s="614"/>
      <c r="F78" s="615"/>
      <c r="G78" s="614"/>
      <c r="H78" s="615"/>
      <c r="I78" s="614"/>
      <c r="J78" s="618"/>
    </row>
    <row r="79" spans="1:10" ht="14.25" thickBot="1">
      <c r="A79" s="132" t="s">
        <v>25</v>
      </c>
      <c r="B79" s="211" t="s">
        <v>410</v>
      </c>
      <c r="C79" s="616"/>
      <c r="D79" s="617"/>
      <c r="E79" s="616"/>
      <c r="F79" s="617"/>
      <c r="G79" s="616"/>
      <c r="H79" s="617"/>
      <c r="I79" s="616"/>
      <c r="J79" s="619"/>
    </row>
    <row r="80" spans="1:10" ht="25.5">
      <c r="A80" s="212"/>
      <c r="B80" s="210" t="s">
        <v>411</v>
      </c>
      <c r="C80" s="614"/>
      <c r="D80" s="615"/>
      <c r="E80" s="614"/>
      <c r="F80" s="615"/>
      <c r="G80" s="614"/>
      <c r="H80" s="615"/>
      <c r="I80" s="614"/>
      <c r="J80" s="618"/>
    </row>
    <row r="81" spans="1:10" ht="14.25" thickBot="1">
      <c r="A81" s="212"/>
      <c r="B81" s="211" t="s">
        <v>410</v>
      </c>
      <c r="C81" s="616"/>
      <c r="D81" s="617"/>
      <c r="E81" s="616"/>
      <c r="F81" s="617"/>
      <c r="G81" s="616"/>
      <c r="H81" s="617"/>
      <c r="I81" s="616"/>
      <c r="J81" s="619"/>
    </row>
    <row r="82" spans="1:10" ht="14.25" thickBot="1">
      <c r="A82" s="212"/>
      <c r="B82" s="133" t="s">
        <v>412</v>
      </c>
      <c r="C82" s="583"/>
      <c r="D82" s="584"/>
      <c r="E82" s="583"/>
      <c r="F82" s="584"/>
      <c r="G82" s="583"/>
      <c r="H82" s="584"/>
      <c r="I82" s="583"/>
      <c r="J82" s="585"/>
    </row>
    <row r="83" spans="1:10" ht="14.25" thickBot="1">
      <c r="A83" s="135"/>
      <c r="B83" s="136" t="s">
        <v>30</v>
      </c>
      <c r="C83" s="586"/>
      <c r="D83" s="587"/>
      <c r="E83" s="586"/>
      <c r="F83" s="587"/>
      <c r="G83" s="586"/>
      <c r="H83" s="587"/>
      <c r="I83" s="586"/>
      <c r="J83" s="588"/>
    </row>
    <row r="84" spans="1:10" ht="15" thickTop="1" thickBot="1">
      <c r="A84" s="609" t="s">
        <v>413</v>
      </c>
      <c r="B84" s="133" t="s">
        <v>414</v>
      </c>
      <c r="C84" s="575"/>
      <c r="D84" s="576"/>
      <c r="E84" s="575"/>
      <c r="F84" s="576"/>
      <c r="G84" s="575"/>
      <c r="H84" s="576"/>
      <c r="I84" s="575"/>
      <c r="J84" s="582"/>
    </row>
    <row r="85" spans="1:10" ht="16.5" thickBot="1">
      <c r="A85" s="610"/>
      <c r="B85" s="133" t="s">
        <v>278</v>
      </c>
      <c r="C85" s="612"/>
      <c r="D85" s="613"/>
      <c r="E85" s="583"/>
      <c r="F85" s="584"/>
      <c r="G85" s="583"/>
      <c r="H85" s="584"/>
      <c r="I85" s="583"/>
      <c r="J85" s="585"/>
    </row>
    <row r="86" spans="1:10" ht="27.75" thickBot="1">
      <c r="A86" s="610"/>
      <c r="B86" s="133" t="s">
        <v>415</v>
      </c>
      <c r="C86" s="125"/>
      <c r="D86" s="125"/>
      <c r="E86" s="125"/>
      <c r="F86" s="125"/>
      <c r="G86" s="125"/>
      <c r="H86" s="125"/>
      <c r="I86" s="125"/>
      <c r="J86" s="126"/>
    </row>
    <row r="87" spans="1:10" ht="27.75" thickBot="1">
      <c r="A87" s="610"/>
      <c r="B87" s="133" t="s">
        <v>416</v>
      </c>
      <c r="C87" s="583"/>
      <c r="D87" s="584"/>
      <c r="E87" s="583"/>
      <c r="F87" s="584"/>
      <c r="G87" s="583"/>
      <c r="H87" s="584"/>
      <c r="I87" s="583"/>
      <c r="J87" s="585"/>
    </row>
    <row r="88" spans="1:10" ht="27" thickBot="1">
      <c r="A88" s="610"/>
      <c r="B88" s="254" t="s">
        <v>547</v>
      </c>
      <c r="C88" s="583"/>
      <c r="D88" s="584"/>
      <c r="E88" s="583"/>
      <c r="F88" s="584"/>
      <c r="G88" s="583"/>
      <c r="H88" s="584"/>
      <c r="I88" s="583"/>
      <c r="J88" s="585"/>
    </row>
    <row r="89" spans="1:10" ht="14.25" thickBot="1">
      <c r="A89" s="611"/>
      <c r="B89" s="136" t="s">
        <v>30</v>
      </c>
      <c r="C89" s="586"/>
      <c r="D89" s="587"/>
      <c r="E89" s="586"/>
      <c r="F89" s="587"/>
      <c r="G89" s="586"/>
      <c r="H89" s="587"/>
      <c r="I89" s="586"/>
      <c r="J89" s="588"/>
    </row>
    <row r="90" spans="1:10" ht="21.75" thickTop="1" thickBot="1">
      <c r="A90" s="591" t="s">
        <v>167</v>
      </c>
      <c r="B90" s="591"/>
      <c r="C90" s="591"/>
      <c r="D90" s="591"/>
      <c r="E90" s="591"/>
      <c r="F90" s="591"/>
      <c r="G90" s="591"/>
      <c r="H90" s="591"/>
      <c r="I90" s="591"/>
      <c r="J90" s="591"/>
    </row>
    <row r="91" spans="1:10" ht="14.25" thickTop="1">
      <c r="A91" s="606"/>
      <c r="B91" s="606"/>
      <c r="C91" s="606"/>
      <c r="D91" s="606"/>
      <c r="E91" s="606"/>
      <c r="F91" s="606"/>
      <c r="G91" s="606"/>
      <c r="H91" s="606"/>
      <c r="I91" s="606"/>
      <c r="J91" s="606"/>
    </row>
    <row r="92" spans="1:10">
      <c r="A92" s="607"/>
      <c r="B92" s="607"/>
      <c r="C92" s="607"/>
      <c r="D92" s="607"/>
      <c r="E92" s="607"/>
      <c r="F92" s="607"/>
      <c r="G92" s="607"/>
      <c r="H92" s="607"/>
      <c r="I92" s="607"/>
      <c r="J92" s="607"/>
    </row>
    <row r="93" spans="1:10">
      <c r="A93" s="607"/>
      <c r="B93" s="607"/>
      <c r="C93" s="607"/>
      <c r="D93" s="607"/>
      <c r="E93" s="607"/>
      <c r="F93" s="607"/>
      <c r="G93" s="607"/>
      <c r="H93" s="607"/>
      <c r="I93" s="607"/>
      <c r="J93" s="607"/>
    </row>
    <row r="94" spans="1:10">
      <c r="A94" s="607"/>
      <c r="B94" s="607"/>
      <c r="C94" s="607"/>
      <c r="D94" s="607"/>
      <c r="E94" s="607"/>
      <c r="F94" s="607"/>
      <c r="G94" s="607"/>
      <c r="H94" s="607"/>
      <c r="I94" s="607"/>
      <c r="J94" s="607"/>
    </row>
    <row r="95" spans="1:10">
      <c r="A95" s="607"/>
      <c r="B95" s="607"/>
      <c r="C95" s="607"/>
      <c r="D95" s="607"/>
      <c r="E95" s="607"/>
      <c r="F95" s="607"/>
      <c r="G95" s="607"/>
      <c r="H95" s="607"/>
      <c r="I95" s="607"/>
      <c r="J95" s="607"/>
    </row>
    <row r="96" spans="1:10">
      <c r="A96" s="607"/>
      <c r="B96" s="607"/>
      <c r="C96" s="607"/>
      <c r="D96" s="607"/>
      <c r="E96" s="607"/>
      <c r="F96" s="607"/>
      <c r="G96" s="607"/>
      <c r="H96" s="607"/>
      <c r="I96" s="607"/>
      <c r="J96" s="607"/>
    </row>
    <row r="97" spans="1:10">
      <c r="A97" s="607"/>
      <c r="B97" s="607"/>
      <c r="C97" s="607"/>
      <c r="D97" s="607"/>
      <c r="E97" s="607"/>
      <c r="F97" s="607"/>
      <c r="G97" s="607"/>
      <c r="H97" s="607"/>
      <c r="I97" s="607"/>
      <c r="J97" s="607"/>
    </row>
    <row r="98" spans="1:10">
      <c r="A98" s="607"/>
      <c r="B98" s="607"/>
      <c r="C98" s="607"/>
      <c r="D98" s="607"/>
      <c r="E98" s="607"/>
      <c r="F98" s="607"/>
      <c r="G98" s="607"/>
      <c r="H98" s="607"/>
      <c r="I98" s="607"/>
      <c r="J98" s="607"/>
    </row>
    <row r="99" spans="1:10" ht="14.25" thickBot="1">
      <c r="A99" s="608"/>
      <c r="B99" s="608"/>
      <c r="C99" s="608"/>
      <c r="D99" s="608"/>
      <c r="E99" s="608"/>
      <c r="F99" s="608"/>
      <c r="G99" s="608"/>
      <c r="H99" s="608"/>
      <c r="I99" s="608"/>
      <c r="J99" s="608"/>
    </row>
    <row r="100" spans="1:10" ht="14.25" customHeight="1">
      <c r="A100" s="593" t="s">
        <v>219</v>
      </c>
      <c r="B100" s="593"/>
      <c r="C100" s="593"/>
      <c r="D100" s="593"/>
      <c r="E100" s="593"/>
      <c r="F100" s="593"/>
      <c r="G100" s="593"/>
      <c r="H100" s="593"/>
      <c r="I100" s="593"/>
      <c r="J100" s="593"/>
    </row>
    <row r="101" spans="1:10" ht="13.5" customHeight="1">
      <c r="A101" s="589" t="s">
        <v>417</v>
      </c>
      <c r="B101" s="589"/>
      <c r="C101" s="589"/>
      <c r="D101" s="589"/>
      <c r="E101" s="589"/>
      <c r="F101" s="589"/>
      <c r="G101" s="589"/>
      <c r="H101" s="589"/>
      <c r="I101" s="589"/>
      <c r="J101" s="589"/>
    </row>
    <row r="102" spans="1:10">
      <c r="A102" s="213"/>
    </row>
  </sheetData>
  <mergeCells count="107">
    <mergeCell ref="A11:A12"/>
    <mergeCell ref="C11:D11"/>
    <mergeCell ref="G11:G12"/>
    <mergeCell ref="C12:D12"/>
    <mergeCell ref="A1:G1"/>
    <mergeCell ref="A2:G2"/>
    <mergeCell ref="A3:G3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</row>
    <row r="2" spans="1:12" ht="20.25">
      <c r="A2" s="578" t="s">
        <v>261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</row>
    <row r="3" spans="1:12" ht="14.25">
      <c r="A3" s="579" t="s">
        <v>426</v>
      </c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</row>
    <row r="4" spans="1:12">
      <c r="A4" s="230" t="s">
        <v>262</v>
      </c>
      <c r="B4" s="139"/>
      <c r="C4" s="230" t="s">
        <v>263</v>
      </c>
      <c r="D4" s="259"/>
      <c r="E4" s="230" t="s">
        <v>264</v>
      </c>
      <c r="F4" s="139"/>
      <c r="G4" s="229"/>
      <c r="H4" s="229"/>
      <c r="I4" s="229"/>
      <c r="J4" s="229"/>
      <c r="K4" s="229"/>
      <c r="L4" s="229"/>
    </row>
    <row r="5" spans="1:12">
      <c r="A5" s="230" t="s">
        <v>265</v>
      </c>
      <c r="B5" s="139"/>
      <c r="C5" s="230" t="s">
        <v>266</v>
      </c>
      <c r="D5" s="139"/>
      <c r="E5" s="230" t="s">
        <v>267</v>
      </c>
      <c r="F5" s="259"/>
      <c r="G5" s="229"/>
      <c r="H5" s="229"/>
      <c r="I5" s="229"/>
      <c r="J5" s="229"/>
      <c r="K5" s="229"/>
      <c r="L5" s="229"/>
    </row>
    <row r="6" spans="1:12">
      <c r="A6" s="230" t="s">
        <v>177</v>
      </c>
      <c r="B6" s="632"/>
      <c r="C6" s="632"/>
      <c r="D6" s="632"/>
      <c r="E6" s="632"/>
      <c r="F6" s="632"/>
      <c r="G6" s="229"/>
      <c r="H6" s="229"/>
      <c r="I6" s="229"/>
      <c r="J6" s="229"/>
      <c r="K6" s="229"/>
      <c r="L6" s="229"/>
    </row>
    <row r="7" spans="1:12" ht="25.5">
      <c r="A7" s="230" t="s">
        <v>453</v>
      </c>
      <c r="B7" s="259"/>
      <c r="C7" s="232"/>
      <c r="D7" s="233"/>
      <c r="E7" s="232" t="s">
        <v>427</v>
      </c>
      <c r="F7" s="260"/>
      <c r="G7" s="229"/>
      <c r="H7" s="229"/>
      <c r="I7" s="229"/>
      <c r="J7" s="229"/>
      <c r="K7" s="229"/>
      <c r="L7" s="229"/>
    </row>
    <row r="8" spans="1:12" ht="25.5">
      <c r="A8" s="230" t="s">
        <v>428</v>
      </c>
      <c r="B8" s="261"/>
      <c r="C8" s="230" t="s">
        <v>429</v>
      </c>
      <c r="D8" s="141"/>
      <c r="E8" s="230" t="s">
        <v>430</v>
      </c>
      <c r="F8" s="141"/>
      <c r="G8" s="229"/>
      <c r="H8" s="229"/>
      <c r="I8" s="229"/>
      <c r="J8" s="229"/>
      <c r="K8" s="229"/>
      <c r="L8" s="229"/>
    </row>
    <row r="9" spans="1:12" ht="25.5">
      <c r="A9" s="230" t="s">
        <v>431</v>
      </c>
      <c r="B9" s="141"/>
      <c r="C9" s="230" t="s">
        <v>432</v>
      </c>
      <c r="D9" s="141"/>
      <c r="E9" s="231" t="s">
        <v>433</v>
      </c>
      <c r="F9" s="141"/>
      <c r="G9" s="229"/>
      <c r="H9" s="229"/>
      <c r="I9" s="229"/>
      <c r="J9" s="229"/>
      <c r="K9" s="229"/>
      <c r="L9" s="229"/>
    </row>
    <row r="10" spans="1:12" ht="14.25" thickBot="1">
      <c r="A10" s="235"/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</row>
    <row r="11" spans="1:12" ht="14.25" thickBot="1">
      <c r="A11" s="262" t="s">
        <v>186</v>
      </c>
      <c r="B11" s="263" t="s">
        <v>278</v>
      </c>
      <c r="C11" s="267" t="s">
        <v>434</v>
      </c>
      <c r="D11" s="267" t="s">
        <v>452</v>
      </c>
      <c r="E11" s="229"/>
      <c r="F11" s="229"/>
      <c r="G11" s="229"/>
      <c r="H11" s="229"/>
      <c r="I11" s="229"/>
      <c r="J11" s="229"/>
      <c r="K11" s="229"/>
      <c r="L11" s="229"/>
    </row>
    <row r="12" spans="1:12" s="229" customFormat="1" ht="14.25" thickBot="1">
      <c r="A12" s="264"/>
      <c r="B12" s="265"/>
      <c r="C12" s="268"/>
      <c r="D12" s="268"/>
    </row>
    <row r="13" spans="1:12" s="229" customFormat="1" ht="14.25" thickBot="1">
      <c r="A13" s="264"/>
      <c r="B13" s="265"/>
      <c r="C13" s="268"/>
      <c r="D13" s="268"/>
    </row>
    <row r="14" spans="1:12" s="229" customFormat="1" ht="14.25" thickBot="1">
      <c r="A14" s="264"/>
      <c r="B14" s="265"/>
      <c r="C14" s="268"/>
      <c r="D14" s="268"/>
    </row>
    <row r="15" spans="1:12" s="229" customFormat="1" ht="14.25" thickBot="1">
      <c r="A15" s="264"/>
      <c r="B15" s="224"/>
      <c r="C15" s="221"/>
      <c r="D15" s="221"/>
      <c r="H15" s="21"/>
      <c r="I15" s="229" t="s">
        <v>92</v>
      </c>
    </row>
    <row r="16" spans="1:12" s="229" customFormat="1" ht="14.25" thickBot="1">
      <c r="A16" s="264"/>
      <c r="B16" s="224"/>
      <c r="C16" s="221"/>
      <c r="D16" s="221"/>
      <c r="H16" s="25"/>
      <c r="I16" s="229" t="s">
        <v>76</v>
      </c>
    </row>
    <row r="17" spans="1:12" s="229" customFormat="1" ht="14.25" thickBot="1">
      <c r="A17" s="264"/>
      <c r="B17" s="224"/>
      <c r="C17" s="221"/>
      <c r="D17" s="221"/>
      <c r="H17" s="29"/>
      <c r="I17" s="229" t="s">
        <v>77</v>
      </c>
    </row>
    <row r="18" spans="1:12" s="229" customFormat="1" ht="14.25" thickBot="1">
      <c r="A18" s="264"/>
      <c r="B18" s="224"/>
      <c r="C18" s="221"/>
      <c r="D18" s="221"/>
    </row>
    <row r="19" spans="1:12" s="229" customFormat="1" ht="14.25" thickBot="1">
      <c r="A19" s="218"/>
      <c r="B19" s="266"/>
      <c r="C19" s="221"/>
      <c r="D19" s="221"/>
    </row>
    <row r="20" spans="1:12" s="229" customFormat="1" ht="14.25" thickBot="1">
      <c r="A20" s="218"/>
      <c r="B20" s="266"/>
      <c r="C20" s="221"/>
      <c r="D20" s="221"/>
    </row>
    <row r="21" spans="1:12" s="229" customFormat="1" ht="14.25" thickBot="1">
      <c r="A21" s="218"/>
      <c r="B21" s="266"/>
      <c r="C21" s="221"/>
      <c r="D21" s="221"/>
    </row>
    <row r="22" spans="1:12" ht="14.25" thickBot="1">
      <c r="A22" s="264"/>
      <c r="B22" s="265"/>
      <c r="C22" s="268"/>
      <c r="D22" s="268"/>
      <c r="E22" s="229"/>
      <c r="F22" s="229"/>
      <c r="G22" s="229"/>
      <c r="H22" s="229"/>
      <c r="I22" s="229"/>
      <c r="J22" s="229"/>
      <c r="K22" s="229"/>
      <c r="L22" s="229"/>
    </row>
    <row r="23" spans="1:12" ht="14.25" thickBot="1">
      <c r="A23" s="264"/>
      <c r="B23" s="265"/>
      <c r="C23" s="268"/>
      <c r="D23" s="268"/>
      <c r="E23" s="229"/>
      <c r="F23" s="229"/>
      <c r="G23" s="229"/>
      <c r="H23" s="229"/>
      <c r="I23" s="229"/>
      <c r="J23" s="229"/>
      <c r="K23" s="229"/>
      <c r="L23" s="229"/>
    </row>
    <row r="24" spans="1:12" ht="14.25" thickBot="1">
      <c r="A24" s="264"/>
      <c r="B24" s="265"/>
      <c r="C24" s="268"/>
      <c r="D24" s="268"/>
      <c r="E24" s="229"/>
      <c r="F24" s="229"/>
      <c r="G24" s="229"/>
      <c r="H24" s="229"/>
      <c r="I24" s="229"/>
      <c r="J24" s="229"/>
      <c r="K24" s="229"/>
      <c r="L24" s="229"/>
    </row>
    <row r="25" spans="1:12" ht="14.25" thickBot="1">
      <c r="A25" s="264"/>
      <c r="B25" s="224"/>
      <c r="C25" s="221"/>
      <c r="D25" s="221"/>
      <c r="E25" s="229"/>
      <c r="F25" s="229"/>
      <c r="G25" s="229"/>
      <c r="H25" s="229"/>
      <c r="I25" s="229"/>
      <c r="J25" s="229"/>
      <c r="K25" s="229"/>
      <c r="L25" s="229"/>
    </row>
    <row r="26" spans="1:12" ht="14.25" thickBot="1">
      <c r="A26" s="264"/>
      <c r="B26" s="224"/>
      <c r="C26" s="221"/>
      <c r="D26" s="221"/>
      <c r="E26" s="229"/>
      <c r="F26" s="229"/>
      <c r="G26" s="229"/>
      <c r="H26" s="229"/>
      <c r="I26" s="229"/>
      <c r="J26" s="229"/>
      <c r="K26" s="229"/>
      <c r="L26" s="229"/>
    </row>
    <row r="27" spans="1:12" ht="14.25" thickBot="1">
      <c r="A27" s="264"/>
      <c r="B27" s="224"/>
      <c r="C27" s="221"/>
      <c r="D27" s="221"/>
      <c r="E27" s="229"/>
      <c r="F27" s="229"/>
      <c r="G27" s="229"/>
      <c r="H27" s="229"/>
      <c r="I27" s="229"/>
      <c r="J27" s="229"/>
      <c r="K27" s="229"/>
      <c r="L27" s="229"/>
    </row>
    <row r="28" spans="1:12" ht="14.25" thickBot="1">
      <c r="A28" s="264"/>
      <c r="B28" s="224"/>
      <c r="C28" s="221"/>
      <c r="D28" s="221"/>
      <c r="E28" s="229"/>
      <c r="F28" s="229"/>
      <c r="G28" s="229"/>
      <c r="H28" s="229"/>
      <c r="I28" s="229"/>
      <c r="J28" s="229"/>
      <c r="K28" s="229"/>
      <c r="L28" s="229"/>
    </row>
    <row r="29" spans="1:12" ht="14.25" thickBot="1">
      <c r="A29" s="218"/>
      <c r="B29" s="266"/>
      <c r="C29" s="221"/>
      <c r="D29" s="221"/>
      <c r="E29" s="229"/>
      <c r="F29" s="229"/>
      <c r="G29" s="229"/>
      <c r="H29" s="229"/>
      <c r="I29" s="229"/>
      <c r="J29" s="229"/>
      <c r="K29" s="229"/>
      <c r="L29" s="229"/>
    </row>
    <row r="30" spans="1:12" ht="14.25" thickBot="1">
      <c r="A30" s="218"/>
      <c r="B30" s="266"/>
      <c r="C30" s="221"/>
      <c r="D30" s="221"/>
      <c r="E30" s="229"/>
      <c r="F30" s="229"/>
      <c r="G30" s="229"/>
      <c r="H30" s="229"/>
      <c r="I30" s="229"/>
      <c r="J30" s="229"/>
      <c r="K30" s="229"/>
      <c r="L30" s="229"/>
    </row>
    <row r="31" spans="1:12" ht="14.25" thickBot="1">
      <c r="A31" s="218"/>
      <c r="B31" s="266"/>
      <c r="C31" s="221"/>
      <c r="D31" s="221"/>
      <c r="E31" s="229"/>
      <c r="F31" s="229"/>
      <c r="G31" s="229"/>
      <c r="H31" s="229"/>
      <c r="I31" s="229"/>
      <c r="J31" s="229"/>
      <c r="K31" s="229"/>
      <c r="L31" s="229"/>
    </row>
    <row r="32" spans="1:12" ht="14.25" thickBot="1">
      <c r="A32" s="264"/>
      <c r="B32" s="266"/>
      <c r="C32" s="221"/>
      <c r="D32" s="221"/>
      <c r="E32" s="229"/>
      <c r="F32" s="229"/>
      <c r="G32" s="229"/>
      <c r="H32" s="229"/>
      <c r="I32" s="229"/>
      <c r="J32" s="229"/>
      <c r="K32" s="229"/>
      <c r="L32" s="229"/>
    </row>
    <row r="33" spans="1:12" ht="14.25" thickBot="1">
      <c r="A33" s="633" t="s">
        <v>435</v>
      </c>
      <c r="B33" s="633"/>
      <c r="C33" s="633"/>
      <c r="D33" s="633"/>
      <c r="E33" s="633"/>
      <c r="F33" s="633"/>
      <c r="G33" s="633"/>
      <c r="H33" s="633"/>
      <c r="I33" s="633"/>
      <c r="J33" s="633"/>
      <c r="K33" s="633"/>
      <c r="L33" s="633"/>
    </row>
    <row r="34" spans="1:12" ht="14.25" thickTop="1">
      <c r="A34" s="634" t="s">
        <v>436</v>
      </c>
      <c r="B34" s="634"/>
      <c r="C34" s="634"/>
      <c r="D34" s="634"/>
      <c r="E34" s="634"/>
      <c r="F34" s="635" t="s">
        <v>437</v>
      </c>
      <c r="G34" s="635"/>
      <c r="H34" s="635"/>
      <c r="I34" s="635"/>
      <c r="J34" s="635"/>
      <c r="K34" s="635"/>
      <c r="L34" s="635"/>
    </row>
    <row r="35" spans="1:12" ht="14.25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</row>
    <row r="36" spans="1:12">
      <c r="A36" s="245"/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</row>
    <row r="37" spans="1:12">
      <c r="A37" s="245"/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</row>
    <row r="38" spans="1:12" ht="14.25" thickBot="1">
      <c r="A38" s="245"/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</row>
    <row r="39" spans="1:12" ht="15" thickTop="1" thickBot="1">
      <c r="A39" s="636" t="s">
        <v>438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8"/>
      <c r="L39" s="229"/>
    </row>
    <row r="40" spans="1:12" ht="14.25" thickBot="1">
      <c r="A40" s="238" t="s">
        <v>186</v>
      </c>
      <c r="B40" s="639"/>
      <c r="C40" s="640"/>
      <c r="D40" s="640"/>
      <c r="E40" s="640"/>
      <c r="F40" s="641"/>
      <c r="G40" s="559"/>
      <c r="H40" s="560"/>
      <c r="I40" s="560"/>
      <c r="J40" s="560"/>
      <c r="K40" s="642"/>
    </row>
    <row r="41" spans="1:12">
      <c r="A41" s="643" t="s">
        <v>278</v>
      </c>
      <c r="B41" s="598" t="s">
        <v>439</v>
      </c>
      <c r="C41" s="599"/>
      <c r="D41" s="645" t="s">
        <v>440</v>
      </c>
      <c r="E41" s="247" t="s">
        <v>441</v>
      </c>
      <c r="F41" s="247" t="s">
        <v>42</v>
      </c>
      <c r="G41" s="598" t="s">
        <v>439</v>
      </c>
      <c r="H41" s="599"/>
      <c r="I41" s="645" t="s">
        <v>440</v>
      </c>
      <c r="J41" s="247" t="s">
        <v>441</v>
      </c>
      <c r="K41" s="248" t="s">
        <v>42</v>
      </c>
    </row>
    <row r="42" spans="1:12" ht="14.25" thickBot="1">
      <c r="A42" s="644"/>
      <c r="B42" s="388"/>
      <c r="C42" s="390"/>
      <c r="D42" s="646"/>
      <c r="E42" s="241" t="s">
        <v>442</v>
      </c>
      <c r="F42" s="241" t="s">
        <v>43</v>
      </c>
      <c r="G42" s="388"/>
      <c r="H42" s="390"/>
      <c r="I42" s="646"/>
      <c r="J42" s="241" t="s">
        <v>442</v>
      </c>
      <c r="K42" s="242" t="s">
        <v>43</v>
      </c>
    </row>
    <row r="43" spans="1:12" ht="14.25" thickBot="1">
      <c r="A43" s="238"/>
      <c r="B43" s="240"/>
      <c r="C43" s="240"/>
      <c r="D43" s="240"/>
      <c r="E43" s="240"/>
      <c r="F43" s="240"/>
      <c r="G43" s="240"/>
      <c r="H43" s="240"/>
      <c r="I43" s="240"/>
      <c r="J43" s="240"/>
      <c r="K43" s="239"/>
    </row>
    <row r="44" spans="1:12" ht="14.25" thickBot="1">
      <c r="A44" s="238"/>
      <c r="B44" s="240"/>
      <c r="C44" s="240"/>
      <c r="D44" s="240"/>
      <c r="E44" s="240"/>
      <c r="F44" s="240"/>
      <c r="G44" s="240"/>
      <c r="H44" s="240"/>
      <c r="I44" s="240"/>
      <c r="J44" s="240"/>
      <c r="K44" s="239"/>
    </row>
    <row r="45" spans="1:12" ht="14.25" thickBot="1">
      <c r="A45" s="238"/>
      <c r="B45" s="240"/>
      <c r="C45" s="240"/>
      <c r="D45" s="240"/>
      <c r="E45" s="240"/>
      <c r="F45" s="240"/>
      <c r="G45" s="240"/>
      <c r="H45" s="240"/>
      <c r="I45" s="240"/>
      <c r="J45" s="240"/>
      <c r="K45" s="239"/>
    </row>
    <row r="46" spans="1:12" ht="14.25" thickBot="1">
      <c r="A46" s="243"/>
      <c r="B46" s="240"/>
      <c r="C46" s="240"/>
      <c r="D46" s="240"/>
      <c r="E46" s="240"/>
      <c r="F46" s="240"/>
      <c r="G46" s="240"/>
      <c r="H46" s="240"/>
      <c r="I46" s="240"/>
      <c r="J46" s="240"/>
      <c r="K46" s="239"/>
    </row>
    <row r="47" spans="1:12" ht="14.25" thickBot="1">
      <c r="A47" s="243"/>
      <c r="B47" s="240"/>
      <c r="C47" s="240"/>
      <c r="D47" s="240"/>
      <c r="E47" s="240"/>
      <c r="F47" s="240"/>
      <c r="G47" s="240"/>
      <c r="H47" s="240"/>
      <c r="I47" s="240"/>
      <c r="J47" s="240"/>
      <c r="K47" s="239"/>
    </row>
    <row r="48" spans="1:12" ht="14.25" thickBot="1">
      <c r="A48" s="243"/>
      <c r="B48" s="240"/>
      <c r="C48" s="240"/>
      <c r="D48" s="240"/>
      <c r="E48" s="249"/>
      <c r="F48" s="249"/>
      <c r="G48" s="240"/>
      <c r="H48" s="240"/>
      <c r="I48" s="240"/>
      <c r="J48" s="240"/>
      <c r="K48" s="239"/>
    </row>
    <row r="49" spans="1:11" ht="14.25" thickBot="1">
      <c r="A49" s="243"/>
      <c r="B49" s="240"/>
      <c r="C49" s="240"/>
      <c r="D49" s="240"/>
      <c r="E49" s="249"/>
      <c r="F49" s="249"/>
      <c r="G49" s="240"/>
      <c r="H49" s="240"/>
      <c r="I49" s="240"/>
      <c r="J49" s="240"/>
      <c r="K49" s="239"/>
    </row>
    <row r="50" spans="1:11" ht="14.25" thickBot="1">
      <c r="A50" s="243"/>
      <c r="B50" s="240"/>
      <c r="C50" s="240"/>
      <c r="D50" s="240"/>
      <c r="E50" s="249"/>
      <c r="F50" s="249"/>
      <c r="G50" s="240"/>
      <c r="H50" s="240"/>
      <c r="I50" s="240"/>
      <c r="J50" s="240"/>
      <c r="K50" s="239"/>
    </row>
    <row r="51" spans="1:11" ht="14.25" thickBot="1">
      <c r="A51" s="243"/>
      <c r="B51" s="240"/>
      <c r="C51" s="240"/>
      <c r="D51" s="240"/>
      <c r="E51" s="249"/>
      <c r="F51" s="249"/>
      <c r="G51" s="240"/>
      <c r="H51" s="240"/>
      <c r="I51" s="240"/>
      <c r="J51" s="240"/>
      <c r="K51" s="239"/>
    </row>
    <row r="52" spans="1:11" ht="14.25" thickBot="1">
      <c r="A52" s="243"/>
      <c r="B52" s="240"/>
      <c r="C52" s="240"/>
      <c r="D52" s="240"/>
      <c r="E52" s="249"/>
      <c r="F52" s="249"/>
      <c r="G52" s="240"/>
      <c r="H52" s="240"/>
      <c r="I52" s="240"/>
      <c r="J52" s="240"/>
      <c r="K52" s="239"/>
    </row>
    <row r="53" spans="1:11" ht="14.25" thickBot="1">
      <c r="A53" s="243"/>
      <c r="B53" s="240"/>
      <c r="C53" s="240"/>
      <c r="D53" s="240"/>
      <c r="E53" s="249"/>
      <c r="F53" s="249"/>
      <c r="G53" s="240"/>
      <c r="H53" s="240"/>
      <c r="I53" s="240"/>
      <c r="J53" s="240"/>
      <c r="K53" s="239"/>
    </row>
    <row r="54" spans="1:11" ht="14.25" thickBot="1">
      <c r="A54" s="243"/>
      <c r="B54" s="240"/>
      <c r="C54" s="240"/>
      <c r="D54" s="240"/>
      <c r="E54" s="249"/>
      <c r="F54" s="249"/>
      <c r="G54" s="240"/>
      <c r="H54" s="240"/>
      <c r="I54" s="240"/>
      <c r="J54" s="240"/>
      <c r="K54" s="239"/>
    </row>
    <row r="55" spans="1:11" ht="14.25" thickBot="1">
      <c r="A55" s="243"/>
      <c r="B55" s="240"/>
      <c r="C55" s="240"/>
      <c r="D55" s="240"/>
      <c r="E55" s="240"/>
      <c r="F55" s="240"/>
      <c r="G55" s="240"/>
      <c r="H55" s="240"/>
      <c r="I55" s="240"/>
      <c r="J55" s="240"/>
      <c r="K55" s="239"/>
    </row>
    <row r="56" spans="1:11" ht="14.25" thickBot="1">
      <c r="A56" s="250"/>
      <c r="B56" s="251"/>
      <c r="C56" s="251"/>
      <c r="D56" s="251"/>
      <c r="E56" s="251"/>
      <c r="F56" s="251"/>
      <c r="G56" s="251"/>
      <c r="H56" s="251"/>
      <c r="I56" s="251"/>
      <c r="J56" s="251"/>
      <c r="K56" s="252"/>
    </row>
    <row r="57" spans="1:11" ht="21.75" thickTop="1" thickBot="1">
      <c r="A57" s="591" t="s">
        <v>167</v>
      </c>
      <c r="B57" s="591"/>
      <c r="C57" s="591"/>
      <c r="D57" s="591"/>
      <c r="E57" s="591"/>
      <c r="F57" s="591"/>
      <c r="G57" s="591"/>
      <c r="H57" s="591"/>
      <c r="I57" s="591"/>
      <c r="J57" s="591"/>
      <c r="K57" s="591"/>
    </row>
    <row r="58" spans="1:11" ht="15" thickTop="1" thickBot="1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</row>
    <row r="59" spans="1:11" ht="14.25" thickBot="1">
      <c r="A59" s="633" t="s">
        <v>219</v>
      </c>
      <c r="B59" s="633"/>
      <c r="C59" s="633"/>
      <c r="D59" s="633"/>
      <c r="E59" s="633"/>
      <c r="F59" s="633"/>
      <c r="G59" s="633"/>
      <c r="H59" s="633"/>
      <c r="I59" s="633"/>
      <c r="J59" s="633"/>
      <c r="K59" s="633"/>
    </row>
    <row r="60" spans="1:11" ht="14.25" thickTop="1">
      <c r="A60" s="573" t="s">
        <v>443</v>
      </c>
      <c r="B60" s="573"/>
      <c r="C60" s="573"/>
      <c r="D60" s="573"/>
      <c r="E60" s="573"/>
      <c r="F60" s="573"/>
      <c r="G60" s="573"/>
      <c r="H60" s="573"/>
      <c r="I60" s="573"/>
      <c r="J60" s="573"/>
      <c r="K60" s="573"/>
    </row>
    <row r="61" spans="1:11">
      <c r="A61" s="245"/>
      <c r="B61" s="229"/>
      <c r="C61" s="229"/>
      <c r="D61" s="229"/>
      <c r="E61" s="229"/>
      <c r="F61" s="229"/>
      <c r="G61" s="229"/>
      <c r="H61" s="229"/>
      <c r="I61" s="229"/>
      <c r="J61" s="229"/>
      <c r="K61" s="229"/>
    </row>
    <row r="62" spans="1:11">
      <c r="A62" s="234" t="s">
        <v>400</v>
      </c>
      <c r="B62" s="229"/>
      <c r="C62" s="229"/>
      <c r="D62" s="229"/>
      <c r="E62" s="229"/>
      <c r="F62" s="229"/>
      <c r="G62" s="229"/>
      <c r="H62" s="229"/>
      <c r="I62" s="229"/>
      <c r="J62" s="229"/>
      <c r="K62" s="229"/>
    </row>
    <row r="63" spans="1:11" s="229" customFormat="1">
      <c r="A63" s="245"/>
    </row>
    <row r="64" spans="1:11" s="73" customFormat="1" ht="14.25" thickBot="1">
      <c r="A64" s="562" t="s">
        <v>526</v>
      </c>
      <c r="B64" s="562"/>
    </row>
    <row r="65" spans="1:7" s="73" customFormat="1">
      <c r="A65" s="332" t="s">
        <v>524</v>
      </c>
      <c r="B65" s="341" t="s">
        <v>420</v>
      </c>
      <c r="C65" s="333" t="s">
        <v>527</v>
      </c>
      <c r="D65" s="333" t="s">
        <v>528</v>
      </c>
      <c r="E65" s="333" t="s">
        <v>530</v>
      </c>
      <c r="F65" s="333" t="s">
        <v>532</v>
      </c>
      <c r="G65" s="334" t="s">
        <v>533</v>
      </c>
    </row>
    <row r="66" spans="1:7" s="73" customFormat="1">
      <c r="A66" s="335"/>
      <c r="B66" s="342"/>
      <c r="C66" s="336"/>
      <c r="D66" s="336"/>
      <c r="E66" s="336"/>
      <c r="F66" s="336"/>
      <c r="G66" s="337"/>
    </row>
    <row r="67" spans="1:7" s="73" customFormat="1">
      <c r="A67" s="335"/>
      <c r="B67" s="342"/>
      <c r="C67" s="336"/>
      <c r="D67" s="336"/>
      <c r="E67" s="336"/>
      <c r="F67" s="336"/>
      <c r="G67" s="337"/>
    </row>
    <row r="68" spans="1:7" s="73" customFormat="1">
      <c r="A68" s="335"/>
      <c r="B68" s="342"/>
      <c r="C68" s="336"/>
      <c r="D68" s="336"/>
      <c r="E68" s="336"/>
      <c r="F68" s="336"/>
      <c r="G68" s="337"/>
    </row>
    <row r="69" spans="1:7" s="73" customFormat="1">
      <c r="A69" s="335"/>
      <c r="B69" s="342"/>
      <c r="C69" s="336"/>
      <c r="D69" s="336"/>
      <c r="E69" s="336"/>
      <c r="F69" s="336"/>
      <c r="G69" s="337"/>
    </row>
    <row r="70" spans="1:7" s="73" customFormat="1">
      <c r="A70" s="335"/>
      <c r="B70" s="342"/>
      <c r="C70" s="336"/>
      <c r="D70" s="336"/>
      <c r="E70" s="336"/>
      <c r="F70" s="336"/>
      <c r="G70" s="337"/>
    </row>
    <row r="71" spans="1:7" s="73" customFormat="1" ht="14.25" thickBot="1">
      <c r="A71" s="338"/>
      <c r="B71" s="343"/>
      <c r="C71" s="339"/>
      <c r="D71" s="339"/>
      <c r="E71" s="339"/>
      <c r="F71" s="339"/>
      <c r="G71" s="340"/>
    </row>
    <row r="72" spans="1:7" s="73" customFormat="1">
      <c r="A72" s="331"/>
      <c r="B72" s="330"/>
      <c r="C72" s="330"/>
      <c r="D72" s="330"/>
      <c r="E72" s="330"/>
      <c r="F72" s="330"/>
    </row>
    <row r="73" spans="1:7" s="73" customFormat="1" ht="14.25" thickBot="1">
      <c r="A73" s="562" t="s">
        <v>534</v>
      </c>
      <c r="B73" s="562"/>
      <c r="C73" s="562"/>
      <c r="D73" s="330"/>
      <c r="E73" s="330"/>
      <c r="F73" s="330"/>
    </row>
    <row r="74" spans="1:7" s="73" customFormat="1">
      <c r="A74" s="332" t="s">
        <v>68</v>
      </c>
      <c r="B74" s="333" t="s">
        <v>420</v>
      </c>
      <c r="C74" s="333" t="s">
        <v>537</v>
      </c>
      <c r="D74" s="333" t="s">
        <v>538</v>
      </c>
      <c r="E74" s="333" t="s">
        <v>539</v>
      </c>
      <c r="F74" s="334" t="s">
        <v>540</v>
      </c>
      <c r="G74" s="334" t="s">
        <v>533</v>
      </c>
    </row>
    <row r="75" spans="1:7" s="73" customFormat="1">
      <c r="A75" s="335"/>
      <c r="B75" s="336"/>
      <c r="C75" s="336"/>
      <c r="D75" s="336"/>
      <c r="E75" s="336"/>
      <c r="F75" s="337"/>
      <c r="G75" s="337"/>
    </row>
    <row r="76" spans="1:7" s="73" customFormat="1">
      <c r="A76" s="335"/>
      <c r="B76" s="336"/>
      <c r="C76" s="336"/>
      <c r="D76" s="336"/>
      <c r="E76" s="336"/>
      <c r="F76" s="337"/>
      <c r="G76" s="337"/>
    </row>
    <row r="77" spans="1:7" s="73" customFormat="1">
      <c r="A77" s="335"/>
      <c r="B77" s="336"/>
      <c r="C77" s="336"/>
      <c r="D77" s="336"/>
      <c r="E77" s="336"/>
      <c r="F77" s="337"/>
      <c r="G77" s="337"/>
    </row>
    <row r="78" spans="1:7" s="73" customFormat="1">
      <c r="A78" s="335"/>
      <c r="B78" s="336"/>
      <c r="C78" s="336"/>
      <c r="D78" s="336"/>
      <c r="E78" s="336"/>
      <c r="F78" s="337"/>
      <c r="G78" s="337"/>
    </row>
    <row r="79" spans="1:7" s="73" customFormat="1">
      <c r="A79" s="335"/>
      <c r="B79" s="336"/>
      <c r="C79" s="336"/>
      <c r="D79" s="336"/>
      <c r="E79" s="336"/>
      <c r="F79" s="337"/>
      <c r="G79" s="337"/>
    </row>
    <row r="80" spans="1:7" s="73" customFormat="1" ht="14.25" thickBot="1">
      <c r="A80" s="338"/>
      <c r="B80" s="339"/>
      <c r="C80" s="339"/>
      <c r="D80" s="339"/>
      <c r="E80" s="339"/>
      <c r="F80" s="340"/>
      <c r="G80" s="340"/>
    </row>
    <row r="81" spans="1:8" s="73" customFormat="1">
      <c r="A81" s="128"/>
      <c r="B81" s="128"/>
      <c r="C81" s="128"/>
      <c r="D81" s="129"/>
      <c r="E81" s="129"/>
      <c r="F81" s="129"/>
      <c r="G81" s="129"/>
    </row>
    <row r="82" spans="1:8" s="73" customFormat="1">
      <c r="A82" s="351" t="s">
        <v>543</v>
      </c>
      <c r="B82" s="128"/>
      <c r="C82" s="128"/>
      <c r="D82" s="129"/>
      <c r="E82" s="129"/>
      <c r="F82" s="129"/>
      <c r="G82" s="129"/>
    </row>
    <row r="83" spans="1:8" s="73" customFormat="1" ht="24">
      <c r="A83" s="352" t="s">
        <v>544</v>
      </c>
      <c r="B83" s="352" t="s">
        <v>545</v>
      </c>
      <c r="C83" s="352" t="s">
        <v>550</v>
      </c>
      <c r="D83" s="352" t="s">
        <v>551</v>
      </c>
      <c r="E83" s="352" t="s">
        <v>546</v>
      </c>
      <c r="F83" s="352" t="s">
        <v>548</v>
      </c>
      <c r="G83" s="352" t="s">
        <v>549</v>
      </c>
      <c r="H83" s="12"/>
    </row>
    <row r="84" spans="1:8" s="73" customFormat="1">
      <c r="A84" s="353"/>
      <c r="B84" s="353"/>
      <c r="C84" s="353"/>
      <c r="D84" s="353"/>
      <c r="E84" s="354"/>
      <c r="F84" s="354"/>
      <c r="G84" s="354"/>
      <c r="H84" s="129"/>
    </row>
    <row r="85" spans="1:8" s="73" customFormat="1">
      <c r="A85" s="355"/>
      <c r="B85" s="355"/>
      <c r="C85" s="355"/>
      <c r="D85" s="355"/>
      <c r="E85" s="355"/>
      <c r="F85" s="355"/>
      <c r="G85" s="355"/>
      <c r="H85" s="12"/>
    </row>
    <row r="86" spans="1:8" s="73" customFormat="1">
      <c r="A86" s="353"/>
      <c r="B86" s="353"/>
      <c r="C86" s="353"/>
      <c r="D86" s="353"/>
      <c r="E86" s="354"/>
      <c r="F86" s="354"/>
      <c r="G86" s="354"/>
      <c r="H86" s="129"/>
    </row>
    <row r="87" spans="1:8" s="73" customFormat="1">
      <c r="A87" s="355"/>
      <c r="B87" s="355"/>
      <c r="C87" s="355"/>
      <c r="D87" s="355"/>
      <c r="E87" s="355"/>
      <c r="F87" s="355"/>
      <c r="G87" s="355"/>
      <c r="H87" s="12"/>
    </row>
    <row r="88" spans="1:8" s="73" customFormat="1">
      <c r="A88" s="353"/>
      <c r="B88" s="353"/>
      <c r="C88" s="353"/>
      <c r="D88" s="353"/>
      <c r="E88" s="354"/>
      <c r="F88" s="354"/>
      <c r="G88" s="354"/>
      <c r="H88" s="129"/>
    </row>
    <row r="89" spans="1:8" s="73" customFormat="1">
      <c r="A89" s="355"/>
      <c r="B89" s="355"/>
      <c r="C89" s="355"/>
      <c r="D89" s="355"/>
      <c r="E89" s="355"/>
      <c r="F89" s="355"/>
      <c r="G89" s="355"/>
      <c r="H89" s="12"/>
    </row>
    <row r="90" spans="1:8" s="73" customFormat="1">
      <c r="A90" s="353"/>
      <c r="B90" s="353"/>
      <c r="C90" s="353"/>
      <c r="D90" s="353"/>
      <c r="E90" s="354"/>
      <c r="F90" s="354"/>
      <c r="G90" s="354"/>
      <c r="H90" s="129"/>
    </row>
    <row r="91" spans="1:8" s="73" customFormat="1">
      <c r="A91" s="355"/>
      <c r="B91" s="355"/>
      <c r="C91" s="355"/>
      <c r="D91" s="355"/>
      <c r="E91" s="355"/>
      <c r="F91" s="355"/>
      <c r="G91" s="355"/>
      <c r="H91" s="12"/>
    </row>
    <row r="92" spans="1:8" s="73" customFormat="1">
      <c r="A92" s="353"/>
      <c r="B92" s="353"/>
      <c r="C92" s="353"/>
      <c r="D92" s="353"/>
      <c r="E92" s="354"/>
      <c r="F92" s="354"/>
      <c r="G92" s="354"/>
      <c r="H92" s="129"/>
    </row>
    <row r="93" spans="1:8" s="73" customFormat="1">
      <c r="A93" s="355"/>
      <c r="B93" s="355"/>
      <c r="C93" s="355"/>
      <c r="D93" s="355"/>
      <c r="E93" s="355"/>
      <c r="F93" s="355"/>
      <c r="G93" s="355"/>
      <c r="H93" s="12"/>
    </row>
    <row r="94" spans="1:8" s="73" customFormat="1">
      <c r="A94" s="353"/>
      <c r="B94" s="353"/>
      <c r="C94" s="353"/>
      <c r="D94" s="353"/>
      <c r="E94" s="354"/>
      <c r="F94" s="354"/>
      <c r="G94" s="354"/>
      <c r="H94" s="129"/>
    </row>
    <row r="95" spans="1:8" s="229" customFormat="1">
      <c r="A95" s="245"/>
    </row>
    <row r="96" spans="1:8" s="229" customFormat="1">
      <c r="A96" s="245"/>
    </row>
    <row r="97" spans="1:11">
      <c r="A97" s="234"/>
      <c r="B97" s="229"/>
      <c r="C97" s="229"/>
      <c r="D97" s="229"/>
      <c r="E97" s="229"/>
      <c r="F97" s="229"/>
      <c r="G97" s="229"/>
      <c r="H97" s="229"/>
      <c r="I97" s="229"/>
      <c r="J97" s="229"/>
      <c r="K97" s="229"/>
    </row>
    <row r="98" spans="1:11">
      <c r="A98" s="234"/>
      <c r="B98" s="229"/>
      <c r="C98" s="229"/>
      <c r="D98" s="229"/>
      <c r="E98" s="229"/>
      <c r="F98" s="229"/>
      <c r="G98" s="229"/>
      <c r="H98" s="229"/>
      <c r="I98" s="229"/>
      <c r="J98" s="229"/>
      <c r="K98" s="229"/>
    </row>
    <row r="99" spans="1:11" ht="14.25" thickBot="1">
      <c r="A99" s="234"/>
      <c r="B99" s="229"/>
      <c r="C99" s="229"/>
      <c r="D99" s="229"/>
      <c r="E99" s="229"/>
      <c r="F99" s="229"/>
      <c r="G99" s="229"/>
      <c r="H99" s="229"/>
      <c r="I99" s="229"/>
      <c r="J99" s="229"/>
      <c r="K99" s="229"/>
    </row>
    <row r="100" spans="1:11" ht="15" thickTop="1" thickBot="1">
      <c r="A100" s="609" t="s">
        <v>444</v>
      </c>
      <c r="B100" s="253" t="s">
        <v>289</v>
      </c>
      <c r="C100" s="575"/>
      <c r="D100" s="576"/>
      <c r="E100" s="575"/>
      <c r="F100" s="576"/>
      <c r="G100" s="575"/>
      <c r="H100" s="576"/>
      <c r="I100" s="575"/>
      <c r="J100" s="582"/>
      <c r="K100" s="229"/>
    </row>
    <row r="101" spans="1:11" ht="14.25" thickBot="1">
      <c r="A101" s="610"/>
      <c r="B101" s="254" t="s">
        <v>278</v>
      </c>
      <c r="C101" s="583"/>
      <c r="D101" s="584"/>
      <c r="E101" s="583"/>
      <c r="F101" s="584"/>
      <c r="G101" s="583"/>
      <c r="H101" s="584"/>
      <c r="I101" s="583"/>
      <c r="J101" s="585"/>
      <c r="K101" s="229"/>
    </row>
    <row r="102" spans="1:11" ht="27" thickBot="1">
      <c r="A102" s="610"/>
      <c r="B102" s="254" t="s">
        <v>445</v>
      </c>
      <c r="C102" s="240"/>
      <c r="D102" s="240"/>
      <c r="E102" s="240"/>
      <c r="F102" s="240"/>
      <c r="G102" s="236"/>
      <c r="H102" s="236"/>
      <c r="I102" s="236"/>
      <c r="J102" s="237"/>
      <c r="K102" s="229"/>
    </row>
    <row r="103" spans="1:11" ht="27" thickBot="1">
      <c r="A103" s="610"/>
      <c r="B103" s="254" t="s">
        <v>446</v>
      </c>
      <c r="C103" s="583"/>
      <c r="D103" s="584"/>
      <c r="E103" s="583"/>
      <c r="F103" s="584"/>
      <c r="G103" s="583"/>
      <c r="H103" s="584"/>
      <c r="I103" s="583"/>
      <c r="J103" s="585"/>
      <c r="K103" s="229"/>
    </row>
    <row r="104" spans="1:11" ht="39.75" thickBot="1">
      <c r="A104" s="610"/>
      <c r="B104" s="254" t="s">
        <v>447</v>
      </c>
      <c r="C104" s="583"/>
      <c r="D104" s="584"/>
      <c r="E104" s="583"/>
      <c r="F104" s="584"/>
      <c r="G104" s="583"/>
      <c r="H104" s="584"/>
      <c r="I104" s="583"/>
      <c r="J104" s="585"/>
      <c r="K104" s="229"/>
    </row>
    <row r="105" spans="1:11" ht="14.25" thickBot="1">
      <c r="A105" s="611"/>
      <c r="B105" s="255" t="s">
        <v>30</v>
      </c>
      <c r="C105" s="586"/>
      <c r="D105" s="587"/>
      <c r="E105" s="586"/>
      <c r="F105" s="587"/>
      <c r="G105" s="586"/>
      <c r="H105" s="587"/>
      <c r="I105" s="586"/>
      <c r="J105" s="588"/>
      <c r="K105" s="229"/>
    </row>
    <row r="106" spans="1:11" ht="15" thickTop="1" thickBot="1">
      <c r="A106" s="246" t="s">
        <v>281</v>
      </c>
      <c r="B106" s="254" t="s">
        <v>186</v>
      </c>
      <c r="C106" s="648" t="s">
        <v>400</v>
      </c>
      <c r="D106" s="649"/>
      <c r="E106" s="575"/>
      <c r="F106" s="576"/>
      <c r="G106" s="575"/>
      <c r="H106" s="576"/>
      <c r="I106" s="575"/>
      <c r="J106" s="582"/>
    </row>
    <row r="107" spans="1:11" ht="14.25" thickBot="1">
      <c r="A107" s="246" t="s">
        <v>282</v>
      </c>
      <c r="B107" s="254" t="s">
        <v>278</v>
      </c>
      <c r="C107" s="583"/>
      <c r="D107" s="584"/>
      <c r="E107" s="583"/>
      <c r="F107" s="584"/>
      <c r="G107" s="583"/>
      <c r="H107" s="584"/>
      <c r="I107" s="583"/>
      <c r="J107" s="585"/>
    </row>
    <row r="108" spans="1:11" ht="27" thickBot="1">
      <c r="A108" s="246" t="s">
        <v>283</v>
      </c>
      <c r="B108" s="254" t="s">
        <v>448</v>
      </c>
      <c r="C108" s="583"/>
      <c r="D108" s="584"/>
      <c r="E108" s="583"/>
      <c r="F108" s="584"/>
      <c r="G108" s="583"/>
      <c r="H108" s="584"/>
      <c r="I108" s="583"/>
      <c r="J108" s="585"/>
    </row>
    <row r="109" spans="1:11" ht="27" thickBot="1">
      <c r="A109" s="246" t="s">
        <v>285</v>
      </c>
      <c r="B109" s="254" t="s">
        <v>449</v>
      </c>
      <c r="C109" s="583"/>
      <c r="D109" s="584"/>
      <c r="E109" s="583"/>
      <c r="F109" s="584"/>
      <c r="G109" s="583"/>
      <c r="H109" s="584"/>
      <c r="I109" s="583"/>
      <c r="J109" s="585"/>
    </row>
    <row r="110" spans="1:11" ht="25.5">
      <c r="A110" s="246" t="s">
        <v>24</v>
      </c>
      <c r="B110" s="258" t="s">
        <v>409</v>
      </c>
      <c r="C110" s="614"/>
      <c r="D110" s="615"/>
      <c r="E110" s="614"/>
      <c r="F110" s="615"/>
      <c r="G110" s="614"/>
      <c r="H110" s="615"/>
      <c r="I110" s="614"/>
      <c r="J110" s="618"/>
    </row>
    <row r="111" spans="1:11" ht="14.25" thickBot="1">
      <c r="A111" s="246" t="s">
        <v>25</v>
      </c>
      <c r="B111" s="254" t="s">
        <v>450</v>
      </c>
      <c r="C111" s="616"/>
      <c r="D111" s="617"/>
      <c r="E111" s="616"/>
      <c r="F111" s="617"/>
      <c r="G111" s="616"/>
      <c r="H111" s="617"/>
      <c r="I111" s="616"/>
      <c r="J111" s="619"/>
    </row>
    <row r="112" spans="1:11">
      <c r="A112" s="256"/>
      <c r="B112" s="258" t="s">
        <v>411</v>
      </c>
      <c r="C112" s="614"/>
      <c r="D112" s="615"/>
      <c r="E112" s="614"/>
      <c r="F112" s="615"/>
      <c r="G112" s="614"/>
      <c r="H112" s="615"/>
      <c r="I112" s="614"/>
      <c r="J112" s="618"/>
    </row>
    <row r="113" spans="1:10" ht="14.25" thickBot="1">
      <c r="A113" s="256"/>
      <c r="B113" s="254" t="s">
        <v>450</v>
      </c>
      <c r="C113" s="616"/>
      <c r="D113" s="617"/>
      <c r="E113" s="616"/>
      <c r="F113" s="617"/>
      <c r="G113" s="616"/>
      <c r="H113" s="617"/>
      <c r="I113" s="616"/>
      <c r="J113" s="619"/>
    </row>
    <row r="114" spans="1:10" ht="14.25" thickBot="1">
      <c r="A114" s="256"/>
      <c r="B114" s="254" t="s">
        <v>287</v>
      </c>
      <c r="C114" s="583"/>
      <c r="D114" s="584"/>
      <c r="E114" s="583"/>
      <c r="F114" s="584"/>
      <c r="G114" s="583"/>
      <c r="H114" s="584"/>
      <c r="I114" s="583"/>
      <c r="J114" s="585"/>
    </row>
    <row r="115" spans="1:10" ht="14.25" thickBot="1">
      <c r="A115" s="257"/>
      <c r="B115" s="255" t="s">
        <v>30</v>
      </c>
      <c r="C115" s="586"/>
      <c r="D115" s="587"/>
      <c r="E115" s="586"/>
      <c r="F115" s="587"/>
      <c r="G115" s="586"/>
      <c r="H115" s="587"/>
      <c r="I115" s="586"/>
      <c r="J115" s="588"/>
    </row>
    <row r="116" spans="1:10" ht="15" thickTop="1" thickBot="1">
      <c r="A116" s="609" t="s">
        <v>444</v>
      </c>
      <c r="B116" s="254" t="s">
        <v>289</v>
      </c>
      <c r="C116" s="575"/>
      <c r="D116" s="576"/>
      <c r="E116" s="575"/>
      <c r="F116" s="576"/>
      <c r="G116" s="575"/>
      <c r="H116" s="576"/>
      <c r="I116" s="575"/>
      <c r="J116" s="582"/>
    </row>
    <row r="117" spans="1:10" ht="14.25" thickBot="1">
      <c r="A117" s="610"/>
      <c r="B117" s="254" t="s">
        <v>278</v>
      </c>
      <c r="C117" s="583"/>
      <c r="D117" s="584"/>
      <c r="E117" s="583"/>
      <c r="F117" s="584"/>
      <c r="G117" s="583"/>
      <c r="H117" s="584"/>
      <c r="I117" s="583"/>
      <c r="J117" s="585"/>
    </row>
    <row r="118" spans="1:10" ht="27" thickBot="1">
      <c r="A118" s="610"/>
      <c r="B118" s="254" t="s">
        <v>445</v>
      </c>
      <c r="C118" s="240"/>
      <c r="D118" s="240"/>
      <c r="E118" s="240"/>
      <c r="F118" s="240"/>
      <c r="G118" s="240"/>
      <c r="H118" s="240"/>
      <c r="I118" s="240"/>
      <c r="J118" s="239"/>
    </row>
    <row r="119" spans="1:10" ht="27" thickBot="1">
      <c r="A119" s="610"/>
      <c r="B119" s="254" t="s">
        <v>446</v>
      </c>
      <c r="C119" s="583"/>
      <c r="D119" s="584"/>
      <c r="E119" s="583"/>
      <c r="F119" s="584"/>
      <c r="G119" s="583"/>
      <c r="H119" s="584"/>
      <c r="I119" s="583"/>
      <c r="J119" s="585"/>
    </row>
    <row r="120" spans="1:10" ht="39.75" thickBot="1">
      <c r="A120" s="610"/>
      <c r="B120" s="254" t="s">
        <v>447</v>
      </c>
      <c r="C120" s="583"/>
      <c r="D120" s="584"/>
      <c r="E120" s="583"/>
      <c r="F120" s="584"/>
      <c r="G120" s="583"/>
      <c r="H120" s="584"/>
      <c r="I120" s="583"/>
      <c r="J120" s="585"/>
    </row>
    <row r="121" spans="1:10" ht="14.25" thickBot="1">
      <c r="A121" s="611"/>
      <c r="B121" s="255" t="s">
        <v>30</v>
      </c>
      <c r="C121" s="586"/>
      <c r="D121" s="587"/>
      <c r="E121" s="586"/>
      <c r="F121" s="587"/>
      <c r="G121" s="586"/>
      <c r="H121" s="587"/>
      <c r="I121" s="586"/>
      <c r="J121" s="588"/>
    </row>
    <row r="122" spans="1:10" ht="21.75" thickTop="1" thickBot="1">
      <c r="A122" s="591" t="s">
        <v>167</v>
      </c>
      <c r="B122" s="591"/>
      <c r="C122" s="591"/>
      <c r="D122" s="591"/>
      <c r="E122" s="591"/>
      <c r="F122" s="591"/>
      <c r="G122" s="591"/>
      <c r="H122" s="591"/>
      <c r="I122" s="591"/>
      <c r="J122" s="591"/>
    </row>
    <row r="123" spans="1:10" ht="15" thickTop="1" thickBot="1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</row>
    <row r="124" spans="1:10" ht="14.25" thickBot="1">
      <c r="A124" s="633" t="s">
        <v>219</v>
      </c>
      <c r="B124" s="633"/>
      <c r="C124" s="633"/>
      <c r="D124" s="633"/>
      <c r="E124" s="633"/>
      <c r="F124" s="633"/>
      <c r="G124" s="633"/>
      <c r="H124" s="633"/>
      <c r="I124" s="633"/>
      <c r="J124" s="633"/>
    </row>
    <row r="125" spans="1:10" ht="14.25" thickTop="1">
      <c r="A125" s="573" t="s">
        <v>451</v>
      </c>
      <c r="B125" s="573"/>
      <c r="C125" s="573"/>
      <c r="D125" s="573"/>
      <c r="E125" s="573"/>
      <c r="F125" s="573"/>
      <c r="G125" s="573"/>
      <c r="H125" s="573"/>
      <c r="I125" s="573"/>
      <c r="J125" s="573"/>
    </row>
    <row r="126" spans="1:10">
      <c r="A126" s="234"/>
      <c r="B126" s="229"/>
      <c r="C126" s="229"/>
      <c r="D126" s="229"/>
      <c r="E126" s="229"/>
      <c r="F126" s="229"/>
      <c r="G126" s="229"/>
      <c r="H126" s="229"/>
      <c r="I126" s="229"/>
      <c r="J126" s="229"/>
    </row>
  </sheetData>
  <mergeCells count="99"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1"/>
    <mergeCell ref="E110:F111"/>
    <mergeCell ref="G110:H111"/>
    <mergeCell ref="I110:J111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E101:F101"/>
    <mergeCell ref="G101:H101"/>
    <mergeCell ref="I101:J101"/>
    <mergeCell ref="C103:D103"/>
    <mergeCell ref="E103:F103"/>
    <mergeCell ref="G103:H103"/>
    <mergeCell ref="I103:J103"/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A57:K57"/>
    <mergeCell ref="A58:K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Z63"/>
  <sheetViews>
    <sheetView topLeftCell="A13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73" t="s">
        <v>0</v>
      </c>
      <c r="B1" s="373"/>
      <c r="C1" s="373"/>
      <c r="D1" s="373"/>
      <c r="E1" s="373"/>
      <c r="F1" s="373"/>
      <c r="G1" s="373"/>
      <c r="H1" s="373"/>
      <c r="I1" s="373"/>
    </row>
    <row r="2" spans="1:13" ht="20.25">
      <c r="A2" s="374" t="s">
        <v>1</v>
      </c>
      <c r="B2" s="374"/>
      <c r="C2" s="374"/>
      <c r="D2" s="374"/>
      <c r="E2" s="374"/>
      <c r="F2" s="374"/>
      <c r="G2" s="374"/>
      <c r="H2" s="374"/>
      <c r="I2" s="374"/>
    </row>
    <row r="3" spans="1:13">
      <c r="A3" s="375" t="s">
        <v>2</v>
      </c>
      <c r="B3" s="375"/>
      <c r="C3" s="375"/>
      <c r="D3" s="375"/>
      <c r="E3" s="375"/>
      <c r="F3" s="375"/>
      <c r="G3" s="375"/>
      <c r="H3" s="375"/>
      <c r="I3" s="375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07" t="s">
        <v>67</v>
      </c>
      <c r="B7" s="507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435" t="s">
        <v>5</v>
      </c>
      <c r="E8" s="500"/>
      <c r="F8" s="500"/>
      <c r="G8" s="436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6" t="s">
        <v>12</v>
      </c>
      <c r="D35" s="527"/>
      <c r="E35" s="527"/>
      <c r="F35" s="528"/>
      <c r="G35" s="526" t="s">
        <v>13</v>
      </c>
      <c r="H35" s="527"/>
      <c r="I35" s="527"/>
      <c r="J35" s="528"/>
      <c r="K35" s="508" t="s">
        <v>14</v>
      </c>
      <c r="L35" s="509"/>
      <c r="M35" s="509"/>
      <c r="N35" s="509"/>
      <c r="O35" s="510"/>
      <c r="P35" s="508" t="s">
        <v>100</v>
      </c>
      <c r="Q35" s="509"/>
      <c r="R35" s="509"/>
      <c r="S35" s="509"/>
      <c r="T35" s="509"/>
      <c r="U35" s="510"/>
      <c r="V35" s="435" t="s">
        <v>101</v>
      </c>
      <c r="W35" s="500"/>
      <c r="X35" s="436"/>
    </row>
    <row r="36" spans="1:26" ht="24" thickBot="1">
      <c r="A36" s="19" t="s">
        <v>9</v>
      </c>
      <c r="B36" s="9" t="s">
        <v>16</v>
      </c>
      <c r="C36" s="511">
        <v>0</v>
      </c>
      <c r="D36" s="512"/>
      <c r="E36" s="512"/>
      <c r="F36" s="513"/>
      <c r="G36" s="511"/>
      <c r="H36" s="512"/>
      <c r="I36" s="512"/>
      <c r="J36" s="513"/>
      <c r="K36" s="514">
        <f>G36-C36</f>
        <v>0</v>
      </c>
      <c r="L36" s="515"/>
      <c r="M36" s="515"/>
      <c r="N36" s="515"/>
      <c r="O36" s="516"/>
      <c r="P36" s="517">
        <f>AVERAGE(K36:O38)</f>
        <v>0</v>
      </c>
      <c r="Q36" s="518"/>
      <c r="R36" s="518"/>
      <c r="S36" s="518"/>
      <c r="T36" s="518"/>
      <c r="U36" s="519"/>
      <c r="V36" s="517" t="e">
        <f>(10*$C$7)/P36</f>
        <v>#DIV/0!</v>
      </c>
      <c r="W36" s="518"/>
      <c r="X36" s="519"/>
    </row>
    <row r="37" spans="1:26" ht="24" thickBot="1">
      <c r="A37" s="19" t="s">
        <v>10</v>
      </c>
      <c r="B37" s="9" t="s">
        <v>17</v>
      </c>
      <c r="C37" s="511">
        <v>0</v>
      </c>
      <c r="D37" s="512"/>
      <c r="E37" s="512"/>
      <c r="F37" s="513"/>
      <c r="G37" s="511"/>
      <c r="H37" s="512"/>
      <c r="I37" s="512"/>
      <c r="J37" s="513"/>
      <c r="K37" s="514">
        <f t="shared" ref="K37:K38" si="2">G37-C37</f>
        <v>0</v>
      </c>
      <c r="L37" s="515"/>
      <c r="M37" s="515"/>
      <c r="N37" s="515"/>
      <c r="O37" s="516"/>
      <c r="P37" s="520"/>
      <c r="Q37" s="521"/>
      <c r="R37" s="521"/>
      <c r="S37" s="521"/>
      <c r="T37" s="521"/>
      <c r="U37" s="522"/>
      <c r="V37" s="520"/>
      <c r="W37" s="521"/>
      <c r="X37" s="522"/>
      <c r="Z37" s="20" t="s">
        <v>102</v>
      </c>
    </row>
    <row r="38" spans="1:26" ht="24" thickBot="1">
      <c r="A38" s="7"/>
      <c r="B38" s="37" t="s">
        <v>18</v>
      </c>
      <c r="C38" s="529">
        <v>0</v>
      </c>
      <c r="D38" s="530"/>
      <c r="E38" s="530"/>
      <c r="F38" s="531"/>
      <c r="G38" s="532"/>
      <c r="H38" s="533"/>
      <c r="I38" s="533"/>
      <c r="J38" s="534"/>
      <c r="K38" s="514">
        <f t="shared" si="2"/>
        <v>0</v>
      </c>
      <c r="L38" s="515"/>
      <c r="M38" s="515"/>
      <c r="N38" s="515"/>
      <c r="O38" s="516"/>
      <c r="P38" s="523"/>
      <c r="Q38" s="524"/>
      <c r="R38" s="524"/>
      <c r="S38" s="524"/>
      <c r="T38" s="524"/>
      <c r="U38" s="525"/>
      <c r="V38" s="523"/>
      <c r="W38" s="524"/>
      <c r="X38" s="525"/>
    </row>
    <row r="39" spans="1:26" ht="14.25" thickTop="1">
      <c r="A39" s="19" t="s">
        <v>7</v>
      </c>
      <c r="B39" s="32" t="s">
        <v>103</v>
      </c>
      <c r="C39" s="535" t="s">
        <v>104</v>
      </c>
      <c r="D39" s="535"/>
      <c r="E39" s="535"/>
      <c r="F39" s="535"/>
      <c r="G39" s="463" t="s">
        <v>104</v>
      </c>
      <c r="H39" s="463"/>
      <c r="I39" s="463"/>
      <c r="J39" s="464"/>
      <c r="K39" s="467"/>
      <c r="L39" s="468"/>
      <c r="M39" s="468"/>
      <c r="N39" s="468"/>
      <c r="O39" s="469"/>
      <c r="P39" s="467"/>
      <c r="Q39" s="468"/>
      <c r="R39" s="468"/>
      <c r="S39" s="468"/>
      <c r="T39" s="468"/>
      <c r="U39" s="469"/>
      <c r="V39" s="467"/>
      <c r="W39" s="468"/>
      <c r="X39" s="469"/>
    </row>
    <row r="40" spans="1:26" ht="14.25" thickBot="1">
      <c r="A40" s="19" t="s">
        <v>105</v>
      </c>
      <c r="B40" s="39" t="s">
        <v>106</v>
      </c>
      <c r="C40" s="535"/>
      <c r="D40" s="535"/>
      <c r="E40" s="535"/>
      <c r="F40" s="535"/>
      <c r="G40" s="465"/>
      <c r="H40" s="465"/>
      <c r="I40" s="465"/>
      <c r="J40" s="466"/>
      <c r="K40" s="470"/>
      <c r="L40" s="471"/>
      <c r="M40" s="471"/>
      <c r="N40" s="471"/>
      <c r="O40" s="472"/>
      <c r="P40" s="470"/>
      <c r="Q40" s="471"/>
      <c r="R40" s="471"/>
      <c r="S40" s="471"/>
      <c r="T40" s="471"/>
      <c r="U40" s="472"/>
      <c r="V40" s="470"/>
      <c r="W40" s="471"/>
      <c r="X40" s="472"/>
    </row>
    <row r="41" spans="1:26" ht="27" thickBot="1">
      <c r="A41" s="18" t="s">
        <v>19</v>
      </c>
      <c r="B41" s="11" t="s">
        <v>20</v>
      </c>
      <c r="C41" s="457" t="e">
        <f>AVERAGE(C39:F39)</f>
        <v>#DIV/0!</v>
      </c>
      <c r="D41" s="458"/>
      <c r="E41" s="458"/>
      <c r="F41" s="459"/>
      <c r="G41" s="422"/>
      <c r="H41" s="423"/>
      <c r="I41" s="423"/>
      <c r="J41" s="424"/>
      <c r="K41" s="422"/>
      <c r="L41" s="423"/>
      <c r="M41" s="423"/>
      <c r="N41" s="423"/>
      <c r="O41" s="424"/>
      <c r="P41" s="422"/>
      <c r="Q41" s="423"/>
      <c r="R41" s="423"/>
      <c r="S41" s="423"/>
      <c r="T41" s="423"/>
      <c r="U41" s="424"/>
      <c r="V41" s="449"/>
      <c r="W41" s="450"/>
      <c r="X41" s="451"/>
    </row>
    <row r="42" spans="1:26" ht="14.25" thickTop="1">
      <c r="A42" s="19" t="s">
        <v>21</v>
      </c>
      <c r="B42" s="408" t="s">
        <v>26</v>
      </c>
      <c r="C42" s="410"/>
      <c r="D42" s="452"/>
      <c r="E42" s="453"/>
      <c r="F42" s="453"/>
      <c r="G42" s="454"/>
      <c r="H42" s="452"/>
      <c r="I42" s="453"/>
      <c r="J42" s="453"/>
      <c r="K42" s="453"/>
      <c r="L42" s="454"/>
      <c r="M42" s="440"/>
      <c r="N42" s="441"/>
      <c r="O42" s="441"/>
      <c r="P42" s="442"/>
      <c r="Q42" s="446"/>
      <c r="R42" s="447"/>
      <c r="S42" s="447"/>
      <c r="T42" s="448"/>
      <c r="U42" s="452"/>
      <c r="V42" s="453"/>
      <c r="W42" s="453"/>
      <c r="X42" s="454"/>
    </row>
    <row r="43" spans="1:26" ht="14.25" thickBot="1">
      <c r="A43" s="19" t="s">
        <v>22</v>
      </c>
      <c r="B43" s="414" t="s">
        <v>11</v>
      </c>
      <c r="C43" s="416"/>
      <c r="D43" s="425"/>
      <c r="E43" s="455"/>
      <c r="F43" s="455"/>
      <c r="G43" s="426"/>
      <c r="H43" s="425"/>
      <c r="I43" s="455"/>
      <c r="J43" s="455"/>
      <c r="K43" s="455"/>
      <c r="L43" s="426"/>
      <c r="M43" s="443"/>
      <c r="N43" s="444"/>
      <c r="O43" s="444"/>
      <c r="P43" s="445"/>
      <c r="Q43" s="432"/>
      <c r="R43" s="433"/>
      <c r="S43" s="433"/>
      <c r="T43" s="434"/>
      <c r="U43" s="425"/>
      <c r="V43" s="455"/>
      <c r="W43" s="455"/>
      <c r="X43" s="426"/>
    </row>
    <row r="44" spans="1:26" ht="20.25" thickBot="1">
      <c r="A44" s="19" t="s">
        <v>23</v>
      </c>
      <c r="B44" s="435" t="s">
        <v>27</v>
      </c>
      <c r="C44" s="436"/>
      <c r="D44" s="40"/>
      <c r="E44" s="437"/>
      <c r="F44" s="438"/>
      <c r="G44" s="439"/>
      <c r="H44" s="437"/>
      <c r="I44" s="439"/>
      <c r="J44" s="437"/>
      <c r="K44" s="438"/>
      <c r="L44" s="439"/>
      <c r="M44" s="40"/>
      <c r="N44" s="437"/>
      <c r="O44" s="438"/>
      <c r="P44" s="439"/>
      <c r="Q44" s="437"/>
      <c r="R44" s="439"/>
      <c r="S44" s="437"/>
      <c r="T44" s="439"/>
      <c r="U44" s="437"/>
      <c r="V44" s="439"/>
      <c r="W44" s="437"/>
      <c r="X44" s="439"/>
    </row>
    <row r="45" spans="1:26">
      <c r="A45" s="19" t="s">
        <v>24</v>
      </c>
      <c r="B45" s="427" t="s">
        <v>28</v>
      </c>
      <c r="C45" s="428"/>
      <c r="D45" s="429"/>
      <c r="E45" s="430"/>
      <c r="F45" s="430"/>
      <c r="G45" s="431"/>
      <c r="H45" s="429"/>
      <c r="I45" s="430"/>
      <c r="J45" s="430"/>
      <c r="K45" s="430"/>
      <c r="L45" s="431"/>
      <c r="M45" s="429"/>
      <c r="N45" s="430"/>
      <c r="O45" s="430"/>
      <c r="P45" s="431"/>
      <c r="Q45" s="429"/>
      <c r="R45" s="430"/>
      <c r="S45" s="430"/>
      <c r="T45" s="431"/>
      <c r="U45" s="429"/>
      <c r="V45" s="430"/>
      <c r="W45" s="430"/>
      <c r="X45" s="431"/>
    </row>
    <row r="46" spans="1:26" ht="14.25" thickBot="1">
      <c r="A46" s="19" t="s">
        <v>25</v>
      </c>
      <c r="B46" s="414" t="s">
        <v>6</v>
      </c>
      <c r="C46" s="416"/>
      <c r="D46" s="432"/>
      <c r="E46" s="433"/>
      <c r="F46" s="433"/>
      <c r="G46" s="434"/>
      <c r="H46" s="432"/>
      <c r="I46" s="433"/>
      <c r="J46" s="433"/>
      <c r="K46" s="433"/>
      <c r="L46" s="434"/>
      <c r="M46" s="432"/>
      <c r="N46" s="433"/>
      <c r="O46" s="433"/>
      <c r="P46" s="434"/>
      <c r="Q46" s="432"/>
      <c r="R46" s="433"/>
      <c r="S46" s="433"/>
      <c r="T46" s="434"/>
      <c r="U46" s="432"/>
      <c r="V46" s="433"/>
      <c r="W46" s="433"/>
      <c r="X46" s="434"/>
    </row>
    <row r="47" spans="1:26" ht="20.25" thickBot="1">
      <c r="A47" s="13"/>
      <c r="B47" s="435" t="s">
        <v>29</v>
      </c>
      <c r="C47" s="436"/>
      <c r="D47" s="437"/>
      <c r="E47" s="438"/>
      <c r="F47" s="438"/>
      <c r="G47" s="439"/>
      <c r="H47" s="437"/>
      <c r="I47" s="438"/>
      <c r="J47" s="438"/>
      <c r="K47" s="438"/>
      <c r="L47" s="439"/>
      <c r="M47" s="437"/>
      <c r="N47" s="438"/>
      <c r="O47" s="438"/>
      <c r="P47" s="439"/>
      <c r="Q47" s="437"/>
      <c r="R47" s="438"/>
      <c r="S47" s="438"/>
      <c r="T47" s="439"/>
      <c r="U47" s="437"/>
      <c r="V47" s="438"/>
      <c r="W47" s="438"/>
      <c r="X47" s="439"/>
    </row>
    <row r="48" spans="1:26" ht="20.25" thickBot="1">
      <c r="A48" s="7"/>
      <c r="B48" s="420" t="s">
        <v>30</v>
      </c>
      <c r="C48" s="421"/>
      <c r="D48" s="422"/>
      <c r="E48" s="423"/>
      <c r="F48" s="423"/>
      <c r="G48" s="424"/>
      <c r="H48" s="422"/>
      <c r="I48" s="423"/>
      <c r="J48" s="423"/>
      <c r="K48" s="423"/>
      <c r="L48" s="424"/>
      <c r="M48" s="422"/>
      <c r="N48" s="423"/>
      <c r="O48" s="423"/>
      <c r="P48" s="424"/>
      <c r="Q48" s="422"/>
      <c r="R48" s="423"/>
      <c r="S48" s="423"/>
      <c r="T48" s="424"/>
      <c r="U48" s="422"/>
      <c r="V48" s="423"/>
      <c r="W48" s="423"/>
      <c r="X48" s="424"/>
    </row>
    <row r="49" spans="1:24" ht="14.25" thickTop="1">
      <c r="A49" s="19" t="s">
        <v>31</v>
      </c>
      <c r="B49" s="408" t="s">
        <v>33</v>
      </c>
      <c r="C49" s="410"/>
      <c r="D49" s="408" t="s">
        <v>34</v>
      </c>
      <c r="E49" s="410"/>
      <c r="F49" s="399" t="s">
        <v>36</v>
      </c>
      <c r="G49" s="400"/>
      <c r="H49" s="401"/>
      <c r="I49" s="399" t="s">
        <v>37</v>
      </c>
      <c r="J49" s="400"/>
      <c r="K49" s="401"/>
      <c r="L49" s="399" t="s">
        <v>38</v>
      </c>
      <c r="M49" s="400"/>
      <c r="N49" s="401"/>
      <c r="O49" s="408" t="s">
        <v>40</v>
      </c>
      <c r="P49" s="409"/>
      <c r="Q49" s="410"/>
      <c r="R49" s="408" t="s">
        <v>28</v>
      </c>
      <c r="S49" s="410"/>
      <c r="T49" s="382" t="s">
        <v>41</v>
      </c>
      <c r="U49" s="383"/>
      <c r="V49" s="383"/>
      <c r="W49" s="384"/>
      <c r="X49" s="42" t="s">
        <v>42</v>
      </c>
    </row>
    <row r="50" spans="1:24">
      <c r="A50" s="19" t="s">
        <v>32</v>
      </c>
      <c r="B50" s="411"/>
      <c r="C50" s="413"/>
      <c r="D50" s="411" t="s">
        <v>35</v>
      </c>
      <c r="E50" s="413"/>
      <c r="F50" s="402"/>
      <c r="G50" s="403"/>
      <c r="H50" s="404"/>
      <c r="I50" s="402"/>
      <c r="J50" s="403"/>
      <c r="K50" s="404"/>
      <c r="L50" s="402" t="s">
        <v>39</v>
      </c>
      <c r="M50" s="403"/>
      <c r="N50" s="404"/>
      <c r="O50" s="411"/>
      <c r="P50" s="412"/>
      <c r="Q50" s="413"/>
      <c r="R50" s="411" t="s">
        <v>6</v>
      </c>
      <c r="S50" s="413"/>
      <c r="T50" s="385"/>
      <c r="U50" s="386"/>
      <c r="V50" s="386"/>
      <c r="W50" s="387"/>
      <c r="X50" s="42" t="s">
        <v>43</v>
      </c>
    </row>
    <row r="51" spans="1:24" ht="14.25" thickBot="1">
      <c r="A51" s="19" t="s">
        <v>25</v>
      </c>
      <c r="B51" s="414"/>
      <c r="C51" s="416"/>
      <c r="D51" s="425" t="s">
        <v>4</v>
      </c>
      <c r="E51" s="426"/>
      <c r="F51" s="417"/>
      <c r="G51" s="418"/>
      <c r="H51" s="419"/>
      <c r="I51" s="417"/>
      <c r="J51" s="418"/>
      <c r="K51" s="419"/>
      <c r="L51" s="405"/>
      <c r="M51" s="406"/>
      <c r="N51" s="407"/>
      <c r="O51" s="414"/>
      <c r="P51" s="415"/>
      <c r="Q51" s="416"/>
      <c r="R51" s="405"/>
      <c r="S51" s="407"/>
      <c r="T51" s="388"/>
      <c r="U51" s="389"/>
      <c r="V51" s="389"/>
      <c r="W51" s="390"/>
      <c r="X51" s="43"/>
    </row>
    <row r="52" spans="1:24" ht="14.25" thickBot="1">
      <c r="A52" s="13"/>
      <c r="B52" s="391"/>
      <c r="C52" s="392"/>
      <c r="D52" s="395"/>
      <c r="E52" s="396"/>
      <c r="F52" s="379"/>
      <c r="G52" s="381"/>
      <c r="H52" s="380"/>
      <c r="I52" s="379"/>
      <c r="J52" s="381"/>
      <c r="K52" s="380"/>
      <c r="L52" s="379"/>
      <c r="M52" s="381"/>
      <c r="N52" s="380"/>
      <c r="O52" s="391"/>
      <c r="P52" s="397"/>
      <c r="Q52" s="392"/>
      <c r="R52" s="391"/>
      <c r="S52" s="392"/>
      <c r="T52" s="391"/>
      <c r="U52" s="397"/>
      <c r="V52" s="397"/>
      <c r="W52" s="392"/>
      <c r="X52" s="377"/>
    </row>
    <row r="53" spans="1:24" ht="14.25" thickBot="1">
      <c r="A53" s="15"/>
      <c r="B53" s="393"/>
      <c r="C53" s="394"/>
      <c r="D53" s="379"/>
      <c r="E53" s="380"/>
      <c r="F53" s="379"/>
      <c r="G53" s="381"/>
      <c r="H53" s="380"/>
      <c r="I53" s="379"/>
      <c r="J53" s="381"/>
      <c r="K53" s="380"/>
      <c r="L53" s="379"/>
      <c r="M53" s="381"/>
      <c r="N53" s="380"/>
      <c r="O53" s="393"/>
      <c r="P53" s="398"/>
      <c r="Q53" s="394"/>
      <c r="R53" s="393"/>
      <c r="S53" s="394"/>
      <c r="T53" s="393"/>
      <c r="U53" s="398"/>
      <c r="V53" s="398"/>
      <c r="W53" s="394"/>
      <c r="X53" s="378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371" t="s">
        <v>107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372" t="s">
        <v>108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A30" sqref="A30:XFD63"/>
    </sheetView>
  </sheetViews>
  <sheetFormatPr defaultRowHeight="13.5"/>
  <cols>
    <col min="1" max="1" width="16.125" style="229" customWidth="1"/>
    <col min="2" max="6" width="11.375" style="229" customWidth="1"/>
    <col min="7" max="16384" width="9" style="229"/>
  </cols>
  <sheetData>
    <row r="1" spans="1:8" ht="18.75">
      <c r="A1" s="577" t="s">
        <v>0</v>
      </c>
      <c r="B1" s="577"/>
      <c r="C1" s="577"/>
      <c r="D1" s="577"/>
      <c r="E1" s="577"/>
      <c r="F1" s="577"/>
    </row>
    <row r="2" spans="1:8" ht="20.25">
      <c r="A2" s="578" t="s">
        <v>261</v>
      </c>
      <c r="B2" s="578"/>
      <c r="C2" s="578"/>
      <c r="D2" s="578"/>
      <c r="E2" s="578"/>
      <c r="F2" s="578"/>
    </row>
    <row r="3" spans="1:8" ht="14.25">
      <c r="A3" s="579" t="s">
        <v>454</v>
      </c>
      <c r="B3" s="579"/>
      <c r="C3" s="579"/>
      <c r="D3" s="579"/>
      <c r="E3" s="579"/>
      <c r="F3" s="579"/>
    </row>
    <row r="4" spans="1:8">
      <c r="A4" s="228" t="s">
        <v>262</v>
      </c>
      <c r="B4" s="277"/>
      <c r="C4" s="228" t="s">
        <v>263</v>
      </c>
      <c r="D4" s="277"/>
      <c r="E4" s="228" t="s">
        <v>264</v>
      </c>
      <c r="F4" s="278"/>
      <c r="G4" s="231"/>
    </row>
    <row r="5" spans="1:8">
      <c r="A5" s="228" t="s">
        <v>265</v>
      </c>
      <c r="B5" s="277"/>
      <c r="C5" s="228" t="s">
        <v>266</v>
      </c>
      <c r="D5" s="277"/>
      <c r="E5" s="228" t="s">
        <v>267</v>
      </c>
      <c r="F5" s="277"/>
    </row>
    <row r="6" spans="1:8">
      <c r="A6" s="228" t="s">
        <v>177</v>
      </c>
      <c r="B6" s="651"/>
      <c r="C6" s="651"/>
      <c r="D6" s="651"/>
      <c r="E6" s="214" t="s">
        <v>268</v>
      </c>
      <c r="F6" s="297"/>
      <c r="G6" s="231"/>
    </row>
    <row r="7" spans="1:8" ht="13.5" customHeight="1">
      <c r="A7" s="216" t="s">
        <v>469</v>
      </c>
      <c r="B7" s="652"/>
      <c r="C7" s="652"/>
      <c r="D7" s="652"/>
      <c r="E7" s="231"/>
      <c r="F7" s="231"/>
      <c r="G7" s="231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5"/>
    </row>
    <row r="10" spans="1:8" ht="14.25" thickBot="1">
      <c r="A10" s="158" t="s">
        <v>470</v>
      </c>
      <c r="B10" s="276" t="s">
        <v>471</v>
      </c>
      <c r="C10" s="494" t="s">
        <v>472</v>
      </c>
      <c r="D10" s="622"/>
      <c r="E10" s="226" t="s">
        <v>473</v>
      </c>
    </row>
    <row r="11" spans="1:8" ht="14.25" thickBot="1">
      <c r="A11" s="144"/>
      <c r="B11" s="224"/>
      <c r="C11" s="621"/>
      <c r="D11" s="622"/>
      <c r="E11" s="240"/>
    </row>
    <row r="12" spans="1:8" ht="14.25" thickBot="1">
      <c r="A12" s="218"/>
      <c r="B12" s="224"/>
      <c r="C12" s="621"/>
      <c r="D12" s="622"/>
      <c r="E12" s="227"/>
    </row>
    <row r="13" spans="1:8" ht="14.25" thickBot="1">
      <c r="A13" s="218"/>
      <c r="B13" s="224"/>
      <c r="C13" s="621"/>
      <c r="D13" s="622"/>
      <c r="E13" s="227"/>
    </row>
    <row r="14" spans="1:8" ht="14.25" thickBot="1">
      <c r="A14" s="218"/>
      <c r="B14" s="224"/>
      <c r="C14" s="621"/>
      <c r="D14" s="622"/>
      <c r="E14" s="227"/>
      <c r="G14" s="21"/>
      <c r="H14" s="229" t="s">
        <v>75</v>
      </c>
    </row>
    <row r="15" spans="1:8" ht="14.25" thickBot="1">
      <c r="A15" s="218"/>
      <c r="B15" s="224"/>
      <c r="C15" s="621"/>
      <c r="D15" s="622"/>
      <c r="E15" s="240"/>
      <c r="G15" s="25"/>
      <c r="H15" s="229" t="s">
        <v>76</v>
      </c>
    </row>
    <row r="16" spans="1:8" ht="14.25" thickBot="1">
      <c r="A16" s="218"/>
      <c r="B16" s="224"/>
      <c r="C16" s="621"/>
      <c r="D16" s="622"/>
      <c r="E16" s="240"/>
      <c r="G16" s="29"/>
      <c r="H16" s="229" t="s">
        <v>77</v>
      </c>
    </row>
    <row r="17" spans="1:7" ht="14.25" thickBot="1">
      <c r="A17" s="218"/>
      <c r="B17" s="224"/>
      <c r="C17" s="621"/>
      <c r="D17" s="622"/>
      <c r="E17" s="240"/>
    </row>
    <row r="18" spans="1:7" ht="14.25" thickBot="1">
      <c r="A18" s="218"/>
      <c r="B18" s="224"/>
      <c r="C18" s="621"/>
      <c r="D18" s="622"/>
      <c r="E18" s="240"/>
    </row>
    <row r="19" spans="1:7" ht="14.25" thickBot="1">
      <c r="A19" s="218"/>
      <c r="B19" s="224"/>
      <c r="C19" s="621"/>
      <c r="D19" s="622"/>
      <c r="E19" s="240"/>
    </row>
    <row r="20" spans="1:7" ht="14.25" thickBot="1">
      <c r="A20" s="218"/>
      <c r="B20" s="224"/>
      <c r="C20" s="621"/>
      <c r="D20" s="622"/>
      <c r="E20" s="240"/>
    </row>
    <row r="21" spans="1:7" ht="14.25" thickBot="1">
      <c r="A21" s="218"/>
      <c r="B21" s="224"/>
      <c r="C21" s="621"/>
      <c r="D21" s="622"/>
      <c r="E21" s="240"/>
    </row>
    <row r="22" spans="1:7" ht="14.25" thickBot="1">
      <c r="A22" s="218"/>
      <c r="B22" s="224"/>
      <c r="C22" s="621"/>
      <c r="D22" s="622"/>
      <c r="E22" s="240"/>
    </row>
    <row r="23" spans="1:7" ht="14.25" thickBot="1">
      <c r="A23" s="218"/>
      <c r="B23" s="224"/>
      <c r="C23" s="621"/>
      <c r="D23" s="622"/>
      <c r="E23" s="240"/>
    </row>
    <row r="24" spans="1:7" ht="14.25" thickBot="1">
      <c r="A24" s="218"/>
      <c r="B24" s="224"/>
      <c r="C24" s="621"/>
      <c r="D24" s="622"/>
      <c r="E24" s="240"/>
    </row>
    <row r="25" spans="1:7" ht="14.25" thickBot="1">
      <c r="A25" s="218"/>
      <c r="B25" s="224"/>
      <c r="C25" s="621"/>
      <c r="D25" s="622"/>
      <c r="E25" s="240"/>
    </row>
    <row r="26" spans="1:7" ht="14.25" thickBot="1">
      <c r="A26" s="218"/>
      <c r="B26" s="224"/>
      <c r="C26" s="621"/>
      <c r="D26" s="622"/>
      <c r="E26" s="240"/>
    </row>
    <row r="27" spans="1:7" ht="14.25" thickBot="1">
      <c r="A27" s="633" t="s">
        <v>455</v>
      </c>
      <c r="B27" s="633"/>
      <c r="C27" s="633"/>
      <c r="D27" s="633"/>
      <c r="E27" s="633"/>
      <c r="F27" s="633"/>
    </row>
    <row r="28" spans="1:7" ht="14.25" thickTop="1">
      <c r="A28" s="634" t="s">
        <v>456</v>
      </c>
      <c r="B28" s="634"/>
      <c r="C28" s="634"/>
      <c r="D28" s="635" t="s">
        <v>457</v>
      </c>
      <c r="E28" s="635"/>
      <c r="F28" s="635"/>
    </row>
    <row r="29" spans="1:7">
      <c r="A29" s="12"/>
      <c r="B29" s="12"/>
      <c r="C29" s="12"/>
      <c r="D29" s="12"/>
      <c r="E29" s="12"/>
      <c r="F29" s="12"/>
    </row>
    <row r="30" spans="1:7">
      <c r="A30" s="245"/>
    </row>
    <row r="31" spans="1:7" s="73" customFormat="1" ht="14.25" thickBot="1">
      <c r="A31" s="562" t="s">
        <v>526</v>
      </c>
      <c r="B31" s="562"/>
    </row>
    <row r="32" spans="1:7" s="73" customFormat="1">
      <c r="A32" s="332" t="s">
        <v>524</v>
      </c>
      <c r="B32" s="341" t="s">
        <v>420</v>
      </c>
      <c r="C32" s="333" t="s">
        <v>527</v>
      </c>
      <c r="D32" s="333" t="s">
        <v>528</v>
      </c>
      <c r="E32" s="333" t="s">
        <v>530</v>
      </c>
      <c r="F32" s="333" t="s">
        <v>532</v>
      </c>
      <c r="G32" s="334" t="s">
        <v>533</v>
      </c>
    </row>
    <row r="33" spans="1:7" s="73" customFormat="1">
      <c r="A33" s="335"/>
      <c r="B33" s="342"/>
      <c r="C33" s="336"/>
      <c r="D33" s="336"/>
      <c r="E33" s="336"/>
      <c r="F33" s="336"/>
      <c r="G33" s="337"/>
    </row>
    <row r="34" spans="1:7" s="73" customFormat="1">
      <c r="A34" s="335"/>
      <c r="B34" s="342"/>
      <c r="C34" s="336"/>
      <c r="D34" s="336"/>
      <c r="E34" s="336"/>
      <c r="F34" s="336"/>
      <c r="G34" s="337"/>
    </row>
    <row r="35" spans="1:7" s="73" customFormat="1">
      <c r="A35" s="335"/>
      <c r="B35" s="342"/>
      <c r="C35" s="336"/>
      <c r="D35" s="336"/>
      <c r="E35" s="336"/>
      <c r="F35" s="336"/>
      <c r="G35" s="337"/>
    </row>
    <row r="36" spans="1:7" s="73" customFormat="1">
      <c r="A36" s="335"/>
      <c r="B36" s="342"/>
      <c r="C36" s="336"/>
      <c r="D36" s="336"/>
      <c r="E36" s="336"/>
      <c r="F36" s="336"/>
      <c r="G36" s="337"/>
    </row>
    <row r="37" spans="1:7" s="73" customFormat="1">
      <c r="A37" s="335"/>
      <c r="B37" s="342"/>
      <c r="C37" s="336"/>
      <c r="D37" s="336"/>
      <c r="E37" s="336"/>
      <c r="F37" s="336"/>
      <c r="G37" s="337"/>
    </row>
    <row r="38" spans="1:7" s="73" customFormat="1" ht="14.25" thickBot="1">
      <c r="A38" s="338"/>
      <c r="B38" s="343"/>
      <c r="C38" s="339"/>
      <c r="D38" s="339"/>
      <c r="E38" s="339"/>
      <c r="F38" s="339"/>
      <c r="G38" s="340"/>
    </row>
    <row r="39" spans="1:7" s="73" customFormat="1">
      <c r="A39" s="331"/>
      <c r="B39" s="330"/>
      <c r="C39" s="330"/>
      <c r="D39" s="330"/>
      <c r="E39" s="330"/>
      <c r="F39" s="330"/>
    </row>
    <row r="40" spans="1:7" s="73" customFormat="1" ht="14.25" thickBot="1">
      <c r="A40" s="562" t="s">
        <v>534</v>
      </c>
      <c r="B40" s="562"/>
      <c r="C40" s="562"/>
      <c r="D40" s="330"/>
      <c r="E40" s="330"/>
      <c r="F40" s="330"/>
    </row>
    <row r="41" spans="1:7" s="73" customFormat="1">
      <c r="A41" s="332" t="s">
        <v>68</v>
      </c>
      <c r="B41" s="333" t="s">
        <v>420</v>
      </c>
      <c r="C41" s="333" t="s">
        <v>537</v>
      </c>
      <c r="D41" s="333" t="s">
        <v>538</v>
      </c>
      <c r="E41" s="333" t="s">
        <v>539</v>
      </c>
      <c r="F41" s="334" t="s">
        <v>540</v>
      </c>
      <c r="G41" s="334" t="s">
        <v>533</v>
      </c>
    </row>
    <row r="42" spans="1:7" s="73" customFormat="1">
      <c r="A42" s="335"/>
      <c r="B42" s="336"/>
      <c r="C42" s="336"/>
      <c r="D42" s="336"/>
      <c r="E42" s="336"/>
      <c r="F42" s="337"/>
      <c r="G42" s="337"/>
    </row>
    <row r="43" spans="1:7" s="73" customFormat="1">
      <c r="A43" s="335"/>
      <c r="B43" s="336"/>
      <c r="C43" s="336"/>
      <c r="D43" s="336"/>
      <c r="E43" s="336"/>
      <c r="F43" s="337"/>
      <c r="G43" s="337"/>
    </row>
    <row r="44" spans="1:7" s="73" customFormat="1">
      <c r="A44" s="335"/>
      <c r="B44" s="336"/>
      <c r="C44" s="336"/>
      <c r="D44" s="336"/>
      <c r="E44" s="336"/>
      <c r="F44" s="337"/>
      <c r="G44" s="337"/>
    </row>
    <row r="45" spans="1:7" s="73" customFormat="1">
      <c r="A45" s="335"/>
      <c r="B45" s="336"/>
      <c r="C45" s="336"/>
      <c r="D45" s="336"/>
      <c r="E45" s="336"/>
      <c r="F45" s="337"/>
      <c r="G45" s="337"/>
    </row>
    <row r="46" spans="1:7" s="73" customFormat="1">
      <c r="A46" s="335"/>
      <c r="B46" s="336"/>
      <c r="C46" s="336"/>
      <c r="D46" s="336"/>
      <c r="E46" s="336"/>
      <c r="F46" s="337"/>
      <c r="G46" s="337"/>
    </row>
    <row r="47" spans="1:7" s="73" customFormat="1" ht="14.25" thickBot="1">
      <c r="A47" s="338"/>
      <c r="B47" s="339"/>
      <c r="C47" s="339"/>
      <c r="D47" s="339"/>
      <c r="E47" s="339"/>
      <c r="F47" s="340"/>
      <c r="G47" s="340"/>
    </row>
    <row r="48" spans="1:7" s="73" customFormat="1">
      <c r="A48" s="128"/>
      <c r="B48" s="128"/>
      <c r="C48" s="128"/>
      <c r="D48" s="129"/>
      <c r="E48" s="129"/>
      <c r="F48" s="129"/>
      <c r="G48" s="129"/>
    </row>
    <row r="49" spans="1:8" s="73" customFormat="1">
      <c r="A49" s="351" t="s">
        <v>543</v>
      </c>
      <c r="B49" s="128"/>
      <c r="C49" s="128"/>
      <c r="D49" s="129"/>
      <c r="E49" s="129"/>
      <c r="F49" s="129"/>
      <c r="G49" s="129"/>
    </row>
    <row r="50" spans="1:8" s="73" customFormat="1" ht="24">
      <c r="A50" s="352" t="s">
        <v>544</v>
      </c>
      <c r="B50" s="352" t="s">
        <v>545</v>
      </c>
      <c r="C50" s="352" t="s">
        <v>550</v>
      </c>
      <c r="D50" s="352" t="s">
        <v>551</v>
      </c>
      <c r="E50" s="352" t="s">
        <v>546</v>
      </c>
      <c r="F50" s="352" t="s">
        <v>548</v>
      </c>
      <c r="G50" s="352" t="s">
        <v>549</v>
      </c>
      <c r="H50" s="12"/>
    </row>
    <row r="51" spans="1:8" s="73" customFormat="1">
      <c r="A51" s="353"/>
      <c r="B51" s="353"/>
      <c r="C51" s="353"/>
      <c r="D51" s="353"/>
      <c r="E51" s="354"/>
      <c r="F51" s="354"/>
      <c r="G51" s="354"/>
      <c r="H51" s="129"/>
    </row>
    <row r="52" spans="1:8" s="73" customFormat="1">
      <c r="A52" s="355"/>
      <c r="B52" s="355"/>
      <c r="C52" s="355"/>
      <c r="D52" s="355"/>
      <c r="E52" s="355"/>
      <c r="F52" s="355"/>
      <c r="G52" s="355"/>
      <c r="H52" s="12"/>
    </row>
    <row r="53" spans="1:8" s="73" customFormat="1">
      <c r="A53" s="353"/>
      <c r="B53" s="353"/>
      <c r="C53" s="353"/>
      <c r="D53" s="353"/>
      <c r="E53" s="354"/>
      <c r="F53" s="354"/>
      <c r="G53" s="354"/>
      <c r="H53" s="129"/>
    </row>
    <row r="54" spans="1:8" s="73" customFormat="1">
      <c r="A54" s="355"/>
      <c r="B54" s="355"/>
      <c r="C54" s="355"/>
      <c r="D54" s="355"/>
      <c r="E54" s="355"/>
      <c r="F54" s="355"/>
      <c r="G54" s="355"/>
      <c r="H54" s="12"/>
    </row>
    <row r="55" spans="1:8" s="73" customFormat="1">
      <c r="A55" s="353"/>
      <c r="B55" s="353"/>
      <c r="C55" s="353"/>
      <c r="D55" s="353"/>
      <c r="E55" s="354"/>
      <c r="F55" s="354"/>
      <c r="G55" s="354"/>
      <c r="H55" s="129"/>
    </row>
    <row r="56" spans="1:8" s="73" customFormat="1">
      <c r="A56" s="355"/>
      <c r="B56" s="355"/>
      <c r="C56" s="355"/>
      <c r="D56" s="355"/>
      <c r="E56" s="355"/>
      <c r="F56" s="355"/>
      <c r="G56" s="355"/>
      <c r="H56" s="12"/>
    </row>
    <row r="57" spans="1:8" s="73" customFormat="1">
      <c r="A57" s="353"/>
      <c r="B57" s="353"/>
      <c r="C57" s="353"/>
      <c r="D57" s="353"/>
      <c r="E57" s="354"/>
      <c r="F57" s="354"/>
      <c r="G57" s="354"/>
      <c r="H57" s="129"/>
    </row>
    <row r="58" spans="1:8" s="73" customFormat="1">
      <c r="A58" s="355"/>
      <c r="B58" s="355"/>
      <c r="C58" s="355"/>
      <c r="D58" s="355"/>
      <c r="E58" s="355"/>
      <c r="F58" s="355"/>
      <c r="G58" s="355"/>
      <c r="H58" s="12"/>
    </row>
    <row r="59" spans="1:8" s="73" customFormat="1">
      <c r="A59" s="353"/>
      <c r="B59" s="353"/>
      <c r="C59" s="353"/>
      <c r="D59" s="353"/>
      <c r="E59" s="354"/>
      <c r="F59" s="354"/>
      <c r="G59" s="354"/>
      <c r="H59" s="129"/>
    </row>
    <row r="60" spans="1:8" s="73" customFormat="1">
      <c r="A60" s="355"/>
      <c r="B60" s="355"/>
      <c r="C60" s="355"/>
      <c r="D60" s="355"/>
      <c r="E60" s="355"/>
      <c r="F60" s="355"/>
      <c r="G60" s="355"/>
      <c r="H60" s="12"/>
    </row>
    <row r="61" spans="1:8" s="73" customFormat="1">
      <c r="A61" s="353"/>
      <c r="B61" s="353"/>
      <c r="C61" s="353"/>
      <c r="D61" s="353"/>
      <c r="E61" s="354"/>
      <c r="F61" s="354"/>
      <c r="G61" s="354"/>
      <c r="H61" s="129"/>
    </row>
    <row r="62" spans="1:8">
      <c r="A62" s="245"/>
    </row>
    <row r="63" spans="1:8">
      <c r="A63" s="245"/>
    </row>
    <row r="64" spans="1:8" ht="14.25" thickBot="1">
      <c r="A64" s="245"/>
    </row>
    <row r="65" spans="1:10" ht="15" thickTop="1" thickBot="1">
      <c r="A65" s="346" t="s">
        <v>21</v>
      </c>
      <c r="B65" s="350" t="s">
        <v>138</v>
      </c>
      <c r="C65" s="575"/>
      <c r="D65" s="576"/>
      <c r="E65" s="575"/>
      <c r="F65" s="576"/>
      <c r="G65" s="575"/>
      <c r="H65" s="576"/>
      <c r="I65" s="575"/>
      <c r="J65" s="582"/>
    </row>
    <row r="66" spans="1:10" ht="14.25" thickBot="1">
      <c r="A66" s="347" t="s">
        <v>22</v>
      </c>
      <c r="B66" s="254" t="s">
        <v>278</v>
      </c>
      <c r="C66" s="583"/>
      <c r="D66" s="584"/>
      <c r="E66" s="583"/>
      <c r="F66" s="584"/>
      <c r="G66" s="583"/>
      <c r="H66" s="584"/>
      <c r="I66" s="583"/>
      <c r="J66" s="585"/>
    </row>
    <row r="67" spans="1:10" ht="27.75" thickBot="1">
      <c r="A67" s="347" t="s">
        <v>23</v>
      </c>
      <c r="B67" s="254" t="s">
        <v>458</v>
      </c>
      <c r="C67" s="348"/>
      <c r="D67" s="348"/>
      <c r="E67" s="348"/>
      <c r="F67" s="348"/>
      <c r="G67" s="348"/>
      <c r="H67" s="348"/>
      <c r="I67" s="348"/>
      <c r="J67" s="349"/>
    </row>
    <row r="68" spans="1:10" ht="27.75" thickBot="1">
      <c r="A68" s="347" t="s">
        <v>24</v>
      </c>
      <c r="B68" s="254" t="s">
        <v>459</v>
      </c>
      <c r="C68" s="583"/>
      <c r="D68" s="584"/>
      <c r="E68" s="583"/>
      <c r="F68" s="584"/>
      <c r="G68" s="583"/>
      <c r="H68" s="584"/>
      <c r="I68" s="583"/>
      <c r="J68" s="585"/>
    </row>
    <row r="69" spans="1:10" ht="14.25" thickBot="1">
      <c r="A69" s="347" t="s">
        <v>25</v>
      </c>
      <c r="B69" s="254" t="s">
        <v>280</v>
      </c>
      <c r="C69" s="583"/>
      <c r="D69" s="584"/>
      <c r="E69" s="583"/>
      <c r="F69" s="584"/>
      <c r="G69" s="583"/>
      <c r="H69" s="584"/>
      <c r="I69" s="583"/>
      <c r="J69" s="585"/>
    </row>
    <row r="70" spans="1:10" ht="14.25" thickBot="1">
      <c r="A70" s="257"/>
      <c r="B70" s="255" t="s">
        <v>30</v>
      </c>
      <c r="C70" s="586"/>
      <c r="D70" s="587"/>
      <c r="E70" s="586"/>
      <c r="F70" s="587"/>
      <c r="G70" s="586"/>
      <c r="H70" s="587"/>
      <c r="I70" s="586"/>
      <c r="J70" s="588"/>
    </row>
    <row r="71" spans="1:10" ht="15" thickTop="1" thickBot="1">
      <c r="A71" s="347" t="s">
        <v>281</v>
      </c>
      <c r="B71" s="254" t="s">
        <v>186</v>
      </c>
      <c r="C71" s="648"/>
      <c r="D71" s="649"/>
      <c r="E71" s="648"/>
      <c r="F71" s="649"/>
      <c r="G71" s="575"/>
      <c r="H71" s="576"/>
      <c r="I71" s="575"/>
      <c r="J71" s="582"/>
    </row>
    <row r="72" spans="1:10" ht="14.25" thickBot="1">
      <c r="A72" s="347" t="s">
        <v>282</v>
      </c>
      <c r="B72" s="254" t="s">
        <v>278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347" t="s">
        <v>283</v>
      </c>
      <c r="B73" s="254" t="s">
        <v>460</v>
      </c>
      <c r="C73" s="583"/>
      <c r="D73" s="584"/>
      <c r="E73" s="583"/>
      <c r="F73" s="584"/>
      <c r="G73" s="583"/>
      <c r="H73" s="584"/>
      <c r="I73" s="583"/>
      <c r="J73" s="585"/>
    </row>
    <row r="74" spans="1:10" ht="14.25" thickBot="1">
      <c r="A74" s="347" t="s">
        <v>285</v>
      </c>
      <c r="B74" s="254" t="s">
        <v>461</v>
      </c>
      <c r="C74" s="583"/>
      <c r="D74" s="584"/>
      <c r="E74" s="583"/>
      <c r="F74" s="584"/>
      <c r="G74" s="583"/>
      <c r="H74" s="584"/>
      <c r="I74" s="583"/>
      <c r="J74" s="585"/>
    </row>
    <row r="75" spans="1:10" ht="27" thickBot="1">
      <c r="A75" s="347" t="s">
        <v>24</v>
      </c>
      <c r="B75" s="254" t="s">
        <v>462</v>
      </c>
      <c r="C75" s="583"/>
      <c r="D75" s="584"/>
      <c r="E75" s="583"/>
      <c r="F75" s="584"/>
      <c r="G75" s="583"/>
      <c r="H75" s="584"/>
      <c r="I75" s="583"/>
      <c r="J75" s="585"/>
    </row>
    <row r="76" spans="1:10" ht="27" thickBot="1">
      <c r="A76" s="347" t="s">
        <v>25</v>
      </c>
      <c r="B76" s="254" t="s">
        <v>463</v>
      </c>
      <c r="C76" s="583"/>
      <c r="D76" s="584"/>
      <c r="E76" s="583"/>
      <c r="F76" s="584"/>
      <c r="G76" s="583"/>
      <c r="H76" s="584"/>
      <c r="I76" s="583"/>
      <c r="J76" s="585"/>
    </row>
    <row r="77" spans="1:10" ht="14.25" thickBot="1">
      <c r="A77" s="256"/>
      <c r="B77" s="254" t="s">
        <v>287</v>
      </c>
      <c r="C77" s="583"/>
      <c r="D77" s="584"/>
      <c r="E77" s="583"/>
      <c r="F77" s="584"/>
      <c r="G77" s="583"/>
      <c r="H77" s="584"/>
      <c r="I77" s="583"/>
      <c r="J77" s="585"/>
    </row>
    <row r="78" spans="1:10" ht="14.25" thickBot="1">
      <c r="A78" s="257"/>
      <c r="B78" s="255" t="s">
        <v>30</v>
      </c>
      <c r="C78" s="586"/>
      <c r="D78" s="587"/>
      <c r="E78" s="586"/>
      <c r="F78" s="587"/>
      <c r="G78" s="586"/>
      <c r="H78" s="587"/>
      <c r="I78" s="586"/>
      <c r="J78" s="588"/>
    </row>
    <row r="79" spans="1:10" ht="15" thickTop="1" thickBot="1">
      <c r="A79" s="609" t="s">
        <v>444</v>
      </c>
      <c r="B79" s="254" t="s">
        <v>289</v>
      </c>
      <c r="C79" s="575"/>
      <c r="D79" s="576"/>
      <c r="E79" s="575"/>
      <c r="F79" s="576"/>
      <c r="G79" s="575"/>
      <c r="H79" s="576"/>
      <c r="I79" s="575"/>
      <c r="J79" s="582"/>
    </row>
    <row r="80" spans="1:10" ht="14.25" thickBot="1">
      <c r="A80" s="610"/>
      <c r="B80" s="254" t="s">
        <v>278</v>
      </c>
      <c r="C80" s="583"/>
      <c r="D80" s="584"/>
      <c r="E80" s="583"/>
      <c r="F80" s="584"/>
      <c r="G80" s="583"/>
      <c r="H80" s="584"/>
      <c r="I80" s="583"/>
      <c r="J80" s="585"/>
    </row>
    <row r="81" spans="1:10" ht="27" thickBot="1">
      <c r="A81" s="610"/>
      <c r="B81" s="254" t="s">
        <v>464</v>
      </c>
      <c r="C81" s="348"/>
      <c r="D81" s="348"/>
      <c r="E81" s="348"/>
      <c r="F81" s="348"/>
      <c r="G81" s="348"/>
      <c r="H81" s="348"/>
      <c r="I81" s="348"/>
      <c r="J81" s="349"/>
    </row>
    <row r="82" spans="1:10" ht="27" thickBot="1">
      <c r="A82" s="610"/>
      <c r="B82" s="254" t="s">
        <v>465</v>
      </c>
      <c r="C82" s="583"/>
      <c r="D82" s="584"/>
      <c r="E82" s="583"/>
      <c r="F82" s="584"/>
      <c r="G82" s="583"/>
      <c r="H82" s="584"/>
      <c r="I82" s="583"/>
      <c r="J82" s="585"/>
    </row>
    <row r="83" spans="1:10" ht="27" thickBot="1">
      <c r="A83" s="610"/>
      <c r="B83" s="254" t="s">
        <v>466</v>
      </c>
      <c r="C83" s="583"/>
      <c r="D83" s="584"/>
      <c r="E83" s="583"/>
      <c r="F83" s="584"/>
      <c r="G83" s="583"/>
      <c r="H83" s="584"/>
      <c r="I83" s="583"/>
      <c r="J83" s="585"/>
    </row>
    <row r="84" spans="1:10" ht="14.25" thickBot="1">
      <c r="A84" s="611"/>
      <c r="B84" s="255" t="s">
        <v>30</v>
      </c>
      <c r="C84" s="586"/>
      <c r="D84" s="587"/>
      <c r="E84" s="586"/>
      <c r="F84" s="587"/>
      <c r="G84" s="586"/>
      <c r="H84" s="587"/>
      <c r="I84" s="586"/>
      <c r="J84" s="588"/>
    </row>
    <row r="85" spans="1:10" ht="21.75" thickTop="1" thickBot="1">
      <c r="A85" s="591" t="s">
        <v>167</v>
      </c>
      <c r="B85" s="591"/>
      <c r="C85" s="591"/>
      <c r="D85" s="591"/>
      <c r="E85" s="591"/>
      <c r="F85" s="591"/>
      <c r="G85" s="591"/>
      <c r="H85" s="591"/>
      <c r="I85" s="591"/>
      <c r="J85" s="591"/>
    </row>
    <row r="86" spans="1:10" ht="15" thickTop="1" thickBot="1">
      <c r="A86" s="653"/>
      <c r="B86" s="653"/>
      <c r="C86" s="653"/>
      <c r="D86" s="653"/>
      <c r="E86" s="653"/>
      <c r="F86" s="653"/>
      <c r="G86" s="653"/>
      <c r="H86" s="653"/>
      <c r="I86" s="653"/>
      <c r="J86" s="653"/>
    </row>
    <row r="87" spans="1:10" ht="14.25" thickBot="1">
      <c r="A87" s="633" t="s">
        <v>219</v>
      </c>
      <c r="B87" s="633"/>
      <c r="C87" s="633"/>
      <c r="D87" s="633"/>
      <c r="E87" s="633"/>
      <c r="F87" s="633"/>
      <c r="G87" s="633"/>
      <c r="H87" s="633"/>
      <c r="I87" s="633"/>
      <c r="J87" s="633"/>
    </row>
    <row r="88" spans="1:10" ht="14.25" customHeight="1" thickTop="1">
      <c r="A88" s="573" t="s">
        <v>467</v>
      </c>
      <c r="B88" s="573"/>
      <c r="C88" s="573"/>
      <c r="D88" s="573"/>
      <c r="E88" s="573"/>
      <c r="F88" s="573"/>
      <c r="G88" s="573"/>
      <c r="H88" s="573"/>
      <c r="I88" s="573"/>
      <c r="J88" s="573"/>
    </row>
    <row r="89" spans="1:10">
      <c r="A89" s="234" t="s">
        <v>468</v>
      </c>
    </row>
    <row r="90" spans="1:10">
      <c r="A90" s="234"/>
    </row>
  </sheetData>
  <mergeCells count="104"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7" t="s">
        <v>0</v>
      </c>
      <c r="B1" s="577"/>
      <c r="C1" s="577"/>
      <c r="D1" s="577"/>
      <c r="E1" s="577"/>
      <c r="F1" s="577"/>
      <c r="G1" s="577"/>
    </row>
    <row r="2" spans="1:11" ht="20.25">
      <c r="A2" s="578" t="s">
        <v>261</v>
      </c>
      <c r="B2" s="578"/>
      <c r="C2" s="578"/>
      <c r="D2" s="578"/>
      <c r="E2" s="578"/>
      <c r="F2" s="578"/>
      <c r="G2" s="578"/>
    </row>
    <row r="3" spans="1:11" ht="14.25">
      <c r="A3" s="579" t="s">
        <v>474</v>
      </c>
      <c r="B3" s="579"/>
      <c r="C3" s="579"/>
      <c r="D3" s="579"/>
      <c r="E3" s="579"/>
      <c r="F3" s="579"/>
      <c r="G3" s="579"/>
    </row>
    <row r="4" spans="1:11">
      <c r="A4" s="270" t="s">
        <v>262</v>
      </c>
      <c r="B4" s="139"/>
      <c r="C4" s="270" t="s">
        <v>263</v>
      </c>
      <c r="D4" s="278"/>
      <c r="E4" s="214"/>
      <c r="F4" s="270" t="s">
        <v>264</v>
      </c>
      <c r="G4" s="139"/>
    </row>
    <row r="5" spans="1:11">
      <c r="A5" s="270" t="s">
        <v>265</v>
      </c>
      <c r="B5" s="139"/>
      <c r="C5" s="214" t="s">
        <v>266</v>
      </c>
      <c r="D5" s="278"/>
      <c r="E5" s="231"/>
      <c r="F5" s="270" t="s">
        <v>267</v>
      </c>
      <c r="G5" s="288"/>
    </row>
    <row r="6" spans="1:11">
      <c r="A6" s="270" t="s">
        <v>177</v>
      </c>
      <c r="B6" s="632"/>
      <c r="C6" s="632"/>
      <c r="D6" s="632"/>
      <c r="E6" s="632"/>
      <c r="F6" s="632"/>
      <c r="G6" s="632"/>
    </row>
    <row r="7" spans="1:11" ht="13.5" customHeight="1">
      <c r="A7" s="214" t="s">
        <v>488</v>
      </c>
      <c r="B7" s="652"/>
      <c r="C7" s="652"/>
      <c r="D7" s="652"/>
      <c r="E7" s="233"/>
      <c r="F7" s="286" t="s">
        <v>268</v>
      </c>
      <c r="G7" s="296"/>
    </row>
    <row r="8" spans="1:11">
      <c r="A8" s="214" t="s">
        <v>475</v>
      </c>
      <c r="B8" s="297"/>
      <c r="C8" s="214" t="s">
        <v>476</v>
      </c>
      <c r="D8" s="297"/>
      <c r="E8" s="231"/>
      <c r="F8" s="270" t="s">
        <v>477</v>
      </c>
      <c r="G8" s="295"/>
    </row>
    <row r="9" spans="1:11" ht="14.25">
      <c r="A9" s="244"/>
      <c r="B9" s="244"/>
      <c r="C9" s="244"/>
      <c r="D9" s="244"/>
      <c r="E9" s="244"/>
      <c r="F9" s="244"/>
      <c r="G9" s="244"/>
    </row>
    <row r="10" spans="1:11" ht="14.25" thickBot="1">
      <c r="A10" s="235"/>
    </row>
    <row r="11" spans="1:11" ht="14.25" thickBot="1">
      <c r="A11" s="158" t="s">
        <v>489</v>
      </c>
      <c r="B11" s="276" t="s">
        <v>490</v>
      </c>
      <c r="C11" s="494" t="s">
        <v>472</v>
      </c>
      <c r="D11" s="622"/>
      <c r="E11" s="279" t="s">
        <v>79</v>
      </c>
      <c r="F11" s="269"/>
      <c r="G11" s="275"/>
    </row>
    <row r="12" spans="1:11" ht="14.25" thickBot="1">
      <c r="A12" s="264"/>
      <c r="B12" s="224"/>
      <c r="C12" s="621"/>
      <c r="D12" s="622"/>
      <c r="E12" s="221"/>
      <c r="F12" s="273"/>
      <c r="G12" s="242"/>
    </row>
    <row r="13" spans="1:11" ht="14.25" thickBot="1">
      <c r="A13" s="264"/>
      <c r="B13" s="224"/>
      <c r="C13" s="621"/>
      <c r="D13" s="622"/>
      <c r="E13" s="221"/>
      <c r="F13" s="273"/>
      <c r="G13" s="242"/>
      <c r="J13" s="21"/>
      <c r="K13" s="229" t="s">
        <v>75</v>
      </c>
    </row>
    <row r="14" spans="1:11" ht="14.25" thickBot="1">
      <c r="A14" s="264"/>
      <c r="B14" s="224"/>
      <c r="C14" s="621"/>
      <c r="D14" s="622"/>
      <c r="E14" s="221"/>
      <c r="F14" s="273"/>
      <c r="G14" s="242"/>
      <c r="J14" s="25"/>
      <c r="K14" s="229" t="s">
        <v>76</v>
      </c>
    </row>
    <row r="15" spans="1:11" ht="14.25" thickBot="1">
      <c r="A15" s="264"/>
      <c r="B15" s="224"/>
      <c r="C15" s="621"/>
      <c r="D15" s="622"/>
      <c r="E15" s="221"/>
      <c r="F15" s="273"/>
      <c r="G15" s="242"/>
      <c r="J15" s="29"/>
      <c r="K15" s="229" t="s">
        <v>77</v>
      </c>
    </row>
    <row r="16" spans="1:11" ht="14.25" thickBot="1">
      <c r="A16" s="218"/>
      <c r="B16" s="224"/>
      <c r="C16" s="621"/>
      <c r="D16" s="622"/>
      <c r="E16" s="221"/>
      <c r="F16" s="273"/>
      <c r="G16" s="242"/>
    </row>
    <row r="17" spans="1:7" ht="14.25" thickBot="1">
      <c r="A17" s="264"/>
      <c r="B17" s="224"/>
      <c r="C17" s="621"/>
      <c r="D17" s="622"/>
      <c r="E17" s="221"/>
      <c r="F17" s="273"/>
      <c r="G17" s="242"/>
    </row>
    <row r="18" spans="1:7" ht="14.25" thickBot="1">
      <c r="A18" s="264"/>
      <c r="B18" s="224"/>
      <c r="C18" s="621"/>
      <c r="D18" s="622"/>
      <c r="E18" s="221"/>
      <c r="F18" s="273"/>
      <c r="G18" s="242"/>
    </row>
    <row r="19" spans="1:7" ht="14.25" thickBot="1">
      <c r="A19" s="264"/>
      <c r="B19" s="224"/>
      <c r="C19" s="621"/>
      <c r="D19" s="622"/>
      <c r="E19" s="221"/>
      <c r="F19" s="273"/>
      <c r="G19" s="242"/>
    </row>
    <row r="20" spans="1:7" ht="14.25" thickBot="1">
      <c r="A20" s="264"/>
      <c r="B20" s="224"/>
      <c r="C20" s="621"/>
      <c r="D20" s="622"/>
      <c r="E20" s="221"/>
      <c r="F20" s="273"/>
      <c r="G20" s="242"/>
    </row>
    <row r="21" spans="1:7" ht="14.25" thickBot="1">
      <c r="A21" s="218"/>
      <c r="B21" s="224"/>
      <c r="C21" s="621"/>
      <c r="D21" s="622"/>
      <c r="E21" s="221"/>
      <c r="F21" s="273"/>
      <c r="G21" s="242"/>
    </row>
    <row r="22" spans="1:7" ht="14.25" thickBot="1">
      <c r="A22" s="264"/>
      <c r="B22" s="266"/>
      <c r="C22" s="621"/>
      <c r="D22" s="622"/>
      <c r="E22" s="221"/>
      <c r="F22" s="273"/>
      <c r="G22" s="242"/>
    </row>
    <row r="23" spans="1:7" ht="14.25" thickBot="1">
      <c r="A23" s="218"/>
      <c r="B23" s="266"/>
      <c r="C23" s="621"/>
      <c r="D23" s="622"/>
      <c r="E23" s="221"/>
      <c r="F23" s="273"/>
      <c r="G23" s="242"/>
    </row>
    <row r="24" spans="1:7" ht="14.25" thickBot="1">
      <c r="A24" s="218"/>
      <c r="B24" s="266"/>
      <c r="C24" s="621"/>
      <c r="D24" s="622"/>
      <c r="E24" s="221"/>
      <c r="F24" s="273"/>
      <c r="G24" s="242"/>
    </row>
    <row r="25" spans="1:7" ht="14.25" thickBot="1">
      <c r="A25" s="218"/>
      <c r="B25" s="266"/>
      <c r="C25" s="621"/>
      <c r="D25" s="622"/>
      <c r="E25" s="221"/>
      <c r="F25" s="273"/>
      <c r="G25" s="242"/>
    </row>
    <row r="26" spans="1:7" ht="14.25" thickBot="1">
      <c r="A26" s="218"/>
      <c r="B26" s="266"/>
      <c r="C26" s="621"/>
      <c r="D26" s="622"/>
      <c r="E26" s="221"/>
      <c r="F26" s="273"/>
      <c r="G26" s="242"/>
    </row>
    <row r="27" spans="1:7" ht="14.25" thickBot="1">
      <c r="A27" s="218"/>
      <c r="B27" s="266"/>
      <c r="C27" s="621"/>
      <c r="D27" s="622"/>
      <c r="E27" s="221"/>
      <c r="F27" s="273"/>
      <c r="G27" s="242"/>
    </row>
    <row r="28" spans="1:7" ht="14.25" thickBot="1">
      <c r="A28" s="219"/>
      <c r="B28" s="291"/>
      <c r="C28" s="623"/>
      <c r="D28" s="624"/>
      <c r="E28" s="222"/>
      <c r="F28" s="251"/>
      <c r="G28" s="287"/>
    </row>
    <row r="29" spans="1:7" ht="15" thickTop="1" thickBot="1">
      <c r="A29" s="620" t="s">
        <v>478</v>
      </c>
      <c r="B29" s="620"/>
      <c r="C29" s="620"/>
      <c r="D29" s="620"/>
      <c r="E29" s="620"/>
      <c r="F29" s="620"/>
      <c r="G29" s="620"/>
    </row>
    <row r="30" spans="1:7" ht="14.25" thickTop="1">
      <c r="A30" s="573" t="s">
        <v>479</v>
      </c>
      <c r="B30" s="573"/>
      <c r="C30" s="573"/>
      <c r="D30" s="574" t="s">
        <v>480</v>
      </c>
      <c r="E30" s="574"/>
      <c r="F30" s="574"/>
      <c r="G30" s="574"/>
    </row>
    <row r="31" spans="1:7" s="73" customFormat="1" ht="14.25" thickBot="1">
      <c r="A31" s="562" t="s">
        <v>526</v>
      </c>
      <c r="B31" s="562"/>
    </row>
    <row r="32" spans="1:7" s="73" customFormat="1">
      <c r="A32" s="332" t="s">
        <v>524</v>
      </c>
      <c r="B32" s="341" t="s">
        <v>420</v>
      </c>
      <c r="C32" s="333" t="s">
        <v>527</v>
      </c>
      <c r="D32" s="333" t="s">
        <v>528</v>
      </c>
      <c r="E32" s="333" t="s">
        <v>530</v>
      </c>
      <c r="F32" s="333" t="s">
        <v>532</v>
      </c>
      <c r="G32" s="334" t="s">
        <v>533</v>
      </c>
    </row>
    <row r="33" spans="1:7" s="73" customFormat="1">
      <c r="A33" s="335"/>
      <c r="B33" s="342"/>
      <c r="C33" s="336"/>
      <c r="D33" s="336"/>
      <c r="E33" s="336"/>
      <c r="F33" s="336"/>
      <c r="G33" s="337"/>
    </row>
    <row r="34" spans="1:7" s="73" customFormat="1">
      <c r="A34" s="335"/>
      <c r="B34" s="342"/>
      <c r="C34" s="336"/>
      <c r="D34" s="336"/>
      <c r="E34" s="336"/>
      <c r="F34" s="336"/>
      <c r="G34" s="337"/>
    </row>
    <row r="35" spans="1:7" s="73" customFormat="1">
      <c r="A35" s="335"/>
      <c r="B35" s="342"/>
      <c r="C35" s="336"/>
      <c r="D35" s="336"/>
      <c r="E35" s="336"/>
      <c r="F35" s="336"/>
      <c r="G35" s="337"/>
    </row>
    <row r="36" spans="1:7" s="73" customFormat="1">
      <c r="A36" s="335"/>
      <c r="B36" s="342"/>
      <c r="C36" s="336"/>
      <c r="D36" s="336"/>
      <c r="E36" s="336"/>
      <c r="F36" s="336"/>
      <c r="G36" s="337"/>
    </row>
    <row r="37" spans="1:7" s="73" customFormat="1">
      <c r="A37" s="335"/>
      <c r="B37" s="342"/>
      <c r="C37" s="336"/>
      <c r="D37" s="336"/>
      <c r="E37" s="336"/>
      <c r="F37" s="336"/>
      <c r="G37" s="337"/>
    </row>
    <row r="38" spans="1:7" s="73" customFormat="1" ht="14.25" thickBot="1">
      <c r="A38" s="338"/>
      <c r="B38" s="343"/>
      <c r="C38" s="339"/>
      <c r="D38" s="339"/>
      <c r="E38" s="339"/>
      <c r="F38" s="339"/>
      <c r="G38" s="340"/>
    </row>
    <row r="39" spans="1:7" s="73" customFormat="1">
      <c r="A39" s="331"/>
      <c r="B39" s="330"/>
      <c r="C39" s="330"/>
      <c r="D39" s="330"/>
      <c r="E39" s="330"/>
      <c r="F39" s="330"/>
    </row>
    <row r="40" spans="1:7" s="73" customFormat="1" ht="14.25" thickBot="1">
      <c r="A40" s="562" t="s">
        <v>534</v>
      </c>
      <c r="B40" s="562"/>
      <c r="C40" s="562"/>
      <c r="D40" s="330"/>
      <c r="E40" s="330"/>
      <c r="F40" s="330"/>
    </row>
    <row r="41" spans="1:7" s="73" customFormat="1">
      <c r="A41" s="332" t="s">
        <v>68</v>
      </c>
      <c r="B41" s="333" t="s">
        <v>420</v>
      </c>
      <c r="C41" s="333" t="s">
        <v>537</v>
      </c>
      <c r="D41" s="333" t="s">
        <v>538</v>
      </c>
      <c r="E41" s="333" t="s">
        <v>539</v>
      </c>
      <c r="F41" s="334" t="s">
        <v>540</v>
      </c>
      <c r="G41" s="334" t="s">
        <v>533</v>
      </c>
    </row>
    <row r="42" spans="1:7" s="73" customFormat="1">
      <c r="A42" s="335"/>
      <c r="B42" s="336"/>
      <c r="C42" s="336"/>
      <c r="D42" s="336"/>
      <c r="E42" s="336"/>
      <c r="F42" s="337"/>
      <c r="G42" s="337"/>
    </row>
    <row r="43" spans="1:7" s="73" customFormat="1">
      <c r="A43" s="335"/>
      <c r="B43" s="336"/>
      <c r="C43" s="336"/>
      <c r="D43" s="336"/>
      <c r="E43" s="336"/>
      <c r="F43" s="337"/>
      <c r="G43" s="337"/>
    </row>
    <row r="44" spans="1:7" s="73" customFormat="1">
      <c r="A44" s="335"/>
      <c r="B44" s="336"/>
      <c r="C44" s="336"/>
      <c r="D44" s="336"/>
      <c r="E44" s="336"/>
      <c r="F44" s="337"/>
      <c r="G44" s="337"/>
    </row>
    <row r="45" spans="1:7" s="73" customFormat="1">
      <c r="A45" s="335"/>
      <c r="B45" s="336"/>
      <c r="C45" s="336"/>
      <c r="D45" s="336"/>
      <c r="E45" s="336"/>
      <c r="F45" s="337"/>
      <c r="G45" s="337"/>
    </row>
    <row r="46" spans="1:7" s="73" customFormat="1">
      <c r="A46" s="335"/>
      <c r="B46" s="336"/>
      <c r="C46" s="336"/>
      <c r="D46" s="336"/>
      <c r="E46" s="336"/>
      <c r="F46" s="337"/>
      <c r="G46" s="337"/>
    </row>
    <row r="47" spans="1:7" s="73" customFormat="1" ht="14.25" thickBot="1">
      <c r="A47" s="338"/>
      <c r="B47" s="339"/>
      <c r="C47" s="339"/>
      <c r="D47" s="339"/>
      <c r="E47" s="339"/>
      <c r="F47" s="340"/>
      <c r="G47" s="340"/>
    </row>
    <row r="48" spans="1:7" s="73" customFormat="1">
      <c r="A48" s="128"/>
      <c r="B48" s="128"/>
      <c r="C48" s="128"/>
      <c r="D48" s="129"/>
      <c r="E48" s="129"/>
      <c r="F48" s="129"/>
      <c r="G48" s="129"/>
    </row>
    <row r="49" spans="1:10" s="73" customFormat="1">
      <c r="A49" s="351" t="s">
        <v>543</v>
      </c>
      <c r="B49" s="128"/>
      <c r="C49" s="128"/>
      <c r="D49" s="129"/>
      <c r="E49" s="129"/>
      <c r="F49" s="129"/>
      <c r="G49" s="129"/>
    </row>
    <row r="50" spans="1:10" s="73" customFormat="1">
      <c r="A50" s="352" t="s">
        <v>544</v>
      </c>
      <c r="B50" s="352" t="s">
        <v>545</v>
      </c>
      <c r="C50" s="352" t="s">
        <v>550</v>
      </c>
      <c r="D50" s="352" t="s">
        <v>551</v>
      </c>
      <c r="E50" s="352" t="s">
        <v>546</v>
      </c>
      <c r="F50" s="352" t="s">
        <v>548</v>
      </c>
      <c r="G50" s="352" t="s">
        <v>549</v>
      </c>
      <c r="H50" s="12"/>
    </row>
    <row r="51" spans="1:10" s="73" customFormat="1">
      <c r="A51" s="353"/>
      <c r="B51" s="353"/>
      <c r="C51" s="353"/>
      <c r="D51" s="353"/>
      <c r="E51" s="354"/>
      <c r="F51" s="354"/>
      <c r="G51" s="354"/>
      <c r="H51" s="129"/>
    </row>
    <row r="52" spans="1:10" s="73" customFormat="1">
      <c r="A52" s="355"/>
      <c r="B52" s="355"/>
      <c r="C52" s="355"/>
      <c r="D52" s="355"/>
      <c r="E52" s="355"/>
      <c r="F52" s="355"/>
      <c r="G52" s="355"/>
      <c r="H52" s="12"/>
    </row>
    <row r="53" spans="1:10" s="73" customFormat="1">
      <c r="A53" s="353"/>
      <c r="B53" s="353"/>
      <c r="C53" s="353"/>
      <c r="D53" s="353"/>
      <c r="E53" s="354"/>
      <c r="F53" s="354"/>
      <c r="G53" s="354"/>
      <c r="H53" s="129"/>
    </row>
    <row r="54" spans="1:10" s="73" customFormat="1">
      <c r="A54" s="355"/>
      <c r="B54" s="355"/>
      <c r="C54" s="355"/>
      <c r="D54" s="355"/>
      <c r="E54" s="355"/>
      <c r="F54" s="355"/>
      <c r="G54" s="355"/>
      <c r="H54" s="12"/>
    </row>
    <row r="55" spans="1:10" s="73" customFormat="1">
      <c r="A55" s="353"/>
      <c r="B55" s="353"/>
      <c r="C55" s="353"/>
      <c r="D55" s="353"/>
      <c r="E55" s="354"/>
      <c r="F55" s="354"/>
      <c r="G55" s="354"/>
      <c r="H55" s="129"/>
    </row>
    <row r="56" spans="1:10" s="73" customFormat="1">
      <c r="A56" s="355"/>
      <c r="B56" s="355"/>
      <c r="C56" s="355"/>
      <c r="D56" s="355"/>
      <c r="E56" s="355"/>
      <c r="F56" s="355"/>
      <c r="G56" s="355"/>
      <c r="H56" s="12"/>
    </row>
    <row r="57" spans="1:10" s="73" customFormat="1">
      <c r="A57" s="353"/>
      <c r="B57" s="353"/>
      <c r="C57" s="353"/>
      <c r="D57" s="353"/>
      <c r="E57" s="354"/>
      <c r="F57" s="354"/>
      <c r="G57" s="354"/>
      <c r="H57" s="129"/>
    </row>
    <row r="58" spans="1:10" s="73" customFormat="1">
      <c r="A58" s="355"/>
      <c r="B58" s="355"/>
      <c r="C58" s="355"/>
      <c r="D58" s="355"/>
      <c r="E58" s="355"/>
      <c r="F58" s="355"/>
      <c r="G58" s="355"/>
      <c r="H58" s="12"/>
    </row>
    <row r="59" spans="1:10" s="73" customFormat="1">
      <c r="A59" s="353"/>
      <c r="B59" s="353"/>
      <c r="C59" s="353"/>
      <c r="D59" s="353"/>
      <c r="E59" s="354"/>
      <c r="F59" s="354"/>
      <c r="G59" s="354"/>
      <c r="H59" s="129"/>
    </row>
    <row r="60" spans="1:10" s="73" customFormat="1">
      <c r="A60" s="355"/>
      <c r="B60" s="355"/>
      <c r="C60" s="355"/>
      <c r="D60" s="355"/>
      <c r="E60" s="355"/>
      <c r="F60" s="355"/>
      <c r="G60" s="355"/>
      <c r="H60" s="12"/>
    </row>
    <row r="61" spans="1:10" s="73" customFormat="1">
      <c r="A61" s="353"/>
      <c r="B61" s="353"/>
      <c r="C61" s="353"/>
      <c r="D61" s="353"/>
      <c r="E61" s="354"/>
      <c r="F61" s="354"/>
      <c r="G61" s="354"/>
      <c r="H61" s="129"/>
    </row>
    <row r="62" spans="1:10" ht="14.25">
      <c r="A62" s="244"/>
      <c r="B62" s="244"/>
      <c r="C62" s="244"/>
      <c r="D62" s="244"/>
      <c r="E62" s="244"/>
      <c r="F62" s="244"/>
      <c r="G62" s="244"/>
    </row>
    <row r="63" spans="1:10" ht="14.25" thickBot="1">
      <c r="A63" s="245"/>
    </row>
    <row r="64" spans="1:10" ht="15" thickTop="1" thickBot="1">
      <c r="A64" s="271" t="s">
        <v>21</v>
      </c>
      <c r="B64" s="253" t="s">
        <v>138</v>
      </c>
      <c r="C64" s="575"/>
      <c r="D64" s="576"/>
      <c r="E64" s="575"/>
      <c r="F64" s="576"/>
      <c r="G64" s="575"/>
      <c r="H64" s="576"/>
      <c r="I64" s="575"/>
      <c r="J64" s="582"/>
    </row>
    <row r="65" spans="1:10" ht="14.25" thickBot="1">
      <c r="A65" s="272" t="s">
        <v>22</v>
      </c>
      <c r="B65" s="254" t="s">
        <v>278</v>
      </c>
      <c r="C65" s="583"/>
      <c r="D65" s="584"/>
      <c r="E65" s="583"/>
      <c r="F65" s="584"/>
      <c r="G65" s="583"/>
      <c r="H65" s="584"/>
      <c r="I65" s="583"/>
      <c r="J65" s="585"/>
    </row>
    <row r="66" spans="1:10" ht="27" thickBot="1">
      <c r="A66" s="272" t="s">
        <v>23</v>
      </c>
      <c r="B66" s="254" t="s">
        <v>481</v>
      </c>
      <c r="C66" s="273"/>
      <c r="D66" s="273"/>
      <c r="E66" s="273"/>
      <c r="F66" s="273"/>
      <c r="G66" s="236"/>
      <c r="H66" s="236"/>
      <c r="I66" s="236"/>
      <c r="J66" s="237"/>
    </row>
    <row r="67" spans="1:10" ht="27" thickBot="1">
      <c r="A67" s="272" t="s">
        <v>24</v>
      </c>
      <c r="B67" s="254" t="s">
        <v>482</v>
      </c>
      <c r="C67" s="583"/>
      <c r="D67" s="584"/>
      <c r="E67" s="583"/>
      <c r="F67" s="584"/>
      <c r="G67" s="583"/>
      <c r="H67" s="584"/>
      <c r="I67" s="583"/>
      <c r="J67" s="585"/>
    </row>
    <row r="68" spans="1:10" ht="14.25" thickBot="1">
      <c r="A68" s="272" t="s">
        <v>25</v>
      </c>
      <c r="B68" s="254" t="s">
        <v>280</v>
      </c>
      <c r="C68" s="583"/>
      <c r="D68" s="584"/>
      <c r="E68" s="583"/>
      <c r="F68" s="584"/>
      <c r="G68" s="583"/>
      <c r="H68" s="584"/>
      <c r="I68" s="583"/>
      <c r="J68" s="585"/>
    </row>
    <row r="69" spans="1:10" ht="14.25" thickBot="1">
      <c r="A69" s="257"/>
      <c r="B69" s="255" t="s">
        <v>30</v>
      </c>
      <c r="C69" s="586"/>
      <c r="D69" s="587"/>
      <c r="E69" s="586"/>
      <c r="F69" s="587"/>
      <c r="G69" s="586"/>
      <c r="H69" s="587"/>
      <c r="I69" s="586"/>
      <c r="J69" s="588"/>
    </row>
    <row r="70" spans="1:10" ht="15" thickTop="1" thickBot="1">
      <c r="A70" s="272" t="s">
        <v>281</v>
      </c>
      <c r="B70" s="254" t="s">
        <v>186</v>
      </c>
      <c r="C70" s="648" t="s">
        <v>400</v>
      </c>
      <c r="D70" s="649"/>
      <c r="E70" s="575"/>
      <c r="F70" s="576"/>
      <c r="G70" s="575"/>
      <c r="H70" s="576"/>
      <c r="I70" s="575"/>
      <c r="J70" s="582"/>
    </row>
    <row r="71" spans="1:10" ht="14.25" thickBot="1">
      <c r="A71" s="272" t="s">
        <v>282</v>
      </c>
      <c r="B71" s="254" t="s">
        <v>278</v>
      </c>
      <c r="C71" s="583"/>
      <c r="D71" s="584"/>
      <c r="E71" s="583"/>
      <c r="F71" s="584"/>
      <c r="G71" s="583"/>
      <c r="H71" s="584"/>
      <c r="I71" s="583"/>
      <c r="J71" s="585"/>
    </row>
    <row r="72" spans="1:10" ht="14.25" thickBot="1">
      <c r="A72" s="272" t="s">
        <v>283</v>
      </c>
      <c r="B72" s="254" t="s">
        <v>448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272" t="s">
        <v>285</v>
      </c>
      <c r="B73" s="254" t="s">
        <v>449</v>
      </c>
      <c r="C73" s="583"/>
      <c r="D73" s="584"/>
      <c r="E73" s="583"/>
      <c r="F73" s="584"/>
      <c r="G73" s="583"/>
      <c r="H73" s="584"/>
      <c r="I73" s="583"/>
      <c r="J73" s="585"/>
    </row>
    <row r="74" spans="1:10">
      <c r="A74" s="272" t="s">
        <v>24</v>
      </c>
      <c r="B74" s="258" t="s">
        <v>409</v>
      </c>
      <c r="C74" s="614"/>
      <c r="D74" s="615"/>
      <c r="E74" s="614"/>
      <c r="F74" s="615"/>
      <c r="G74" s="614"/>
      <c r="H74" s="615"/>
      <c r="I74" s="614"/>
      <c r="J74" s="618"/>
    </row>
    <row r="75" spans="1:10" ht="14.25" thickBot="1">
      <c r="A75" s="272" t="s">
        <v>25</v>
      </c>
      <c r="B75" s="254" t="s">
        <v>450</v>
      </c>
      <c r="C75" s="616"/>
      <c r="D75" s="617"/>
      <c r="E75" s="616"/>
      <c r="F75" s="617"/>
      <c r="G75" s="616"/>
      <c r="H75" s="617"/>
      <c r="I75" s="616"/>
      <c r="J75" s="619"/>
    </row>
    <row r="76" spans="1:10">
      <c r="A76" s="256"/>
      <c r="B76" s="258" t="s">
        <v>411</v>
      </c>
      <c r="C76" s="614"/>
      <c r="D76" s="615"/>
      <c r="E76" s="614"/>
      <c r="F76" s="615"/>
      <c r="G76" s="614"/>
      <c r="H76" s="615"/>
      <c r="I76" s="614"/>
      <c r="J76" s="618"/>
    </row>
    <row r="77" spans="1:10" ht="14.25" thickBot="1">
      <c r="A77" s="256"/>
      <c r="B77" s="254" t="s">
        <v>450</v>
      </c>
      <c r="C77" s="616"/>
      <c r="D77" s="617"/>
      <c r="E77" s="616"/>
      <c r="F77" s="617"/>
      <c r="G77" s="616"/>
      <c r="H77" s="617"/>
      <c r="I77" s="616"/>
      <c r="J77" s="619"/>
    </row>
    <row r="78" spans="1:10" ht="14.25" thickBot="1">
      <c r="A78" s="256"/>
      <c r="B78" s="254" t="s">
        <v>287</v>
      </c>
      <c r="C78" s="583"/>
      <c r="D78" s="584"/>
      <c r="E78" s="583"/>
      <c r="F78" s="584"/>
      <c r="G78" s="583"/>
      <c r="H78" s="584"/>
      <c r="I78" s="583"/>
      <c r="J78" s="585"/>
    </row>
    <row r="79" spans="1:10" ht="14.25" thickBot="1">
      <c r="A79" s="257"/>
      <c r="B79" s="255" t="s">
        <v>30</v>
      </c>
      <c r="C79" s="586"/>
      <c r="D79" s="587"/>
      <c r="E79" s="586"/>
      <c r="F79" s="587"/>
      <c r="G79" s="586"/>
      <c r="H79" s="587"/>
      <c r="I79" s="586"/>
      <c r="J79" s="588"/>
    </row>
    <row r="80" spans="1:10" ht="15" thickTop="1" thickBot="1">
      <c r="A80" s="609" t="s">
        <v>444</v>
      </c>
      <c r="B80" s="254" t="s">
        <v>289</v>
      </c>
      <c r="C80" s="575"/>
      <c r="D80" s="576"/>
      <c r="E80" s="575"/>
      <c r="F80" s="576"/>
      <c r="G80" s="575"/>
      <c r="H80" s="576"/>
      <c r="I80" s="575"/>
      <c r="J80" s="582"/>
    </row>
    <row r="81" spans="1:10" ht="14.25" thickBot="1">
      <c r="A81" s="610"/>
      <c r="B81" s="254" t="s">
        <v>278</v>
      </c>
      <c r="C81" s="583"/>
      <c r="D81" s="584"/>
      <c r="E81" s="583"/>
      <c r="F81" s="584"/>
      <c r="G81" s="583"/>
      <c r="H81" s="584"/>
      <c r="I81" s="583"/>
      <c r="J81" s="585"/>
    </row>
    <row r="82" spans="1:10" ht="27.75" thickBot="1">
      <c r="A82" s="610"/>
      <c r="B82" s="254" t="s">
        <v>483</v>
      </c>
      <c r="C82" s="273"/>
      <c r="D82" s="273"/>
      <c r="E82" s="273"/>
      <c r="F82" s="273"/>
      <c r="G82" s="273"/>
      <c r="H82" s="273"/>
      <c r="I82" s="273"/>
      <c r="J82" s="274"/>
    </row>
    <row r="83" spans="1:10" ht="27.75" thickBot="1">
      <c r="A83" s="610"/>
      <c r="B83" s="254" t="s">
        <v>484</v>
      </c>
      <c r="C83" s="583"/>
      <c r="D83" s="584"/>
      <c r="E83" s="583"/>
      <c r="F83" s="584"/>
      <c r="G83" s="583"/>
      <c r="H83" s="584"/>
      <c r="I83" s="583"/>
      <c r="J83" s="585"/>
    </row>
    <row r="84" spans="1:10" ht="27" thickBot="1">
      <c r="A84" s="610"/>
      <c r="B84" s="254" t="s">
        <v>485</v>
      </c>
      <c r="C84" s="583"/>
      <c r="D84" s="584"/>
      <c r="E84" s="583"/>
      <c r="F84" s="584"/>
      <c r="G84" s="583"/>
      <c r="H84" s="584"/>
      <c r="I84" s="583"/>
      <c r="J84" s="585"/>
    </row>
    <row r="85" spans="1:10" ht="14.25" thickBot="1">
      <c r="A85" s="611"/>
      <c r="B85" s="255" t="s">
        <v>30</v>
      </c>
      <c r="C85" s="586"/>
      <c r="D85" s="587"/>
      <c r="E85" s="586"/>
      <c r="F85" s="587"/>
      <c r="G85" s="586"/>
      <c r="H85" s="587"/>
      <c r="I85" s="586"/>
      <c r="J85" s="588"/>
    </row>
    <row r="86" spans="1:10" ht="21.75" thickTop="1" thickBot="1">
      <c r="A86" s="591" t="s">
        <v>167</v>
      </c>
      <c r="B86" s="591"/>
      <c r="C86" s="591"/>
      <c r="D86" s="591"/>
      <c r="E86" s="591"/>
      <c r="F86" s="591"/>
      <c r="G86" s="591"/>
      <c r="H86" s="591"/>
      <c r="I86" s="591"/>
      <c r="J86" s="591"/>
    </row>
    <row r="87" spans="1:10" ht="15" thickTop="1" thickBot="1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 ht="14.25" thickBot="1">
      <c r="A88" s="633" t="s">
        <v>219</v>
      </c>
      <c r="B88" s="633"/>
      <c r="C88" s="633"/>
      <c r="D88" s="633"/>
      <c r="E88" s="633"/>
      <c r="F88" s="633"/>
      <c r="G88" s="633"/>
      <c r="H88" s="633"/>
      <c r="I88" s="633"/>
      <c r="J88" s="633"/>
    </row>
    <row r="89" spans="1:10" ht="14.25" thickTop="1">
      <c r="A89" s="573" t="s">
        <v>486</v>
      </c>
      <c r="B89" s="573"/>
      <c r="C89" s="573"/>
      <c r="D89" s="573"/>
      <c r="E89" s="573"/>
      <c r="F89" s="573"/>
      <c r="G89" s="573"/>
      <c r="H89" s="573"/>
      <c r="I89" s="573"/>
      <c r="J89" s="573"/>
    </row>
    <row r="90" spans="1:10">
      <c r="A90" s="234"/>
    </row>
    <row r="91" spans="1:10">
      <c r="A91" s="234" t="s">
        <v>487</v>
      </c>
    </row>
  </sheetData>
  <mergeCells count="105"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61" t="s">
        <v>491</v>
      </c>
      <c r="B1" s="661"/>
      <c r="C1" s="661"/>
      <c r="D1" s="661"/>
      <c r="E1" s="661"/>
    </row>
    <row r="2" spans="1:8" ht="20.25">
      <c r="A2" s="578" t="s">
        <v>492</v>
      </c>
      <c r="B2" s="578"/>
      <c r="C2" s="578"/>
      <c r="D2" s="578"/>
      <c r="E2" s="578"/>
    </row>
    <row r="3" spans="1:8" ht="15">
      <c r="A3" s="631" t="s">
        <v>493</v>
      </c>
      <c r="B3" s="631"/>
      <c r="C3" s="631"/>
      <c r="D3" s="631"/>
      <c r="E3" s="631"/>
    </row>
    <row r="4" spans="1:8">
      <c r="A4" s="281" t="s">
        <v>262</v>
      </c>
      <c r="B4" s="139"/>
      <c r="C4" s="281" t="s">
        <v>263</v>
      </c>
      <c r="D4" s="139"/>
      <c r="E4" s="281" t="s">
        <v>264</v>
      </c>
      <c r="F4" s="139"/>
    </row>
    <row r="5" spans="1:8">
      <c r="A5" s="281" t="s">
        <v>265</v>
      </c>
      <c r="B5" s="139"/>
      <c r="C5" s="281" t="s">
        <v>266</v>
      </c>
      <c r="D5" s="139"/>
      <c r="E5" s="281" t="s">
        <v>267</v>
      </c>
      <c r="F5" s="139"/>
    </row>
    <row r="6" spans="1:8">
      <c r="A6" s="281" t="s">
        <v>177</v>
      </c>
      <c r="B6" s="662"/>
      <c r="C6" s="662"/>
      <c r="D6" s="662"/>
      <c r="E6" s="281" t="s">
        <v>494</v>
      </c>
      <c r="F6" s="295"/>
    </row>
    <row r="7" spans="1:8" ht="15.75" customHeight="1">
      <c r="A7" s="214" t="s">
        <v>516</v>
      </c>
      <c r="B7" s="652"/>
      <c r="C7" s="652"/>
      <c r="D7" s="214"/>
      <c r="E7" s="281"/>
      <c r="F7" s="231"/>
    </row>
    <row r="8" spans="1:8" ht="14.25" thickBot="1">
      <c r="A8" s="206"/>
    </row>
    <row r="9" spans="1:8" ht="14.25" thickBot="1">
      <c r="A9" s="158" t="s">
        <v>470</v>
      </c>
      <c r="B9" s="663" t="s">
        <v>490</v>
      </c>
      <c r="C9" s="655"/>
      <c r="D9" s="279" t="s">
        <v>503</v>
      </c>
      <c r="E9" s="279" t="s">
        <v>79</v>
      </c>
    </row>
    <row r="10" spans="1:8" ht="14.25" thickBot="1">
      <c r="A10" s="218"/>
      <c r="B10" s="654"/>
      <c r="C10" s="655"/>
      <c r="D10" s="221"/>
      <c r="E10" s="292"/>
    </row>
    <row r="11" spans="1:8" ht="14.25" thickBot="1">
      <c r="A11" s="218"/>
      <c r="B11" s="654"/>
      <c r="C11" s="655"/>
      <c r="D11" s="221"/>
      <c r="E11" s="292"/>
      <c r="G11" s="21"/>
      <c r="H11" s="229" t="s">
        <v>75</v>
      </c>
    </row>
    <row r="12" spans="1:8" ht="14.25" thickBot="1">
      <c r="A12" s="218"/>
      <c r="B12" s="654"/>
      <c r="C12" s="655"/>
      <c r="D12" s="221"/>
      <c r="E12" s="292"/>
      <c r="G12" s="25"/>
      <c r="H12" s="229" t="s">
        <v>76</v>
      </c>
    </row>
    <row r="13" spans="1:8" ht="14.25" thickBot="1">
      <c r="A13" s="289"/>
      <c r="B13" s="654"/>
      <c r="C13" s="655"/>
      <c r="D13" s="221"/>
      <c r="E13" s="293"/>
      <c r="G13" s="29"/>
      <c r="H13" s="229" t="s">
        <v>77</v>
      </c>
    </row>
    <row r="14" spans="1:8" ht="14.25" thickBot="1">
      <c r="A14" s="289"/>
      <c r="B14" s="654"/>
      <c r="C14" s="655"/>
      <c r="D14" s="221"/>
      <c r="E14" s="293"/>
    </row>
    <row r="15" spans="1:8" ht="14.25" thickBot="1">
      <c r="A15" s="289"/>
      <c r="B15" s="654"/>
      <c r="C15" s="655"/>
      <c r="D15" s="221"/>
      <c r="E15" s="293"/>
    </row>
    <row r="16" spans="1:8" ht="14.25" thickBot="1">
      <c r="A16" s="289"/>
      <c r="B16" s="654"/>
      <c r="C16" s="655"/>
      <c r="D16" s="221"/>
      <c r="E16" s="293"/>
    </row>
    <row r="17" spans="1:7" ht="14.25" thickBot="1">
      <c r="A17" s="289"/>
      <c r="B17" s="654"/>
      <c r="C17" s="655"/>
      <c r="D17" s="221"/>
      <c r="E17" s="293"/>
    </row>
    <row r="18" spans="1:7" ht="14.25" thickBot="1">
      <c r="A18" s="289"/>
      <c r="B18" s="654"/>
      <c r="C18" s="655"/>
      <c r="D18" s="221"/>
      <c r="E18" s="293"/>
    </row>
    <row r="19" spans="1:7" ht="14.25" thickBot="1">
      <c r="A19" s="289"/>
      <c r="B19" s="654"/>
      <c r="C19" s="655"/>
      <c r="D19" s="221"/>
      <c r="E19" s="293"/>
    </row>
    <row r="20" spans="1:7" ht="14.25" thickBot="1">
      <c r="A20" s="289"/>
      <c r="B20" s="654"/>
      <c r="C20" s="655"/>
      <c r="D20" s="221"/>
      <c r="E20" s="293"/>
    </row>
    <row r="21" spans="1:7" ht="14.25" thickBot="1">
      <c r="A21" s="289"/>
      <c r="B21" s="654"/>
      <c r="C21" s="655"/>
      <c r="D21" s="221"/>
      <c r="E21" s="293"/>
    </row>
    <row r="22" spans="1:7" ht="14.25" thickBot="1">
      <c r="A22" s="289"/>
      <c r="B22" s="654"/>
      <c r="C22" s="655"/>
      <c r="D22" s="221"/>
      <c r="E22" s="293"/>
    </row>
    <row r="23" spans="1:7" ht="14.25" thickBot="1">
      <c r="A23" s="290"/>
      <c r="B23" s="656"/>
      <c r="C23" s="657"/>
      <c r="D23" s="222"/>
      <c r="E23" s="294"/>
    </row>
    <row r="24" spans="1:7" ht="15" thickTop="1" thickBot="1">
      <c r="A24" s="620" t="s">
        <v>495</v>
      </c>
      <c r="B24" s="620"/>
      <c r="C24" s="620"/>
      <c r="D24" s="620"/>
      <c r="E24" s="620"/>
    </row>
    <row r="25" spans="1:7" ht="14.25" thickTop="1">
      <c r="A25" s="634" t="s">
        <v>496</v>
      </c>
      <c r="B25" s="634"/>
      <c r="C25" s="635" t="s">
        <v>497</v>
      </c>
      <c r="D25" s="635"/>
      <c r="E25" s="635"/>
    </row>
    <row r="26" spans="1:7" s="229" customFormat="1">
      <c r="A26" s="360"/>
      <c r="B26" s="360"/>
      <c r="C26" s="361"/>
      <c r="D26" s="361"/>
      <c r="E26" s="361"/>
    </row>
    <row r="27" spans="1:7" s="73" customFormat="1" ht="14.25" thickBot="1">
      <c r="A27" s="562" t="s">
        <v>526</v>
      </c>
      <c r="B27" s="562"/>
    </row>
    <row r="28" spans="1:7" s="73" customFormat="1">
      <c r="A28" s="332" t="s">
        <v>524</v>
      </c>
      <c r="B28" s="341" t="s">
        <v>420</v>
      </c>
      <c r="C28" s="333" t="s">
        <v>527</v>
      </c>
      <c r="D28" s="333" t="s">
        <v>528</v>
      </c>
      <c r="E28" s="333" t="s">
        <v>530</v>
      </c>
      <c r="F28" s="333" t="s">
        <v>532</v>
      </c>
      <c r="G28" s="334" t="s">
        <v>533</v>
      </c>
    </row>
    <row r="29" spans="1:7" s="73" customFormat="1">
      <c r="A29" s="335"/>
      <c r="B29" s="342"/>
      <c r="C29" s="336"/>
      <c r="D29" s="336"/>
      <c r="E29" s="336"/>
      <c r="F29" s="336"/>
      <c r="G29" s="337"/>
    </row>
    <row r="30" spans="1:7" s="73" customFormat="1">
      <c r="A30" s="335"/>
      <c r="B30" s="342"/>
      <c r="C30" s="336"/>
      <c r="D30" s="336"/>
      <c r="E30" s="336"/>
      <c r="F30" s="336"/>
      <c r="G30" s="337"/>
    </row>
    <row r="31" spans="1:7" s="73" customFormat="1">
      <c r="A31" s="335"/>
      <c r="B31" s="342"/>
      <c r="C31" s="336"/>
      <c r="D31" s="336"/>
      <c r="E31" s="336"/>
      <c r="F31" s="336"/>
      <c r="G31" s="337"/>
    </row>
    <row r="32" spans="1:7" s="73" customFormat="1">
      <c r="A32" s="335"/>
      <c r="B32" s="342"/>
      <c r="C32" s="336"/>
      <c r="D32" s="336"/>
      <c r="E32" s="336"/>
      <c r="F32" s="336"/>
      <c r="G32" s="337"/>
    </row>
    <row r="33" spans="1:8" s="73" customFormat="1">
      <c r="A33" s="335"/>
      <c r="B33" s="342"/>
      <c r="C33" s="336"/>
      <c r="D33" s="336"/>
      <c r="E33" s="336"/>
      <c r="F33" s="336"/>
      <c r="G33" s="337"/>
    </row>
    <row r="34" spans="1:8" s="73" customFormat="1" ht="14.25" thickBot="1">
      <c r="A34" s="338"/>
      <c r="B34" s="343"/>
      <c r="C34" s="339"/>
      <c r="D34" s="339"/>
      <c r="E34" s="339"/>
      <c r="F34" s="339"/>
      <c r="G34" s="340"/>
    </row>
    <row r="35" spans="1:8" s="73" customFormat="1">
      <c r="A35" s="331"/>
      <c r="B35" s="330"/>
      <c r="C35" s="330"/>
      <c r="D35" s="330"/>
      <c r="E35" s="330"/>
      <c r="F35" s="330"/>
    </row>
    <row r="36" spans="1:8" s="73" customFormat="1" ht="14.25" thickBot="1">
      <c r="A36" s="562" t="s">
        <v>534</v>
      </c>
      <c r="B36" s="562"/>
      <c r="C36" s="562"/>
      <c r="D36" s="330"/>
      <c r="E36" s="330"/>
      <c r="F36" s="330"/>
    </row>
    <row r="37" spans="1:8" s="73" customFormat="1">
      <c r="A37" s="332" t="s">
        <v>68</v>
      </c>
      <c r="B37" s="333" t="s">
        <v>420</v>
      </c>
      <c r="C37" s="333" t="s">
        <v>537</v>
      </c>
      <c r="D37" s="333" t="s">
        <v>538</v>
      </c>
      <c r="E37" s="333" t="s">
        <v>539</v>
      </c>
      <c r="F37" s="334" t="s">
        <v>540</v>
      </c>
      <c r="G37" s="334" t="s">
        <v>533</v>
      </c>
    </row>
    <row r="38" spans="1:8" s="73" customFormat="1">
      <c r="A38" s="335"/>
      <c r="B38" s="336"/>
      <c r="C38" s="336"/>
      <c r="D38" s="336"/>
      <c r="E38" s="336"/>
      <c r="F38" s="337"/>
      <c r="G38" s="337"/>
    </row>
    <row r="39" spans="1:8" s="73" customFormat="1">
      <c r="A39" s="335"/>
      <c r="B39" s="336"/>
      <c r="C39" s="336"/>
      <c r="D39" s="336"/>
      <c r="E39" s="336"/>
      <c r="F39" s="337"/>
      <c r="G39" s="337"/>
    </row>
    <row r="40" spans="1:8" s="73" customFormat="1">
      <c r="A40" s="335"/>
      <c r="B40" s="336"/>
      <c r="C40" s="336"/>
      <c r="D40" s="336"/>
      <c r="E40" s="336"/>
      <c r="F40" s="337"/>
      <c r="G40" s="337"/>
    </row>
    <row r="41" spans="1:8" s="73" customFormat="1">
      <c r="A41" s="335"/>
      <c r="B41" s="336"/>
      <c r="C41" s="336"/>
      <c r="D41" s="336"/>
      <c r="E41" s="336"/>
      <c r="F41" s="337"/>
      <c r="G41" s="337"/>
    </row>
    <row r="42" spans="1:8" s="73" customFormat="1">
      <c r="A42" s="335"/>
      <c r="B42" s="336"/>
      <c r="C42" s="336"/>
      <c r="D42" s="336"/>
      <c r="E42" s="336"/>
      <c r="F42" s="337"/>
      <c r="G42" s="337"/>
    </row>
    <row r="43" spans="1:8" s="73" customFormat="1" ht="14.25" thickBot="1">
      <c r="A43" s="338"/>
      <c r="B43" s="339"/>
      <c r="C43" s="339"/>
      <c r="D43" s="339"/>
      <c r="E43" s="339"/>
      <c r="F43" s="340"/>
      <c r="G43" s="340"/>
    </row>
    <row r="44" spans="1:8" s="73" customFormat="1">
      <c r="A44" s="128"/>
      <c r="B44" s="128"/>
      <c r="C44" s="128"/>
      <c r="D44" s="129"/>
      <c r="E44" s="129"/>
      <c r="F44" s="129"/>
      <c r="G44" s="129"/>
    </row>
    <row r="45" spans="1:8" s="73" customFormat="1">
      <c r="A45" s="351" t="s">
        <v>543</v>
      </c>
      <c r="B45" s="128"/>
      <c r="C45" s="128"/>
      <c r="D45" s="129"/>
      <c r="E45" s="129"/>
      <c r="F45" s="129"/>
      <c r="G45" s="129"/>
    </row>
    <row r="46" spans="1:8" s="73" customFormat="1" ht="24">
      <c r="A46" s="352" t="s">
        <v>544</v>
      </c>
      <c r="B46" s="352" t="s">
        <v>545</v>
      </c>
      <c r="C46" s="352" t="s">
        <v>550</v>
      </c>
      <c r="D46" s="352" t="s">
        <v>551</v>
      </c>
      <c r="E46" s="352" t="s">
        <v>546</v>
      </c>
      <c r="F46" s="352" t="s">
        <v>548</v>
      </c>
      <c r="G46" s="352" t="s">
        <v>549</v>
      </c>
      <c r="H46" s="12"/>
    </row>
    <row r="47" spans="1:8" s="73" customFormat="1">
      <c r="A47" s="353"/>
      <c r="B47" s="353"/>
      <c r="C47" s="353"/>
      <c r="D47" s="353"/>
      <c r="E47" s="354"/>
      <c r="F47" s="354"/>
      <c r="G47" s="354"/>
      <c r="H47" s="129"/>
    </row>
    <row r="48" spans="1:8" s="73" customFormat="1">
      <c r="A48" s="355"/>
      <c r="B48" s="355"/>
      <c r="C48" s="355"/>
      <c r="D48" s="355"/>
      <c r="E48" s="355"/>
      <c r="F48" s="355"/>
      <c r="G48" s="355"/>
      <c r="H48" s="12"/>
    </row>
    <row r="49" spans="1:10" s="73" customFormat="1">
      <c r="A49" s="353"/>
      <c r="B49" s="353"/>
      <c r="C49" s="353"/>
      <c r="D49" s="353"/>
      <c r="E49" s="354"/>
      <c r="F49" s="354"/>
      <c r="G49" s="354"/>
      <c r="H49" s="129"/>
    </row>
    <row r="50" spans="1:10" s="73" customFormat="1">
      <c r="A50" s="355"/>
      <c r="B50" s="355"/>
      <c r="C50" s="355"/>
      <c r="D50" s="355"/>
      <c r="E50" s="355"/>
      <c r="F50" s="355"/>
      <c r="G50" s="355"/>
      <c r="H50" s="12"/>
    </row>
    <row r="51" spans="1:10" s="73" customFormat="1">
      <c r="A51" s="353"/>
      <c r="B51" s="353"/>
      <c r="C51" s="353"/>
      <c r="D51" s="353"/>
      <c r="E51" s="354"/>
      <c r="F51" s="354"/>
      <c r="G51" s="354"/>
      <c r="H51" s="129"/>
    </row>
    <row r="52" spans="1:10" s="73" customFormat="1">
      <c r="A52" s="355"/>
      <c r="B52" s="355"/>
      <c r="C52" s="355"/>
      <c r="D52" s="355"/>
      <c r="E52" s="355"/>
      <c r="F52" s="355"/>
      <c r="G52" s="355"/>
      <c r="H52" s="12"/>
    </row>
    <row r="53" spans="1:10" s="73" customFormat="1">
      <c r="A53" s="353"/>
      <c r="B53" s="353"/>
      <c r="C53" s="353"/>
      <c r="D53" s="353"/>
      <c r="E53" s="354"/>
      <c r="F53" s="354"/>
      <c r="G53" s="354"/>
      <c r="H53" s="129"/>
    </row>
    <row r="54" spans="1:10" s="73" customFormat="1">
      <c r="A54" s="355"/>
      <c r="B54" s="355"/>
      <c r="C54" s="355"/>
      <c r="D54" s="355"/>
      <c r="E54" s="355"/>
      <c r="F54" s="355"/>
      <c r="G54" s="355"/>
      <c r="H54" s="12"/>
    </row>
    <row r="55" spans="1:10" s="73" customFormat="1">
      <c r="A55" s="353"/>
      <c r="B55" s="353"/>
      <c r="C55" s="353"/>
      <c r="D55" s="353"/>
      <c r="E55" s="354"/>
      <c r="F55" s="354"/>
      <c r="G55" s="354"/>
      <c r="H55" s="129"/>
    </row>
    <row r="56" spans="1:10" s="73" customFormat="1">
      <c r="A56" s="355"/>
      <c r="B56" s="355"/>
      <c r="C56" s="355"/>
      <c r="D56" s="355"/>
      <c r="E56" s="355"/>
      <c r="F56" s="355"/>
      <c r="G56" s="355"/>
      <c r="H56" s="12"/>
    </row>
    <row r="57" spans="1:10" s="73" customFormat="1">
      <c r="A57" s="353"/>
      <c r="B57" s="353"/>
      <c r="C57" s="353"/>
      <c r="D57" s="353"/>
      <c r="E57" s="354"/>
      <c r="F57" s="354"/>
      <c r="G57" s="354"/>
      <c r="H57" s="129"/>
    </row>
    <row r="58" spans="1:10">
      <c r="A58" s="12"/>
      <c r="B58" s="12"/>
      <c r="C58" s="12"/>
      <c r="D58" s="12"/>
      <c r="E58" s="12"/>
    </row>
    <row r="59" spans="1:10" ht="14.25" thickBot="1">
      <c r="A59" s="213"/>
    </row>
    <row r="60" spans="1:10" ht="15" thickTop="1" thickBot="1">
      <c r="A60" s="284" t="s">
        <v>21</v>
      </c>
      <c r="B60" s="253" t="s">
        <v>138</v>
      </c>
      <c r="C60" s="575"/>
      <c r="D60" s="576"/>
      <c r="E60" s="575"/>
      <c r="F60" s="576"/>
      <c r="G60" s="575"/>
      <c r="H60" s="576"/>
      <c r="I60" s="575"/>
      <c r="J60" s="582"/>
    </row>
    <row r="61" spans="1:10" ht="16.5" thickBot="1">
      <c r="A61" s="285" t="s">
        <v>22</v>
      </c>
      <c r="B61" s="254" t="s">
        <v>278</v>
      </c>
      <c r="C61" s="612"/>
      <c r="D61" s="613"/>
      <c r="E61" s="583"/>
      <c r="F61" s="584"/>
      <c r="G61" s="583"/>
      <c r="H61" s="584"/>
      <c r="I61" s="583"/>
      <c r="J61" s="585"/>
    </row>
    <row r="62" spans="1:10" ht="14.25" thickBot="1">
      <c r="A62" s="285" t="s">
        <v>23</v>
      </c>
      <c r="B62" s="254" t="s">
        <v>279</v>
      </c>
      <c r="C62" s="236"/>
      <c r="D62" s="236"/>
      <c r="E62" s="282"/>
      <c r="F62" s="282"/>
      <c r="G62" s="282"/>
      <c r="H62" s="282"/>
      <c r="I62" s="282"/>
      <c r="J62" s="283"/>
    </row>
    <row r="63" spans="1:10" ht="14.25" thickBot="1">
      <c r="A63" s="285" t="s">
        <v>24</v>
      </c>
      <c r="B63" s="254" t="s">
        <v>28</v>
      </c>
      <c r="C63" s="583"/>
      <c r="D63" s="584"/>
      <c r="E63" s="583"/>
      <c r="F63" s="584"/>
      <c r="G63" s="583"/>
      <c r="H63" s="584"/>
      <c r="I63" s="583"/>
      <c r="J63" s="585"/>
    </row>
    <row r="64" spans="1:10" ht="14.25" thickBot="1">
      <c r="A64" s="285" t="s">
        <v>25</v>
      </c>
      <c r="B64" s="254" t="s">
        <v>498</v>
      </c>
      <c r="C64" s="583"/>
      <c r="D64" s="584"/>
      <c r="E64" s="583"/>
      <c r="F64" s="584"/>
      <c r="G64" s="583"/>
      <c r="H64" s="584"/>
      <c r="I64" s="583"/>
      <c r="J64" s="585"/>
    </row>
    <row r="65" spans="1:10" ht="14.25" thickBot="1">
      <c r="A65" s="257"/>
      <c r="B65" s="255" t="s">
        <v>30</v>
      </c>
      <c r="C65" s="586"/>
      <c r="D65" s="587"/>
      <c r="E65" s="586"/>
      <c r="F65" s="587"/>
      <c r="G65" s="586"/>
      <c r="H65" s="587"/>
      <c r="I65" s="586"/>
      <c r="J65" s="588"/>
    </row>
    <row r="66" spans="1:10" ht="15" thickTop="1" thickBot="1">
      <c r="A66" s="285" t="s">
        <v>281</v>
      </c>
      <c r="B66" s="254" t="s">
        <v>186</v>
      </c>
      <c r="C66" s="575"/>
      <c r="D66" s="576"/>
      <c r="E66" s="575"/>
      <c r="F66" s="576"/>
      <c r="G66" s="575"/>
      <c r="H66" s="576"/>
      <c r="I66" s="575"/>
      <c r="J66" s="582"/>
    </row>
    <row r="67" spans="1:10" ht="14.25" thickBot="1">
      <c r="A67" s="285" t="s">
        <v>282</v>
      </c>
      <c r="B67" s="254" t="s">
        <v>278</v>
      </c>
      <c r="C67" s="583"/>
      <c r="D67" s="584"/>
      <c r="E67" s="583"/>
      <c r="F67" s="584"/>
      <c r="G67" s="583"/>
      <c r="H67" s="584"/>
      <c r="I67" s="583"/>
      <c r="J67" s="585"/>
    </row>
    <row r="68" spans="1:10" ht="14.25" thickBot="1">
      <c r="A68" s="285" t="s">
        <v>283</v>
      </c>
      <c r="B68" s="254" t="s">
        <v>284</v>
      </c>
      <c r="C68" s="583"/>
      <c r="D68" s="584"/>
      <c r="E68" s="583"/>
      <c r="F68" s="584"/>
      <c r="G68" s="583"/>
      <c r="H68" s="584"/>
      <c r="I68" s="583"/>
      <c r="J68" s="585"/>
    </row>
    <row r="69" spans="1:10" ht="14.25" thickBot="1">
      <c r="A69" s="285" t="s">
        <v>285</v>
      </c>
      <c r="B69" s="254" t="s">
        <v>286</v>
      </c>
      <c r="C69" s="583"/>
      <c r="D69" s="584"/>
      <c r="E69" s="583"/>
      <c r="F69" s="584"/>
      <c r="G69" s="583"/>
      <c r="H69" s="584"/>
      <c r="I69" s="583"/>
      <c r="J69" s="585"/>
    </row>
    <row r="70" spans="1:10" ht="14.25" thickBot="1">
      <c r="A70" s="285" t="s">
        <v>24</v>
      </c>
      <c r="B70" s="254" t="s">
        <v>409</v>
      </c>
      <c r="C70" s="583"/>
      <c r="D70" s="584"/>
      <c r="E70" s="583"/>
      <c r="F70" s="584"/>
      <c r="G70" s="583"/>
      <c r="H70" s="584"/>
      <c r="I70" s="583"/>
      <c r="J70" s="585"/>
    </row>
    <row r="71" spans="1:10" ht="14.25" thickBot="1">
      <c r="A71" s="285" t="s">
        <v>25</v>
      </c>
      <c r="B71" s="254" t="s">
        <v>411</v>
      </c>
      <c r="C71" s="583"/>
      <c r="D71" s="584"/>
      <c r="E71" s="583"/>
      <c r="F71" s="584"/>
      <c r="G71" s="583"/>
      <c r="H71" s="584"/>
      <c r="I71" s="583"/>
      <c r="J71" s="585"/>
    </row>
    <row r="72" spans="1:10" ht="14.25" thickBot="1">
      <c r="A72" s="256"/>
      <c r="B72" s="254" t="s">
        <v>499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257"/>
      <c r="B73" s="255" t="s">
        <v>30</v>
      </c>
      <c r="C73" s="586"/>
      <c r="D73" s="587"/>
      <c r="E73" s="586"/>
      <c r="F73" s="587"/>
      <c r="G73" s="586"/>
      <c r="H73" s="587"/>
      <c r="I73" s="586"/>
      <c r="J73" s="588"/>
    </row>
    <row r="74" spans="1:10" ht="15" thickTop="1" thickBot="1">
      <c r="A74" s="609" t="s">
        <v>413</v>
      </c>
      <c r="B74" s="254" t="s">
        <v>414</v>
      </c>
      <c r="C74" s="575"/>
      <c r="D74" s="576"/>
      <c r="E74" s="575"/>
      <c r="F74" s="576"/>
      <c r="G74" s="575"/>
      <c r="H74" s="576"/>
      <c r="I74" s="575"/>
      <c r="J74" s="582"/>
    </row>
    <row r="75" spans="1:10" ht="16.5" thickBot="1">
      <c r="A75" s="610"/>
      <c r="B75" s="254" t="s">
        <v>278</v>
      </c>
      <c r="C75" s="612"/>
      <c r="D75" s="613"/>
      <c r="E75" s="583"/>
      <c r="F75" s="584"/>
      <c r="G75" s="583"/>
      <c r="H75" s="584"/>
      <c r="I75" s="583"/>
      <c r="J75" s="585"/>
    </row>
    <row r="76" spans="1:10" ht="14.25" thickBot="1">
      <c r="A76" s="610"/>
      <c r="B76" s="254" t="s">
        <v>500</v>
      </c>
      <c r="C76" s="282"/>
      <c r="D76" s="282"/>
      <c r="E76" s="282"/>
      <c r="F76" s="282"/>
      <c r="G76" s="282"/>
      <c r="H76" s="282"/>
      <c r="I76" s="282"/>
      <c r="J76" s="283"/>
    </row>
    <row r="77" spans="1:10" ht="14.25" thickBot="1">
      <c r="A77" s="610"/>
      <c r="B77" s="254" t="s">
        <v>365</v>
      </c>
      <c r="C77" s="583"/>
      <c r="D77" s="584"/>
      <c r="E77" s="583"/>
      <c r="F77" s="584"/>
      <c r="G77" s="583"/>
      <c r="H77" s="584"/>
      <c r="I77" s="583"/>
      <c r="J77" s="585"/>
    </row>
    <row r="78" spans="1:10" ht="14.25" thickBot="1">
      <c r="A78" s="610"/>
      <c r="B78" s="280" t="s">
        <v>501</v>
      </c>
      <c r="C78" s="583"/>
      <c r="D78" s="584"/>
      <c r="E78" s="583"/>
      <c r="F78" s="584"/>
      <c r="G78" s="583"/>
      <c r="H78" s="584"/>
      <c r="I78" s="583"/>
      <c r="J78" s="585"/>
    </row>
    <row r="79" spans="1:10" ht="14.25" thickBot="1">
      <c r="A79" s="611"/>
      <c r="B79" s="255" t="s">
        <v>30</v>
      </c>
      <c r="C79" s="586"/>
      <c r="D79" s="587"/>
      <c r="E79" s="586"/>
      <c r="F79" s="587"/>
      <c r="G79" s="586"/>
      <c r="H79" s="587"/>
      <c r="I79" s="586"/>
      <c r="J79" s="588"/>
    </row>
    <row r="80" spans="1:10" ht="21.75" thickTop="1" thickBot="1">
      <c r="A80" s="591" t="s">
        <v>167</v>
      </c>
      <c r="B80" s="591"/>
      <c r="C80" s="591"/>
      <c r="D80" s="591"/>
      <c r="E80" s="591"/>
      <c r="F80" s="591"/>
      <c r="G80" s="591"/>
      <c r="H80" s="591"/>
      <c r="I80" s="591"/>
      <c r="J80" s="591"/>
    </row>
    <row r="81" spans="1:10" ht="14.25" thickTop="1">
      <c r="A81" s="658"/>
      <c r="B81" s="658"/>
      <c r="C81" s="658"/>
      <c r="D81" s="658"/>
      <c r="E81" s="658"/>
      <c r="F81" s="658"/>
      <c r="G81" s="658"/>
      <c r="H81" s="658"/>
      <c r="I81" s="658"/>
      <c r="J81" s="658"/>
    </row>
    <row r="82" spans="1:10">
      <c r="A82" s="659"/>
      <c r="B82" s="659"/>
      <c r="C82" s="659"/>
      <c r="D82" s="659"/>
      <c r="E82" s="659"/>
      <c r="F82" s="659"/>
      <c r="G82" s="659"/>
      <c r="H82" s="659"/>
      <c r="I82" s="659"/>
      <c r="J82" s="659"/>
    </row>
    <row r="83" spans="1:10">
      <c r="A83" s="659"/>
      <c r="B83" s="659"/>
      <c r="C83" s="659"/>
      <c r="D83" s="659"/>
      <c r="E83" s="659"/>
      <c r="F83" s="659"/>
      <c r="G83" s="659"/>
      <c r="H83" s="659"/>
      <c r="I83" s="659"/>
      <c r="J83" s="659"/>
    </row>
    <row r="84" spans="1:10">
      <c r="A84" s="659"/>
      <c r="B84" s="659"/>
      <c r="C84" s="659"/>
      <c r="D84" s="659"/>
      <c r="E84" s="659"/>
      <c r="F84" s="659"/>
      <c r="G84" s="659"/>
      <c r="H84" s="659"/>
      <c r="I84" s="659"/>
      <c r="J84" s="659"/>
    </row>
    <row r="85" spans="1:10">
      <c r="A85" s="659"/>
      <c r="B85" s="659"/>
      <c r="C85" s="659"/>
      <c r="D85" s="659"/>
      <c r="E85" s="659"/>
      <c r="F85" s="659"/>
      <c r="G85" s="659"/>
      <c r="H85" s="659"/>
      <c r="I85" s="659"/>
      <c r="J85" s="659"/>
    </row>
    <row r="86" spans="1:10">
      <c r="A86" s="659"/>
      <c r="B86" s="659"/>
      <c r="C86" s="659"/>
      <c r="D86" s="659"/>
      <c r="E86" s="659"/>
      <c r="F86" s="659"/>
      <c r="G86" s="659"/>
      <c r="H86" s="659"/>
      <c r="I86" s="659"/>
      <c r="J86" s="659"/>
    </row>
    <row r="87" spans="1:10">
      <c r="A87" s="659"/>
      <c r="B87" s="659"/>
      <c r="C87" s="659"/>
      <c r="D87" s="659"/>
      <c r="E87" s="659"/>
      <c r="F87" s="659"/>
      <c r="G87" s="659"/>
      <c r="H87" s="659"/>
      <c r="I87" s="659"/>
      <c r="J87" s="659"/>
    </row>
    <row r="88" spans="1:10">
      <c r="A88" s="659"/>
      <c r="B88" s="659"/>
      <c r="C88" s="659"/>
      <c r="D88" s="659"/>
      <c r="E88" s="659"/>
      <c r="F88" s="659"/>
      <c r="G88" s="659"/>
      <c r="H88" s="659"/>
      <c r="I88" s="659"/>
      <c r="J88" s="659"/>
    </row>
    <row r="89" spans="1:10">
      <c r="A89" s="659"/>
      <c r="B89" s="659"/>
      <c r="C89" s="659"/>
      <c r="D89" s="659"/>
      <c r="E89" s="659"/>
      <c r="F89" s="659"/>
      <c r="G89" s="659"/>
      <c r="H89" s="659"/>
      <c r="I89" s="659"/>
      <c r="J89" s="659"/>
    </row>
    <row r="90" spans="1:10">
      <c r="A90" s="659"/>
      <c r="B90" s="659"/>
      <c r="C90" s="659"/>
      <c r="D90" s="659"/>
      <c r="E90" s="659"/>
      <c r="F90" s="659"/>
      <c r="G90" s="659"/>
      <c r="H90" s="659"/>
      <c r="I90" s="659"/>
      <c r="J90" s="659"/>
    </row>
    <row r="91" spans="1:10">
      <c r="A91" s="659"/>
      <c r="B91" s="659"/>
      <c r="C91" s="659"/>
      <c r="D91" s="659"/>
      <c r="E91" s="659"/>
      <c r="F91" s="659"/>
      <c r="G91" s="659"/>
      <c r="H91" s="659"/>
      <c r="I91" s="659"/>
      <c r="J91" s="659"/>
    </row>
    <row r="92" spans="1:10">
      <c r="A92" s="659"/>
      <c r="B92" s="659"/>
      <c r="C92" s="659"/>
      <c r="D92" s="659"/>
      <c r="E92" s="659"/>
      <c r="F92" s="659"/>
      <c r="G92" s="659"/>
      <c r="H92" s="659"/>
      <c r="I92" s="659"/>
      <c r="J92" s="659"/>
    </row>
    <row r="93" spans="1:10">
      <c r="A93" s="659"/>
      <c r="B93" s="659"/>
      <c r="C93" s="659"/>
      <c r="D93" s="659"/>
      <c r="E93" s="659"/>
      <c r="F93" s="659"/>
      <c r="G93" s="659"/>
      <c r="H93" s="659"/>
      <c r="I93" s="659"/>
      <c r="J93" s="659"/>
    </row>
    <row r="94" spans="1:10" ht="14.25" thickBot="1">
      <c r="A94" s="660"/>
      <c r="B94" s="660"/>
      <c r="C94" s="660"/>
      <c r="D94" s="660"/>
      <c r="E94" s="660"/>
      <c r="F94" s="660"/>
      <c r="G94" s="660"/>
      <c r="H94" s="660"/>
      <c r="I94" s="660"/>
      <c r="J94" s="660"/>
    </row>
    <row r="95" spans="1:10" ht="14.25" thickBot="1">
      <c r="A95" s="633" t="s">
        <v>219</v>
      </c>
      <c r="B95" s="633"/>
      <c r="C95" s="633"/>
      <c r="D95" s="633"/>
      <c r="E95" s="633"/>
      <c r="F95" s="633"/>
      <c r="G95" s="633"/>
      <c r="H95" s="633"/>
      <c r="I95" s="633"/>
      <c r="J95" s="633"/>
    </row>
    <row r="96" spans="1:10" ht="14.25" thickTop="1">
      <c r="A96" s="573" t="s">
        <v>502</v>
      </c>
      <c r="B96" s="573"/>
      <c r="C96" s="573"/>
      <c r="D96" s="573"/>
      <c r="E96" s="573"/>
      <c r="F96" s="573"/>
      <c r="G96" s="573"/>
      <c r="H96" s="573"/>
      <c r="I96" s="573"/>
      <c r="J96" s="573"/>
    </row>
    <row r="97" spans="1:1">
      <c r="A97" s="213"/>
    </row>
  </sheetData>
  <mergeCells count="102"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  <mergeCell ref="C64:D64"/>
    <mergeCell ref="E64:F64"/>
    <mergeCell ref="A27:B27"/>
    <mergeCell ref="A36:C36"/>
    <mergeCell ref="B6:D6"/>
    <mergeCell ref="B20:C20"/>
    <mergeCell ref="B9:C9"/>
    <mergeCell ref="B10:C10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64:H64"/>
    <mergeCell ref="I64:J64"/>
    <mergeCell ref="G65:H65"/>
    <mergeCell ref="I65:J65"/>
    <mergeCell ref="C66:D66"/>
    <mergeCell ref="E66:F66"/>
    <mergeCell ref="G66:H66"/>
    <mergeCell ref="I66:J66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B21:C21"/>
    <mergeCell ref="B22:C22"/>
    <mergeCell ref="B23:C23"/>
    <mergeCell ref="A24:E24"/>
    <mergeCell ref="A25:B25"/>
    <mergeCell ref="C25:E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workbookViewId="0">
      <selection activeCell="Q36" sqref="Q36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7" t="s">
        <v>0</v>
      </c>
      <c r="B1" s="577"/>
      <c r="C1" s="577"/>
      <c r="D1" s="577"/>
      <c r="E1" s="577"/>
      <c r="F1" s="577"/>
    </row>
    <row r="2" spans="1:10" ht="20.25">
      <c r="A2" s="578" t="s">
        <v>492</v>
      </c>
      <c r="B2" s="578"/>
      <c r="C2" s="578"/>
      <c r="D2" s="578"/>
      <c r="E2" s="578"/>
      <c r="F2" s="578"/>
    </row>
    <row r="3" spans="1:10" ht="15">
      <c r="A3" s="631" t="s">
        <v>504</v>
      </c>
      <c r="B3" s="631"/>
      <c r="C3" s="631"/>
      <c r="D3" s="631"/>
      <c r="E3" s="631"/>
      <c r="F3" s="631"/>
    </row>
    <row r="4" spans="1:10">
      <c r="A4" s="281" t="s">
        <v>262</v>
      </c>
      <c r="B4" s="21"/>
      <c r="C4" s="281" t="s">
        <v>263</v>
      </c>
      <c r="D4" s="21"/>
      <c r="E4" s="281" t="s">
        <v>264</v>
      </c>
      <c r="F4" s="21"/>
    </row>
    <row r="5" spans="1:10">
      <c r="A5" s="281" t="s">
        <v>505</v>
      </c>
      <c r="B5" s="21"/>
      <c r="C5" s="281" t="s">
        <v>266</v>
      </c>
      <c r="D5" s="21"/>
      <c r="E5" s="281" t="s">
        <v>267</v>
      </c>
      <c r="F5" s="21"/>
    </row>
    <row r="6" spans="1:10">
      <c r="A6" s="281" t="s">
        <v>510</v>
      </c>
      <c r="B6" s="668"/>
      <c r="C6" s="668"/>
      <c r="D6" s="668"/>
      <c r="E6" s="281" t="s">
        <v>494</v>
      </c>
      <c r="F6" s="25"/>
    </row>
    <row r="7" spans="1:10">
      <c r="A7" s="214" t="s">
        <v>511</v>
      </c>
      <c r="B7" s="671"/>
      <c r="C7" s="671"/>
      <c r="D7" s="671"/>
      <c r="E7" s="281"/>
      <c r="F7" s="231" t="s">
        <v>400</v>
      </c>
    </row>
    <row r="8" spans="1:10" ht="14.25" thickBot="1">
      <c r="A8" s="206"/>
    </row>
    <row r="9" spans="1:10" ht="14.25" thickBot="1">
      <c r="A9" s="298" t="s">
        <v>512</v>
      </c>
      <c r="B9" s="299" t="s">
        <v>513</v>
      </c>
      <c r="C9" s="664" t="s">
        <v>514</v>
      </c>
      <c r="D9" s="665"/>
      <c r="E9" s="299" t="s">
        <v>515</v>
      </c>
      <c r="F9" s="300"/>
    </row>
    <row r="10" spans="1:10" ht="14.25" thickBot="1">
      <c r="A10" s="306" t="s">
        <v>400</v>
      </c>
      <c r="B10" s="307"/>
      <c r="C10" s="666"/>
      <c r="D10" s="667"/>
      <c r="E10" s="304"/>
      <c r="F10" s="301"/>
      <c r="I10" s="21"/>
      <c r="J10" s="229" t="s">
        <v>75</v>
      </c>
    </row>
    <row r="11" spans="1:10" ht="14.25" thickBot="1">
      <c r="A11" s="308" t="s">
        <v>400</v>
      </c>
      <c r="B11" s="307"/>
      <c r="C11" s="666"/>
      <c r="D11" s="667"/>
      <c r="E11" s="304"/>
      <c r="F11" s="302"/>
      <c r="I11" s="25"/>
      <c r="J11" s="229" t="s">
        <v>76</v>
      </c>
    </row>
    <row r="12" spans="1:10" ht="14.25" thickBot="1">
      <c r="A12" s="308" t="s">
        <v>400</v>
      </c>
      <c r="B12" s="307"/>
      <c r="C12" s="666"/>
      <c r="D12" s="667"/>
      <c r="E12" s="304"/>
      <c r="F12" s="302"/>
      <c r="I12" s="29"/>
      <c r="J12" s="229" t="s">
        <v>77</v>
      </c>
    </row>
    <row r="13" spans="1:10" ht="14.25" thickBot="1">
      <c r="A13" s="308" t="s">
        <v>400</v>
      </c>
      <c r="B13" s="307"/>
      <c r="C13" s="666"/>
      <c r="D13" s="667"/>
      <c r="E13" s="304"/>
      <c r="F13" s="302"/>
    </row>
    <row r="14" spans="1:10" ht="14.25" thickBot="1">
      <c r="A14" s="308" t="s">
        <v>400</v>
      </c>
      <c r="B14" s="307"/>
      <c r="C14" s="666"/>
      <c r="D14" s="667"/>
      <c r="E14" s="304"/>
      <c r="F14" s="302"/>
    </row>
    <row r="15" spans="1:10" ht="14.25" thickBot="1">
      <c r="A15" s="308" t="s">
        <v>400</v>
      </c>
      <c r="B15" s="307"/>
      <c r="C15" s="666"/>
      <c r="D15" s="667"/>
      <c r="E15" s="304"/>
      <c r="F15" s="302"/>
    </row>
    <row r="16" spans="1:10" ht="14.25" thickBot="1">
      <c r="A16" s="308" t="s">
        <v>400</v>
      </c>
      <c r="B16" s="307"/>
      <c r="C16" s="666"/>
      <c r="D16" s="667"/>
      <c r="E16" s="304"/>
      <c r="F16" s="302"/>
    </row>
    <row r="17" spans="1:7" ht="14.25" thickBot="1">
      <c r="A17" s="308" t="s">
        <v>400</v>
      </c>
      <c r="B17" s="307"/>
      <c r="C17" s="666"/>
      <c r="D17" s="667"/>
      <c r="E17" s="304"/>
      <c r="F17" s="302"/>
    </row>
    <row r="18" spans="1:7" ht="14.25" thickBot="1">
      <c r="A18" s="308" t="s">
        <v>400</v>
      </c>
      <c r="B18" s="307"/>
      <c r="C18" s="666"/>
      <c r="D18" s="667"/>
      <c r="E18" s="304"/>
      <c r="F18" s="302"/>
    </row>
    <row r="19" spans="1:7" ht="14.25" thickBot="1">
      <c r="A19" s="308" t="s">
        <v>400</v>
      </c>
      <c r="B19" s="307"/>
      <c r="C19" s="666"/>
      <c r="D19" s="667"/>
      <c r="E19" s="304"/>
      <c r="F19" s="302"/>
    </row>
    <row r="20" spans="1:7" ht="14.25" thickBot="1">
      <c r="A20" s="308" t="s">
        <v>400</v>
      </c>
      <c r="B20" s="307"/>
      <c r="C20" s="666"/>
      <c r="D20" s="667"/>
      <c r="E20" s="304"/>
      <c r="F20" s="302"/>
    </row>
    <row r="21" spans="1:7" ht="14.25" thickBot="1">
      <c r="A21" s="308"/>
      <c r="B21" s="307"/>
      <c r="C21" s="666"/>
      <c r="D21" s="667"/>
      <c r="E21" s="304"/>
      <c r="F21" s="302"/>
    </row>
    <row r="22" spans="1:7" ht="14.25" thickBot="1">
      <c r="A22" s="308" t="s">
        <v>400</v>
      </c>
      <c r="B22" s="307"/>
      <c r="C22" s="666"/>
      <c r="D22" s="667"/>
      <c r="E22" s="304"/>
      <c r="F22" s="302"/>
    </row>
    <row r="23" spans="1:7" ht="14.25" thickBot="1">
      <c r="A23" s="308" t="s">
        <v>400</v>
      </c>
      <c r="B23" s="307"/>
      <c r="C23" s="666"/>
      <c r="D23" s="667"/>
      <c r="E23" s="304"/>
      <c r="F23" s="302"/>
    </row>
    <row r="24" spans="1:7" ht="14.25" thickBot="1">
      <c r="A24" s="309" t="s">
        <v>400</v>
      </c>
      <c r="B24" s="310"/>
      <c r="C24" s="669"/>
      <c r="D24" s="670"/>
      <c r="E24" s="305"/>
      <c r="F24" s="303"/>
    </row>
    <row r="25" spans="1:7" ht="15" thickTop="1" thickBot="1">
      <c r="A25" s="620" t="s">
        <v>506</v>
      </c>
      <c r="B25" s="620"/>
      <c r="C25" s="620"/>
      <c r="D25" s="620"/>
      <c r="E25" s="620"/>
      <c r="F25" s="620"/>
    </row>
    <row r="26" spans="1:7" ht="14.25" thickTop="1">
      <c r="A26" s="634" t="s">
        <v>507</v>
      </c>
      <c r="B26" s="634"/>
      <c r="C26" s="634"/>
      <c r="D26" s="635" t="s">
        <v>508</v>
      </c>
      <c r="E26" s="635"/>
      <c r="F26" s="635"/>
    </row>
    <row r="27" spans="1:7" s="73" customFormat="1" ht="14.25" thickBot="1">
      <c r="A27" s="562" t="s">
        <v>526</v>
      </c>
      <c r="B27" s="562"/>
    </row>
    <row r="28" spans="1:7" s="73" customFormat="1">
      <c r="A28" s="332" t="s">
        <v>524</v>
      </c>
      <c r="B28" s="341" t="s">
        <v>420</v>
      </c>
      <c r="C28" s="333" t="s">
        <v>527</v>
      </c>
      <c r="D28" s="333" t="s">
        <v>528</v>
      </c>
      <c r="E28" s="333" t="s">
        <v>530</v>
      </c>
      <c r="F28" s="333" t="s">
        <v>532</v>
      </c>
      <c r="G28" s="334" t="s">
        <v>533</v>
      </c>
    </row>
    <row r="29" spans="1:7" s="73" customFormat="1">
      <c r="A29" s="335"/>
      <c r="B29" s="342"/>
      <c r="C29" s="336"/>
      <c r="D29" s="336"/>
      <c r="E29" s="336"/>
      <c r="F29" s="336"/>
      <c r="G29" s="337"/>
    </row>
    <row r="30" spans="1:7" s="73" customFormat="1">
      <c r="A30" s="335"/>
      <c r="B30" s="342"/>
      <c r="C30" s="336"/>
      <c r="D30" s="336"/>
      <c r="E30" s="336"/>
      <c r="F30" s="336"/>
      <c r="G30" s="337"/>
    </row>
    <row r="31" spans="1:7" s="73" customFormat="1">
      <c r="A31" s="335"/>
      <c r="B31" s="342"/>
      <c r="C31" s="336"/>
      <c r="D31" s="336"/>
      <c r="E31" s="336"/>
      <c r="F31" s="336"/>
      <c r="G31" s="337"/>
    </row>
    <row r="32" spans="1:7" s="73" customFormat="1">
      <c r="A32" s="335"/>
      <c r="B32" s="342"/>
      <c r="C32" s="336"/>
      <c r="D32" s="336"/>
      <c r="E32" s="336"/>
      <c r="F32" s="336"/>
      <c r="G32" s="337"/>
    </row>
    <row r="33" spans="1:8" s="73" customFormat="1">
      <c r="A33" s="335"/>
      <c r="B33" s="342"/>
      <c r="C33" s="336"/>
      <c r="D33" s="336"/>
      <c r="E33" s="336"/>
      <c r="F33" s="336"/>
      <c r="G33" s="337"/>
    </row>
    <row r="34" spans="1:8" s="73" customFormat="1" ht="14.25" thickBot="1">
      <c r="A34" s="338"/>
      <c r="B34" s="343"/>
      <c r="C34" s="339"/>
      <c r="D34" s="339"/>
      <c r="E34" s="339"/>
      <c r="F34" s="339"/>
      <c r="G34" s="340"/>
    </row>
    <row r="35" spans="1:8" s="73" customFormat="1">
      <c r="A35" s="331"/>
      <c r="B35" s="330"/>
      <c r="C35" s="330"/>
      <c r="D35" s="330"/>
      <c r="E35" s="330"/>
      <c r="F35" s="330"/>
    </row>
    <row r="36" spans="1:8" s="73" customFormat="1" ht="14.25" thickBot="1">
      <c r="A36" s="562" t="s">
        <v>534</v>
      </c>
      <c r="B36" s="562"/>
      <c r="C36" s="562"/>
      <c r="D36" s="330"/>
      <c r="E36" s="330"/>
      <c r="F36" s="330"/>
    </row>
    <row r="37" spans="1:8" s="73" customFormat="1">
      <c r="A37" s="332" t="s">
        <v>68</v>
      </c>
      <c r="B37" s="333" t="s">
        <v>420</v>
      </c>
      <c r="C37" s="333" t="s">
        <v>537</v>
      </c>
      <c r="D37" s="333" t="s">
        <v>538</v>
      </c>
      <c r="E37" s="333" t="s">
        <v>539</v>
      </c>
      <c r="F37" s="334" t="s">
        <v>540</v>
      </c>
      <c r="G37" s="334" t="s">
        <v>533</v>
      </c>
    </row>
    <row r="38" spans="1:8" s="73" customFormat="1">
      <c r="A38" s="335"/>
      <c r="B38" s="336"/>
      <c r="C38" s="336"/>
      <c r="D38" s="336"/>
      <c r="E38" s="336"/>
      <c r="F38" s="337"/>
      <c r="G38" s="337"/>
    </row>
    <row r="39" spans="1:8" s="73" customFormat="1">
      <c r="A39" s="335"/>
      <c r="B39" s="336"/>
      <c r="C39" s="336"/>
      <c r="D39" s="336"/>
      <c r="E39" s="336"/>
      <c r="F39" s="337"/>
      <c r="G39" s="337"/>
    </row>
    <row r="40" spans="1:8" s="73" customFormat="1">
      <c r="A40" s="335"/>
      <c r="B40" s="336"/>
      <c r="C40" s="336"/>
      <c r="D40" s="336"/>
      <c r="E40" s="336"/>
      <c r="F40" s="337"/>
      <c r="G40" s="337"/>
    </row>
    <row r="41" spans="1:8" s="73" customFormat="1">
      <c r="A41" s="335"/>
      <c r="B41" s="336"/>
      <c r="C41" s="336"/>
      <c r="D41" s="336"/>
      <c r="E41" s="336"/>
      <c r="F41" s="337"/>
      <c r="G41" s="337"/>
    </row>
    <row r="42" spans="1:8" s="73" customFormat="1">
      <c r="A42" s="335"/>
      <c r="B42" s="336"/>
      <c r="C42" s="336"/>
      <c r="D42" s="336"/>
      <c r="E42" s="336"/>
      <c r="F42" s="337"/>
      <c r="G42" s="337"/>
    </row>
    <row r="43" spans="1:8" s="73" customFormat="1" ht="14.25" thickBot="1">
      <c r="A43" s="338"/>
      <c r="B43" s="339"/>
      <c r="C43" s="339"/>
      <c r="D43" s="339"/>
      <c r="E43" s="339"/>
      <c r="F43" s="340"/>
      <c r="G43" s="340"/>
    </row>
    <row r="44" spans="1:8" s="73" customFormat="1">
      <c r="A44" s="128"/>
      <c r="B44" s="128"/>
      <c r="C44" s="128"/>
      <c r="D44" s="129"/>
      <c r="E44" s="129"/>
      <c r="F44" s="129"/>
      <c r="G44" s="129"/>
    </row>
    <row r="45" spans="1:8" s="73" customFormat="1">
      <c r="A45" s="351" t="s">
        <v>543</v>
      </c>
      <c r="B45" s="128"/>
      <c r="C45" s="128"/>
      <c r="D45" s="129"/>
      <c r="E45" s="129"/>
      <c r="F45" s="129"/>
      <c r="G45" s="129"/>
    </row>
    <row r="46" spans="1:8" s="73" customFormat="1" ht="24">
      <c r="A46" s="352" t="s">
        <v>544</v>
      </c>
      <c r="B46" s="352" t="s">
        <v>545</v>
      </c>
      <c r="C46" s="352" t="s">
        <v>550</v>
      </c>
      <c r="D46" s="352" t="s">
        <v>551</v>
      </c>
      <c r="E46" s="352" t="s">
        <v>546</v>
      </c>
      <c r="F46" s="352" t="s">
        <v>548</v>
      </c>
      <c r="G46" s="352" t="s">
        <v>549</v>
      </c>
      <c r="H46" s="12"/>
    </row>
    <row r="47" spans="1:8" s="73" customFormat="1">
      <c r="A47" s="353"/>
      <c r="B47" s="353"/>
      <c r="C47" s="353"/>
      <c r="D47" s="353"/>
      <c r="E47" s="354"/>
      <c r="F47" s="354"/>
      <c r="G47" s="354"/>
      <c r="H47" s="129"/>
    </row>
    <row r="48" spans="1:8" s="73" customFormat="1">
      <c r="A48" s="355"/>
      <c r="B48" s="355"/>
      <c r="C48" s="355"/>
      <c r="D48" s="355"/>
      <c r="E48" s="355"/>
      <c r="F48" s="355"/>
      <c r="G48" s="355"/>
      <c r="H48" s="12"/>
    </row>
    <row r="49" spans="1:10" s="73" customFormat="1">
      <c r="A49" s="353"/>
      <c r="B49" s="353"/>
      <c r="C49" s="353"/>
      <c r="D49" s="353"/>
      <c r="E49" s="354"/>
      <c r="F49" s="354"/>
      <c r="G49" s="354"/>
      <c r="H49" s="129"/>
    </row>
    <row r="50" spans="1:10" s="73" customFormat="1">
      <c r="A50" s="355"/>
      <c r="B50" s="355"/>
      <c r="C50" s="355"/>
      <c r="D50" s="355"/>
      <c r="E50" s="355"/>
      <c r="F50" s="355"/>
      <c r="G50" s="355"/>
      <c r="H50" s="12"/>
    </row>
    <row r="51" spans="1:10" s="73" customFormat="1">
      <c r="A51" s="353"/>
      <c r="B51" s="353"/>
      <c r="C51" s="353"/>
      <c r="D51" s="353"/>
      <c r="E51" s="354"/>
      <c r="F51" s="354"/>
      <c r="G51" s="354"/>
      <c r="H51" s="129"/>
    </row>
    <row r="52" spans="1:10" s="73" customFormat="1">
      <c r="A52" s="355"/>
      <c r="B52" s="355"/>
      <c r="C52" s="355"/>
      <c r="D52" s="355"/>
      <c r="E52" s="355"/>
      <c r="F52" s="355"/>
      <c r="G52" s="355"/>
      <c r="H52" s="12"/>
    </row>
    <row r="53" spans="1:10" s="73" customFormat="1">
      <c r="A53" s="353"/>
      <c r="B53" s="353"/>
      <c r="C53" s="353"/>
      <c r="D53" s="353"/>
      <c r="E53" s="354"/>
      <c r="F53" s="354"/>
      <c r="G53" s="354"/>
      <c r="H53" s="129"/>
    </row>
    <row r="54" spans="1:10" s="73" customFormat="1">
      <c r="A54" s="355"/>
      <c r="B54" s="355"/>
      <c r="C54" s="355"/>
      <c r="D54" s="355"/>
      <c r="E54" s="355"/>
      <c r="F54" s="355"/>
      <c r="G54" s="355"/>
      <c r="H54" s="12"/>
    </row>
    <row r="55" spans="1:10" s="73" customFormat="1">
      <c r="A55" s="353"/>
      <c r="B55" s="353"/>
      <c r="C55" s="353"/>
      <c r="D55" s="353"/>
      <c r="E55" s="354"/>
      <c r="F55" s="354"/>
      <c r="G55" s="354"/>
      <c r="H55" s="129"/>
    </row>
    <row r="56" spans="1:10" s="73" customFormat="1">
      <c r="A56" s="355"/>
      <c r="B56" s="355"/>
      <c r="C56" s="355"/>
      <c r="D56" s="355"/>
      <c r="E56" s="355"/>
      <c r="F56" s="355"/>
      <c r="G56" s="355"/>
      <c r="H56" s="12"/>
    </row>
    <row r="57" spans="1:10" s="73" customFormat="1">
      <c r="A57" s="353"/>
      <c r="B57" s="353"/>
      <c r="C57" s="353"/>
      <c r="D57" s="353"/>
      <c r="E57" s="354"/>
      <c r="F57" s="354"/>
      <c r="G57" s="354"/>
      <c r="H57" s="129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3"/>
    </row>
    <row r="60" spans="1:10" ht="15" thickTop="1" thickBot="1">
      <c r="A60" s="284" t="s">
        <v>21</v>
      </c>
      <c r="B60" s="253" t="s">
        <v>138</v>
      </c>
      <c r="C60" s="575"/>
      <c r="D60" s="576"/>
      <c r="E60" s="575"/>
      <c r="F60" s="576"/>
      <c r="G60" s="575"/>
      <c r="H60" s="576"/>
      <c r="I60" s="575"/>
      <c r="J60" s="582"/>
    </row>
    <row r="61" spans="1:10" ht="16.5" thickBot="1">
      <c r="A61" s="285" t="s">
        <v>22</v>
      </c>
      <c r="B61" s="254" t="s">
        <v>278</v>
      </c>
      <c r="C61" s="612"/>
      <c r="D61" s="613"/>
      <c r="E61" s="583"/>
      <c r="F61" s="584"/>
      <c r="G61" s="583"/>
      <c r="H61" s="584"/>
      <c r="I61" s="583"/>
      <c r="J61" s="585"/>
    </row>
    <row r="62" spans="1:10" ht="14.25" thickBot="1">
      <c r="A62" s="285" t="s">
        <v>23</v>
      </c>
      <c r="B62" s="254" t="s">
        <v>279</v>
      </c>
      <c r="C62" s="236"/>
      <c r="D62" s="236"/>
      <c r="E62" s="282"/>
      <c r="F62" s="282"/>
      <c r="G62" s="282"/>
      <c r="H62" s="282"/>
      <c r="I62" s="282"/>
      <c r="J62" s="283"/>
    </row>
    <row r="63" spans="1:10" ht="14.25" thickBot="1">
      <c r="A63" s="285" t="s">
        <v>24</v>
      </c>
      <c r="B63" s="254" t="s">
        <v>28</v>
      </c>
      <c r="C63" s="583"/>
      <c r="D63" s="584"/>
      <c r="E63" s="583"/>
      <c r="F63" s="584"/>
      <c r="G63" s="583"/>
      <c r="H63" s="584"/>
      <c r="I63" s="583"/>
      <c r="J63" s="585"/>
    </row>
    <row r="64" spans="1:10" ht="14.25" thickBot="1">
      <c r="A64" s="285" t="s">
        <v>25</v>
      </c>
      <c r="B64" s="254" t="s">
        <v>498</v>
      </c>
      <c r="C64" s="583"/>
      <c r="D64" s="584"/>
      <c r="E64" s="583"/>
      <c r="F64" s="584"/>
      <c r="G64" s="583"/>
      <c r="H64" s="584"/>
      <c r="I64" s="583"/>
      <c r="J64" s="585"/>
    </row>
    <row r="65" spans="1:10" ht="14.25" thickBot="1">
      <c r="A65" s="257"/>
      <c r="B65" s="255" t="s">
        <v>30</v>
      </c>
      <c r="C65" s="586"/>
      <c r="D65" s="587"/>
      <c r="E65" s="586"/>
      <c r="F65" s="587"/>
      <c r="G65" s="586"/>
      <c r="H65" s="587"/>
      <c r="I65" s="586"/>
      <c r="J65" s="588"/>
    </row>
    <row r="66" spans="1:10" ht="15" thickTop="1" thickBot="1">
      <c r="A66" s="285" t="s">
        <v>281</v>
      </c>
      <c r="B66" s="254" t="s">
        <v>186</v>
      </c>
      <c r="C66" s="575"/>
      <c r="D66" s="576"/>
      <c r="E66" s="575"/>
      <c r="F66" s="576"/>
      <c r="G66" s="575"/>
      <c r="H66" s="576"/>
      <c r="I66" s="575"/>
      <c r="J66" s="582"/>
    </row>
    <row r="67" spans="1:10" ht="14.25" thickBot="1">
      <c r="A67" s="285" t="s">
        <v>282</v>
      </c>
      <c r="B67" s="254" t="s">
        <v>278</v>
      </c>
      <c r="C67" s="583"/>
      <c r="D67" s="584"/>
      <c r="E67" s="583"/>
      <c r="F67" s="584"/>
      <c r="G67" s="583"/>
      <c r="H67" s="584"/>
      <c r="I67" s="583"/>
      <c r="J67" s="585"/>
    </row>
    <row r="68" spans="1:10" ht="14.25" thickBot="1">
      <c r="A68" s="285" t="s">
        <v>283</v>
      </c>
      <c r="B68" s="254" t="s">
        <v>284</v>
      </c>
      <c r="C68" s="583"/>
      <c r="D68" s="584"/>
      <c r="E68" s="583"/>
      <c r="F68" s="584"/>
      <c r="G68" s="583"/>
      <c r="H68" s="584"/>
      <c r="I68" s="583"/>
      <c r="J68" s="585"/>
    </row>
    <row r="69" spans="1:10" ht="14.25" thickBot="1">
      <c r="A69" s="285" t="s">
        <v>285</v>
      </c>
      <c r="B69" s="254" t="s">
        <v>286</v>
      </c>
      <c r="C69" s="583"/>
      <c r="D69" s="584"/>
      <c r="E69" s="583"/>
      <c r="F69" s="584"/>
      <c r="G69" s="583"/>
      <c r="H69" s="584"/>
      <c r="I69" s="583"/>
      <c r="J69" s="585"/>
    </row>
    <row r="70" spans="1:10" ht="26.25" thickBot="1">
      <c r="A70" s="285" t="s">
        <v>24</v>
      </c>
      <c r="B70" s="254" t="s">
        <v>409</v>
      </c>
      <c r="C70" s="583"/>
      <c r="D70" s="584"/>
      <c r="E70" s="583"/>
      <c r="F70" s="584"/>
      <c r="G70" s="583"/>
      <c r="H70" s="584"/>
      <c r="I70" s="583"/>
      <c r="J70" s="585"/>
    </row>
    <row r="71" spans="1:10" ht="14.25" thickBot="1">
      <c r="A71" s="285" t="s">
        <v>25</v>
      </c>
      <c r="B71" s="254" t="s">
        <v>411</v>
      </c>
      <c r="C71" s="583"/>
      <c r="D71" s="584"/>
      <c r="E71" s="583"/>
      <c r="F71" s="584"/>
      <c r="G71" s="583"/>
      <c r="H71" s="584"/>
      <c r="I71" s="583"/>
      <c r="J71" s="585"/>
    </row>
    <row r="72" spans="1:10" ht="14.25" thickBot="1">
      <c r="A72" s="256"/>
      <c r="B72" s="254" t="s">
        <v>499</v>
      </c>
      <c r="C72" s="583"/>
      <c r="D72" s="584"/>
      <c r="E72" s="583"/>
      <c r="F72" s="584"/>
      <c r="G72" s="583"/>
      <c r="H72" s="584"/>
      <c r="I72" s="583"/>
      <c r="J72" s="585"/>
    </row>
    <row r="73" spans="1:10" ht="14.25" thickBot="1">
      <c r="A73" s="257"/>
      <c r="B73" s="255" t="s">
        <v>30</v>
      </c>
      <c r="C73" s="586"/>
      <c r="D73" s="587"/>
      <c r="E73" s="586"/>
      <c r="F73" s="587"/>
      <c r="G73" s="586"/>
      <c r="H73" s="587"/>
      <c r="I73" s="586"/>
      <c r="J73" s="588"/>
    </row>
    <row r="74" spans="1:10" ht="15" thickTop="1" thickBot="1">
      <c r="A74" s="609" t="s">
        <v>413</v>
      </c>
      <c r="B74" s="254" t="s">
        <v>414</v>
      </c>
      <c r="C74" s="575"/>
      <c r="D74" s="576"/>
      <c r="E74" s="575"/>
      <c r="F74" s="576"/>
      <c r="G74" s="575"/>
      <c r="H74" s="576"/>
      <c r="I74" s="575"/>
      <c r="J74" s="582"/>
    </row>
    <row r="75" spans="1:10" ht="16.5" thickBot="1">
      <c r="A75" s="610"/>
      <c r="B75" s="254" t="s">
        <v>278</v>
      </c>
      <c r="C75" s="612"/>
      <c r="D75" s="613"/>
      <c r="E75" s="583"/>
      <c r="F75" s="584"/>
      <c r="G75" s="583"/>
      <c r="H75" s="584"/>
      <c r="I75" s="583"/>
      <c r="J75" s="585"/>
    </row>
    <row r="76" spans="1:10" ht="14.25" thickBot="1">
      <c r="A76" s="610"/>
      <c r="B76" s="254" t="s">
        <v>500</v>
      </c>
      <c r="C76" s="282"/>
      <c r="D76" s="282"/>
      <c r="E76" s="282"/>
      <c r="F76" s="282"/>
      <c r="G76" s="282"/>
      <c r="H76" s="282"/>
      <c r="I76" s="282"/>
      <c r="J76" s="283"/>
    </row>
    <row r="77" spans="1:10" ht="14.25" thickBot="1">
      <c r="A77" s="610"/>
      <c r="B77" s="254" t="s">
        <v>365</v>
      </c>
      <c r="C77" s="583"/>
      <c r="D77" s="584"/>
      <c r="E77" s="583"/>
      <c r="F77" s="584"/>
      <c r="G77" s="583"/>
      <c r="H77" s="584"/>
      <c r="I77" s="583"/>
      <c r="J77" s="585"/>
    </row>
    <row r="78" spans="1:10" ht="26.25" thickBot="1">
      <c r="A78" s="610"/>
      <c r="B78" s="280" t="s">
        <v>501</v>
      </c>
      <c r="C78" s="583"/>
      <c r="D78" s="584"/>
      <c r="E78" s="583"/>
      <c r="F78" s="584"/>
      <c r="G78" s="583"/>
      <c r="H78" s="584"/>
      <c r="I78" s="583"/>
      <c r="J78" s="585"/>
    </row>
    <row r="79" spans="1:10" ht="14.25" thickBot="1">
      <c r="A79" s="611"/>
      <c r="B79" s="255" t="s">
        <v>30</v>
      </c>
      <c r="C79" s="586"/>
      <c r="D79" s="587"/>
      <c r="E79" s="586"/>
      <c r="F79" s="587"/>
      <c r="G79" s="586"/>
      <c r="H79" s="587"/>
      <c r="I79" s="586"/>
      <c r="J79" s="588"/>
    </row>
    <row r="80" spans="1:10" ht="21.75" thickTop="1" thickBot="1">
      <c r="A80" s="591" t="s">
        <v>167</v>
      </c>
      <c r="B80" s="591"/>
      <c r="C80" s="591"/>
      <c r="D80" s="591"/>
      <c r="E80" s="591"/>
      <c r="F80" s="591"/>
      <c r="G80" s="591"/>
      <c r="H80" s="591"/>
      <c r="I80" s="591"/>
      <c r="J80" s="591"/>
    </row>
    <row r="81" spans="1:10" ht="14.25" thickTop="1">
      <c r="A81" s="658"/>
      <c r="B81" s="658"/>
      <c r="C81" s="658"/>
      <c r="D81" s="658"/>
      <c r="E81" s="658"/>
      <c r="F81" s="658"/>
      <c r="G81" s="658"/>
      <c r="H81" s="658"/>
      <c r="I81" s="658"/>
      <c r="J81" s="658"/>
    </row>
    <row r="82" spans="1:10">
      <c r="A82" s="659"/>
      <c r="B82" s="659"/>
      <c r="C82" s="659"/>
      <c r="D82" s="659"/>
      <c r="E82" s="659"/>
      <c r="F82" s="659"/>
      <c r="G82" s="659"/>
      <c r="H82" s="659"/>
      <c r="I82" s="659"/>
      <c r="J82" s="659"/>
    </row>
    <row r="83" spans="1:10">
      <c r="A83" s="659"/>
      <c r="B83" s="659"/>
      <c r="C83" s="659"/>
      <c r="D83" s="659"/>
      <c r="E83" s="659"/>
      <c r="F83" s="659"/>
      <c r="G83" s="659"/>
      <c r="H83" s="659"/>
      <c r="I83" s="659"/>
      <c r="J83" s="659"/>
    </row>
    <row r="84" spans="1:10">
      <c r="A84" s="659"/>
      <c r="B84" s="659"/>
      <c r="C84" s="659"/>
      <c r="D84" s="659"/>
      <c r="E84" s="659"/>
      <c r="F84" s="659"/>
      <c r="G84" s="659"/>
      <c r="H84" s="659"/>
      <c r="I84" s="659"/>
      <c r="J84" s="659"/>
    </row>
    <row r="85" spans="1:10">
      <c r="A85" s="659"/>
      <c r="B85" s="659"/>
      <c r="C85" s="659"/>
      <c r="D85" s="659"/>
      <c r="E85" s="659"/>
      <c r="F85" s="659"/>
      <c r="G85" s="659"/>
      <c r="H85" s="659"/>
      <c r="I85" s="659"/>
      <c r="J85" s="659"/>
    </row>
    <row r="86" spans="1:10">
      <c r="A86" s="659"/>
      <c r="B86" s="659"/>
      <c r="C86" s="659"/>
      <c r="D86" s="659"/>
      <c r="E86" s="659"/>
      <c r="F86" s="659"/>
      <c r="G86" s="659"/>
      <c r="H86" s="659"/>
      <c r="I86" s="659"/>
      <c r="J86" s="659"/>
    </row>
    <row r="87" spans="1:10">
      <c r="A87" s="659"/>
      <c r="B87" s="659"/>
      <c r="C87" s="659"/>
      <c r="D87" s="659"/>
      <c r="E87" s="659"/>
      <c r="F87" s="659"/>
      <c r="G87" s="659"/>
      <c r="H87" s="659"/>
      <c r="I87" s="659"/>
      <c r="J87" s="659"/>
    </row>
    <row r="88" spans="1:10">
      <c r="A88" s="659"/>
      <c r="B88" s="659"/>
      <c r="C88" s="659"/>
      <c r="D88" s="659"/>
      <c r="E88" s="659"/>
      <c r="F88" s="659"/>
      <c r="G88" s="659"/>
      <c r="H88" s="659"/>
      <c r="I88" s="659"/>
      <c r="J88" s="659"/>
    </row>
    <row r="89" spans="1:10">
      <c r="A89" s="659"/>
      <c r="B89" s="659"/>
      <c r="C89" s="659"/>
      <c r="D89" s="659"/>
      <c r="E89" s="659"/>
      <c r="F89" s="659"/>
      <c r="G89" s="659"/>
      <c r="H89" s="659"/>
      <c r="I89" s="659"/>
      <c r="J89" s="659"/>
    </row>
    <row r="90" spans="1:10">
      <c r="A90" s="659"/>
      <c r="B90" s="659"/>
      <c r="C90" s="659"/>
      <c r="D90" s="659"/>
      <c r="E90" s="659"/>
      <c r="F90" s="659"/>
      <c r="G90" s="659"/>
      <c r="H90" s="659"/>
      <c r="I90" s="659"/>
      <c r="J90" s="659"/>
    </row>
    <row r="91" spans="1:10">
      <c r="A91" s="659"/>
      <c r="B91" s="659"/>
      <c r="C91" s="659"/>
      <c r="D91" s="659"/>
      <c r="E91" s="659"/>
      <c r="F91" s="659"/>
      <c r="G91" s="659"/>
      <c r="H91" s="659"/>
      <c r="I91" s="659"/>
      <c r="J91" s="659"/>
    </row>
    <row r="92" spans="1:10">
      <c r="A92" s="659"/>
      <c r="B92" s="659"/>
      <c r="C92" s="659"/>
      <c r="D92" s="659"/>
      <c r="E92" s="659"/>
      <c r="F92" s="659"/>
      <c r="G92" s="659"/>
      <c r="H92" s="659"/>
      <c r="I92" s="659"/>
      <c r="J92" s="659"/>
    </row>
    <row r="93" spans="1:10">
      <c r="A93" s="659"/>
      <c r="B93" s="659"/>
      <c r="C93" s="659"/>
      <c r="D93" s="659"/>
      <c r="E93" s="659"/>
      <c r="F93" s="659"/>
      <c r="G93" s="659"/>
      <c r="H93" s="659"/>
      <c r="I93" s="659"/>
      <c r="J93" s="659"/>
    </row>
    <row r="94" spans="1:10" ht="14.25" thickBot="1">
      <c r="A94" s="660"/>
      <c r="B94" s="660"/>
      <c r="C94" s="660"/>
      <c r="D94" s="660"/>
      <c r="E94" s="660"/>
      <c r="F94" s="660"/>
      <c r="G94" s="660"/>
      <c r="H94" s="660"/>
      <c r="I94" s="660"/>
      <c r="J94" s="660"/>
    </row>
    <row r="95" spans="1:10" ht="14.25" thickBot="1">
      <c r="A95" s="633" t="s">
        <v>219</v>
      </c>
      <c r="B95" s="633"/>
      <c r="C95" s="633"/>
      <c r="D95" s="633"/>
      <c r="E95" s="633"/>
      <c r="F95" s="633"/>
      <c r="G95" s="633"/>
      <c r="H95" s="633"/>
      <c r="I95" s="633"/>
      <c r="J95" s="633"/>
    </row>
    <row r="96" spans="1:10" ht="14.25" thickTop="1">
      <c r="A96" s="573" t="s">
        <v>509</v>
      </c>
      <c r="B96" s="573"/>
      <c r="C96" s="573"/>
      <c r="D96" s="573"/>
      <c r="E96" s="573"/>
      <c r="F96" s="573"/>
      <c r="G96" s="573"/>
      <c r="H96" s="573"/>
      <c r="I96" s="573"/>
      <c r="J96" s="573"/>
    </row>
    <row r="97" spans="1:1">
      <c r="A97" s="213"/>
    </row>
    <row r="98" spans="1:1">
      <c r="A98" s="213"/>
    </row>
  </sheetData>
  <mergeCells count="103"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B6:D6"/>
    <mergeCell ref="C21:D21"/>
    <mergeCell ref="C22:D2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7"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373" t="s">
        <v>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</row>
    <row r="2" spans="1:16" ht="20.25">
      <c r="A2" s="374" t="s">
        <v>517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</row>
    <row r="3" spans="1:16" ht="14.25">
      <c r="A3" s="579" t="s">
        <v>518</v>
      </c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579"/>
      <c r="P3" s="579"/>
    </row>
    <row r="4" spans="1:16">
      <c r="A4" s="311" t="s">
        <v>262</v>
      </c>
      <c r="B4" s="315"/>
      <c r="C4" s="311" t="s">
        <v>263</v>
      </c>
      <c r="D4" s="315"/>
      <c r="E4" s="311" t="s">
        <v>264</v>
      </c>
      <c r="F4" s="315" t="s">
        <v>400</v>
      </c>
    </row>
    <row r="5" spans="1:16">
      <c r="A5" s="311" t="s">
        <v>505</v>
      </c>
      <c r="B5" s="315"/>
      <c r="C5" s="311" t="s">
        <v>266</v>
      </c>
      <c r="D5" s="315"/>
      <c r="E5" s="311" t="s">
        <v>267</v>
      </c>
      <c r="F5" s="315"/>
    </row>
    <row r="6" spans="1:16">
      <c r="A6" s="311" t="s">
        <v>177</v>
      </c>
      <c r="B6" s="672" t="s">
        <v>400</v>
      </c>
      <c r="C6" s="672"/>
      <c r="D6" s="672"/>
      <c r="E6" s="311" t="s">
        <v>519</v>
      </c>
      <c r="F6" s="231"/>
    </row>
    <row r="7" spans="1:16" ht="13.5" customHeight="1">
      <c r="A7" s="214" t="s">
        <v>522</v>
      </c>
      <c r="B7" s="652"/>
      <c r="C7" s="652"/>
      <c r="D7" s="652"/>
      <c r="E7" s="311"/>
      <c r="F7" s="231" t="s">
        <v>400</v>
      </c>
    </row>
    <row r="8" spans="1:16">
      <c r="A8" s="206"/>
    </row>
    <row r="9" spans="1:16" ht="14.25" thickBot="1">
      <c r="A9" s="206"/>
    </row>
    <row r="10" spans="1:16">
      <c r="A10" s="316" t="s">
        <v>512</v>
      </c>
      <c r="B10" s="317" t="s">
        <v>523</v>
      </c>
      <c r="C10" s="322" t="s">
        <v>472</v>
      </c>
      <c r="D10" s="325" t="s">
        <v>473</v>
      </c>
    </row>
    <row r="11" spans="1:16">
      <c r="A11" s="318"/>
      <c r="B11" s="319"/>
      <c r="C11" s="323"/>
      <c r="D11" s="326"/>
    </row>
    <row r="12" spans="1:16">
      <c r="A12" s="318"/>
      <c r="B12" s="319"/>
      <c r="C12" s="323"/>
      <c r="D12" s="326"/>
    </row>
    <row r="13" spans="1:16">
      <c r="A13" s="318"/>
      <c r="B13" s="319"/>
      <c r="C13" s="323"/>
      <c r="D13" s="326"/>
      <c r="G13" s="21"/>
      <c r="H13" s="229" t="s">
        <v>75</v>
      </c>
    </row>
    <row r="14" spans="1:16">
      <c r="A14" s="318"/>
      <c r="B14" s="319"/>
      <c r="C14" s="323"/>
      <c r="D14" s="326"/>
      <c r="G14" s="25"/>
      <c r="H14" s="229" t="s">
        <v>76</v>
      </c>
    </row>
    <row r="15" spans="1:16">
      <c r="A15" s="318"/>
      <c r="B15" s="319"/>
      <c r="C15" s="323"/>
      <c r="D15" s="326"/>
      <c r="G15" s="29"/>
      <c r="H15" s="229" t="s">
        <v>77</v>
      </c>
    </row>
    <row r="16" spans="1:16">
      <c r="A16" s="318"/>
      <c r="B16" s="319"/>
      <c r="C16" s="323"/>
      <c r="D16" s="326"/>
    </row>
    <row r="17" spans="1:16">
      <c r="A17" s="318"/>
      <c r="B17" s="319"/>
      <c r="C17" s="323"/>
      <c r="D17" s="326"/>
    </row>
    <row r="18" spans="1:16">
      <c r="A18" s="318"/>
      <c r="B18" s="319"/>
      <c r="C18" s="323"/>
      <c r="D18" s="326"/>
    </row>
    <row r="19" spans="1:16">
      <c r="A19" s="318"/>
      <c r="B19" s="319"/>
      <c r="C19" s="323"/>
      <c r="D19" s="326"/>
    </row>
    <row r="20" spans="1:16">
      <c r="A20" s="318"/>
      <c r="B20" s="319"/>
      <c r="C20" s="323"/>
      <c r="D20" s="326"/>
    </row>
    <row r="21" spans="1:16">
      <c r="A21" s="318"/>
      <c r="B21" s="319"/>
      <c r="C21" s="323"/>
      <c r="D21" s="326"/>
    </row>
    <row r="22" spans="1:16">
      <c r="A22" s="318"/>
      <c r="B22" s="319"/>
      <c r="C22" s="323"/>
      <c r="D22" s="326"/>
    </row>
    <row r="23" spans="1:16">
      <c r="A23" s="318"/>
      <c r="B23" s="319"/>
      <c r="C23" s="323"/>
      <c r="D23" s="326"/>
    </row>
    <row r="24" spans="1:16">
      <c r="A24" s="318"/>
      <c r="B24" s="319"/>
      <c r="C24" s="323"/>
      <c r="D24" s="326"/>
    </row>
    <row r="25" spans="1:16">
      <c r="A25" s="318"/>
      <c r="B25" s="319"/>
      <c r="C25" s="323"/>
      <c r="D25" s="326"/>
    </row>
    <row r="26" spans="1:16">
      <c r="A26" s="318"/>
      <c r="B26" s="319"/>
      <c r="C26" s="323"/>
      <c r="D26" s="326"/>
    </row>
    <row r="27" spans="1:16">
      <c r="A27" s="318"/>
      <c r="B27" s="319"/>
      <c r="C27" s="323"/>
      <c r="D27" s="326"/>
    </row>
    <row r="28" spans="1:16">
      <c r="A28" s="318"/>
      <c r="B28" s="319"/>
      <c r="C28" s="323"/>
      <c r="D28" s="326"/>
    </row>
    <row r="29" spans="1:16">
      <c r="A29" s="318"/>
      <c r="B29" s="319"/>
      <c r="C29" s="323"/>
      <c r="D29" s="326"/>
    </row>
    <row r="30" spans="1:16">
      <c r="A30" s="318"/>
      <c r="B30" s="319"/>
      <c r="C30" s="323"/>
      <c r="D30" s="326"/>
    </row>
    <row r="31" spans="1:16" ht="14.25" thickBot="1">
      <c r="A31" s="320"/>
      <c r="B31" s="321"/>
      <c r="C31" s="324"/>
      <c r="D31" s="327"/>
    </row>
    <row r="32" spans="1:16" ht="15" thickTop="1" thickBot="1">
      <c r="A32" s="676" t="s">
        <v>506</v>
      </c>
      <c r="B32" s="676"/>
      <c r="C32" s="676"/>
      <c r="D32" s="676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0"/>
      <c r="P32" s="620"/>
    </row>
    <row r="33" spans="1:16" ht="14.25" thickTop="1">
      <c r="A33" s="573" t="s">
        <v>520</v>
      </c>
      <c r="B33" s="573"/>
      <c r="C33" s="573"/>
      <c r="D33" s="573"/>
      <c r="E33" s="573"/>
      <c r="F33" s="573"/>
      <c r="G33" s="573"/>
      <c r="H33" s="573"/>
      <c r="I33" s="592" t="s">
        <v>552</v>
      </c>
      <c r="J33" s="592"/>
      <c r="K33" s="592"/>
      <c r="L33" s="592"/>
      <c r="M33" s="592"/>
      <c r="N33" s="592"/>
      <c r="O33" s="592"/>
      <c r="P33" s="592"/>
    </row>
    <row r="34" spans="1:16" s="229" customFormat="1">
      <c r="A34" s="128"/>
      <c r="B34" s="128"/>
      <c r="C34" s="128"/>
      <c r="D34" s="128"/>
      <c r="E34" s="128"/>
      <c r="F34" s="128"/>
      <c r="G34" s="128"/>
      <c r="H34" s="128"/>
      <c r="I34" s="356"/>
      <c r="J34" s="356"/>
      <c r="K34" s="356"/>
      <c r="L34" s="356"/>
      <c r="M34" s="356"/>
      <c r="N34" s="356"/>
      <c r="O34" s="356"/>
      <c r="P34" s="356"/>
    </row>
    <row r="35" spans="1:16" s="73" customFormat="1" ht="14.25" thickBot="1">
      <c r="A35" s="562" t="s">
        <v>526</v>
      </c>
      <c r="B35" s="562"/>
    </row>
    <row r="36" spans="1:16" s="73" customFormat="1">
      <c r="A36" s="332" t="s">
        <v>524</v>
      </c>
      <c r="B36" s="341" t="s">
        <v>420</v>
      </c>
      <c r="C36" s="333" t="s">
        <v>527</v>
      </c>
      <c r="D36" s="333" t="s">
        <v>528</v>
      </c>
      <c r="E36" s="333" t="s">
        <v>530</v>
      </c>
      <c r="F36" s="333" t="s">
        <v>532</v>
      </c>
      <c r="G36" s="334" t="s">
        <v>533</v>
      </c>
    </row>
    <row r="37" spans="1:16" s="73" customFormat="1">
      <c r="A37" s="335"/>
      <c r="B37" s="342"/>
      <c r="C37" s="336"/>
      <c r="D37" s="336"/>
      <c r="E37" s="336"/>
      <c r="F37" s="336"/>
      <c r="G37" s="337"/>
    </row>
    <row r="38" spans="1:16" s="73" customFormat="1">
      <c r="A38" s="335"/>
      <c r="B38" s="342"/>
      <c r="C38" s="336"/>
      <c r="D38" s="336"/>
      <c r="E38" s="336"/>
      <c r="F38" s="336"/>
      <c r="G38" s="337"/>
    </row>
    <row r="39" spans="1:16" s="73" customFormat="1">
      <c r="A39" s="335"/>
      <c r="B39" s="342"/>
      <c r="C39" s="336"/>
      <c r="D39" s="336"/>
      <c r="E39" s="336"/>
      <c r="F39" s="336"/>
      <c r="G39" s="337"/>
    </row>
    <row r="40" spans="1:16" s="73" customFormat="1">
      <c r="A40" s="335"/>
      <c r="B40" s="342"/>
      <c r="C40" s="336"/>
      <c r="D40" s="336"/>
      <c r="E40" s="336"/>
      <c r="F40" s="336"/>
      <c r="G40" s="337"/>
    </row>
    <row r="41" spans="1:16" s="73" customFormat="1">
      <c r="A41" s="335"/>
      <c r="B41" s="342"/>
      <c r="C41" s="336"/>
      <c r="D41" s="336"/>
      <c r="E41" s="336"/>
      <c r="F41" s="336"/>
      <c r="G41" s="337"/>
    </row>
    <row r="42" spans="1:16" s="73" customFormat="1" ht="14.25" thickBot="1">
      <c r="A42" s="338"/>
      <c r="B42" s="343"/>
      <c r="C42" s="339"/>
      <c r="D42" s="339"/>
      <c r="E42" s="339"/>
      <c r="F42" s="339"/>
      <c r="G42" s="340"/>
    </row>
    <row r="43" spans="1:16" s="73" customFormat="1">
      <c r="A43" s="331"/>
      <c r="B43" s="330"/>
      <c r="C43" s="330"/>
      <c r="D43" s="330"/>
      <c r="E43" s="330"/>
      <c r="F43" s="330"/>
    </row>
    <row r="44" spans="1:16" s="73" customFormat="1" ht="14.25" thickBot="1">
      <c r="A44" s="562" t="s">
        <v>534</v>
      </c>
      <c r="B44" s="562"/>
      <c r="C44" s="562"/>
      <c r="D44" s="330"/>
      <c r="E44" s="330"/>
      <c r="F44" s="330"/>
    </row>
    <row r="45" spans="1:16" s="73" customFormat="1">
      <c r="A45" s="332" t="s">
        <v>68</v>
      </c>
      <c r="B45" s="333" t="s">
        <v>420</v>
      </c>
      <c r="C45" s="333" t="s">
        <v>537</v>
      </c>
      <c r="D45" s="333" t="s">
        <v>538</v>
      </c>
      <c r="E45" s="333" t="s">
        <v>539</v>
      </c>
      <c r="F45" s="334" t="s">
        <v>540</v>
      </c>
      <c r="G45" s="334" t="s">
        <v>533</v>
      </c>
    </row>
    <row r="46" spans="1:16" s="73" customFormat="1">
      <c r="A46" s="335"/>
      <c r="B46" s="336"/>
      <c r="C46" s="336"/>
      <c r="D46" s="336"/>
      <c r="E46" s="336"/>
      <c r="F46" s="337"/>
      <c r="G46" s="337"/>
    </row>
    <row r="47" spans="1:16" s="73" customFormat="1">
      <c r="A47" s="335"/>
      <c r="B47" s="336"/>
      <c r="C47" s="336"/>
      <c r="D47" s="336"/>
      <c r="E47" s="336"/>
      <c r="F47" s="337"/>
      <c r="G47" s="337"/>
    </row>
    <row r="48" spans="1:16" s="73" customFormat="1">
      <c r="A48" s="335"/>
      <c r="B48" s="336"/>
      <c r="C48" s="336"/>
      <c r="D48" s="336"/>
      <c r="E48" s="336"/>
      <c r="F48" s="337"/>
      <c r="G48" s="337"/>
    </row>
    <row r="49" spans="1:8" s="73" customFormat="1">
      <c r="A49" s="335"/>
      <c r="B49" s="336"/>
      <c r="C49" s="336"/>
      <c r="D49" s="336"/>
      <c r="E49" s="336"/>
      <c r="F49" s="337"/>
      <c r="G49" s="337"/>
    </row>
    <row r="50" spans="1:8" s="73" customFormat="1">
      <c r="A50" s="335"/>
      <c r="B50" s="336"/>
      <c r="C50" s="336"/>
      <c r="D50" s="336"/>
      <c r="E50" s="336"/>
      <c r="F50" s="337"/>
      <c r="G50" s="337"/>
    </row>
    <row r="51" spans="1:8" s="73" customFormat="1" ht="14.25" thickBot="1">
      <c r="A51" s="338"/>
      <c r="B51" s="339"/>
      <c r="C51" s="339"/>
      <c r="D51" s="339"/>
      <c r="E51" s="339"/>
      <c r="F51" s="340"/>
      <c r="G51" s="340"/>
    </row>
    <row r="52" spans="1:8" s="73" customFormat="1">
      <c r="A52" s="128"/>
      <c r="B52" s="128"/>
      <c r="C52" s="128"/>
      <c r="D52" s="129"/>
      <c r="E52" s="129"/>
      <c r="F52" s="129"/>
      <c r="G52" s="129"/>
    </row>
    <row r="53" spans="1:8" s="73" customFormat="1">
      <c r="A53" s="351" t="s">
        <v>543</v>
      </c>
      <c r="B53" s="128"/>
      <c r="C53" s="128"/>
      <c r="D53" s="129"/>
      <c r="E53" s="129"/>
      <c r="F53" s="129"/>
      <c r="G53" s="129"/>
    </row>
    <row r="54" spans="1:8" s="73" customFormat="1" ht="24">
      <c r="A54" s="352" t="s">
        <v>544</v>
      </c>
      <c r="B54" s="352" t="s">
        <v>545</v>
      </c>
      <c r="C54" s="352" t="s">
        <v>550</v>
      </c>
      <c r="D54" s="352" t="s">
        <v>551</v>
      </c>
      <c r="E54" s="352" t="s">
        <v>546</v>
      </c>
      <c r="F54" s="352" t="s">
        <v>548</v>
      </c>
      <c r="G54" s="352" t="s">
        <v>549</v>
      </c>
      <c r="H54" s="12"/>
    </row>
    <row r="55" spans="1:8" s="73" customFormat="1">
      <c r="A55" s="353"/>
      <c r="B55" s="353"/>
      <c r="C55" s="353"/>
      <c r="D55" s="353"/>
      <c r="E55" s="354"/>
      <c r="F55" s="354"/>
      <c r="G55" s="354"/>
      <c r="H55" s="129"/>
    </row>
    <row r="56" spans="1:8" s="73" customFormat="1">
      <c r="A56" s="355"/>
      <c r="B56" s="355"/>
      <c r="C56" s="355"/>
      <c r="D56" s="355"/>
      <c r="E56" s="355"/>
      <c r="F56" s="355"/>
      <c r="G56" s="355"/>
      <c r="H56" s="12"/>
    </row>
    <row r="57" spans="1:8" s="73" customFormat="1">
      <c r="A57" s="353"/>
      <c r="B57" s="353"/>
      <c r="C57" s="353"/>
      <c r="D57" s="353"/>
      <c r="E57" s="354"/>
      <c r="F57" s="354"/>
      <c r="G57" s="354"/>
      <c r="H57" s="129"/>
    </row>
    <row r="58" spans="1:8" s="73" customFormat="1">
      <c r="A58" s="355"/>
      <c r="B58" s="355"/>
      <c r="C58" s="355"/>
      <c r="D58" s="355"/>
      <c r="E58" s="355"/>
      <c r="F58" s="355"/>
      <c r="G58" s="355"/>
      <c r="H58" s="12"/>
    </row>
    <row r="59" spans="1:8" s="73" customFormat="1">
      <c r="A59" s="353"/>
      <c r="B59" s="353"/>
      <c r="C59" s="353"/>
      <c r="D59" s="353"/>
      <c r="E59" s="354"/>
      <c r="F59" s="354"/>
      <c r="G59" s="354"/>
      <c r="H59" s="129"/>
    </row>
    <row r="60" spans="1:8" s="73" customFormat="1">
      <c r="A60" s="355"/>
      <c r="B60" s="355"/>
      <c r="C60" s="355"/>
      <c r="D60" s="355"/>
      <c r="E60" s="355"/>
      <c r="F60" s="355"/>
      <c r="G60" s="355"/>
      <c r="H60" s="12"/>
    </row>
    <row r="61" spans="1:8" s="73" customFormat="1">
      <c r="A61" s="353"/>
      <c r="B61" s="353"/>
      <c r="C61" s="353"/>
      <c r="D61" s="353"/>
      <c r="E61" s="354"/>
      <c r="F61" s="354"/>
      <c r="G61" s="354"/>
      <c r="H61" s="129"/>
    </row>
    <row r="62" spans="1:8" s="73" customFormat="1">
      <c r="A62" s="355"/>
      <c r="B62" s="355"/>
      <c r="C62" s="355"/>
      <c r="D62" s="355"/>
      <c r="E62" s="355"/>
      <c r="F62" s="355"/>
      <c r="G62" s="355"/>
      <c r="H62" s="12"/>
    </row>
    <row r="63" spans="1:8" s="73" customFormat="1">
      <c r="A63" s="353"/>
      <c r="B63" s="353"/>
      <c r="C63" s="353"/>
      <c r="D63" s="353"/>
      <c r="E63" s="354"/>
      <c r="F63" s="354"/>
      <c r="G63" s="354"/>
      <c r="H63" s="129"/>
    </row>
    <row r="64" spans="1:8" s="73" customFormat="1">
      <c r="A64" s="355"/>
      <c r="B64" s="355"/>
      <c r="C64" s="355"/>
      <c r="D64" s="355"/>
      <c r="E64" s="355"/>
      <c r="F64" s="355"/>
      <c r="G64" s="355"/>
      <c r="H64" s="12"/>
    </row>
    <row r="65" spans="1:16" s="73" customFormat="1">
      <c r="A65" s="353"/>
      <c r="B65" s="353"/>
      <c r="C65" s="353"/>
      <c r="D65" s="353"/>
      <c r="E65" s="354"/>
      <c r="F65" s="354"/>
      <c r="G65" s="354"/>
      <c r="H65" s="129"/>
    </row>
    <row r="66" spans="1:16" s="359" customFormat="1">
      <c r="A66" s="357"/>
      <c r="B66" s="357"/>
      <c r="C66" s="357"/>
      <c r="D66" s="357"/>
      <c r="E66" s="358"/>
      <c r="F66" s="358"/>
      <c r="G66" s="358"/>
      <c r="H66" s="358"/>
    </row>
    <row r="67" spans="1:16" s="359" customFormat="1">
      <c r="A67" s="357"/>
      <c r="B67" s="357"/>
      <c r="C67" s="357"/>
      <c r="D67" s="357"/>
      <c r="E67" s="358"/>
      <c r="F67" s="358"/>
      <c r="G67" s="358"/>
      <c r="H67" s="358"/>
    </row>
    <row r="68" spans="1:16" s="359" customFormat="1" ht="14.25" thickBot="1">
      <c r="A68" s="357"/>
      <c r="B68" s="357"/>
      <c r="C68" s="357"/>
      <c r="D68" s="357"/>
      <c r="E68" s="358"/>
      <c r="F68" s="358"/>
      <c r="G68" s="358"/>
      <c r="H68" s="358"/>
    </row>
    <row r="69" spans="1:16" ht="15" thickTop="1" thickBot="1">
      <c r="A69" s="156"/>
      <c r="B69" s="313" t="s">
        <v>21</v>
      </c>
      <c r="C69" s="677" t="s">
        <v>138</v>
      </c>
      <c r="D69" s="678"/>
      <c r="E69" s="575"/>
      <c r="F69" s="576"/>
      <c r="G69" s="575"/>
      <c r="H69" s="679"/>
      <c r="I69" s="679"/>
      <c r="J69" s="576"/>
      <c r="K69" s="575"/>
      <c r="L69" s="576"/>
      <c r="M69" s="575"/>
      <c r="N69" s="679"/>
      <c r="O69" s="582"/>
      <c r="P69" s="156"/>
    </row>
    <row r="70" spans="1:16" ht="16.5" thickBot="1">
      <c r="A70" s="156"/>
      <c r="B70" s="314" t="s">
        <v>22</v>
      </c>
      <c r="C70" s="673" t="s">
        <v>278</v>
      </c>
      <c r="D70" s="674"/>
      <c r="E70" s="612"/>
      <c r="F70" s="613"/>
      <c r="G70" s="583"/>
      <c r="H70" s="675"/>
      <c r="I70" s="675"/>
      <c r="J70" s="584"/>
      <c r="K70" s="583"/>
      <c r="L70" s="584"/>
      <c r="M70" s="583"/>
      <c r="N70" s="675"/>
      <c r="O70" s="585"/>
      <c r="P70" s="156"/>
    </row>
    <row r="71" spans="1:16" ht="14.25" thickBot="1">
      <c r="A71" s="156"/>
      <c r="B71" s="314" t="s">
        <v>23</v>
      </c>
      <c r="C71" s="673" t="s">
        <v>279</v>
      </c>
      <c r="D71" s="674"/>
      <c r="E71" s="236"/>
      <c r="F71" s="236"/>
      <c r="G71" s="312"/>
      <c r="H71" s="583"/>
      <c r="I71" s="675"/>
      <c r="J71" s="584"/>
      <c r="K71" s="312"/>
      <c r="L71" s="312"/>
      <c r="M71" s="312"/>
      <c r="N71" s="583"/>
      <c r="O71" s="585"/>
      <c r="P71" s="156"/>
    </row>
    <row r="72" spans="1:16" ht="14.25" thickBot="1">
      <c r="A72" s="156"/>
      <c r="B72" s="314" t="s">
        <v>24</v>
      </c>
      <c r="C72" s="673" t="s">
        <v>28</v>
      </c>
      <c r="D72" s="674"/>
      <c r="E72" s="583"/>
      <c r="F72" s="584"/>
      <c r="G72" s="583"/>
      <c r="H72" s="675"/>
      <c r="I72" s="675"/>
      <c r="J72" s="584"/>
      <c r="K72" s="583"/>
      <c r="L72" s="584"/>
      <c r="M72" s="583"/>
      <c r="N72" s="675"/>
      <c r="O72" s="585"/>
      <c r="P72" s="156"/>
    </row>
    <row r="73" spans="1:16" ht="14.25" thickBot="1">
      <c r="A73" s="156"/>
      <c r="B73" s="314" t="s">
        <v>25</v>
      </c>
      <c r="C73" s="673" t="s">
        <v>498</v>
      </c>
      <c r="D73" s="674"/>
      <c r="E73" s="583"/>
      <c r="F73" s="584"/>
      <c r="G73" s="583"/>
      <c r="H73" s="675"/>
      <c r="I73" s="675"/>
      <c r="J73" s="584"/>
      <c r="K73" s="583"/>
      <c r="L73" s="584"/>
      <c r="M73" s="583"/>
      <c r="N73" s="675"/>
      <c r="O73" s="585"/>
      <c r="P73" s="156"/>
    </row>
    <row r="74" spans="1:16" ht="14.25" thickBot="1">
      <c r="A74" s="156"/>
      <c r="B74" s="257"/>
      <c r="C74" s="680" t="s">
        <v>30</v>
      </c>
      <c r="D74" s="681"/>
      <c r="E74" s="586"/>
      <c r="F74" s="587"/>
      <c r="G74" s="586"/>
      <c r="H74" s="682"/>
      <c r="I74" s="682"/>
      <c r="J74" s="587"/>
      <c r="K74" s="586"/>
      <c r="L74" s="587"/>
      <c r="M74" s="586"/>
      <c r="N74" s="682"/>
      <c r="O74" s="588"/>
      <c r="P74" s="156"/>
    </row>
    <row r="75" spans="1:16" ht="15" thickTop="1" thickBot="1">
      <c r="A75" s="156"/>
      <c r="B75" s="314" t="s">
        <v>281</v>
      </c>
      <c r="C75" s="677" t="s">
        <v>186</v>
      </c>
      <c r="D75" s="678"/>
      <c r="E75" s="575"/>
      <c r="F75" s="576"/>
      <c r="G75" s="575"/>
      <c r="H75" s="679"/>
      <c r="I75" s="679"/>
      <c r="J75" s="576"/>
      <c r="K75" s="575"/>
      <c r="L75" s="576"/>
      <c r="M75" s="575"/>
      <c r="N75" s="679"/>
      <c r="O75" s="582"/>
      <c r="P75" s="156"/>
    </row>
    <row r="76" spans="1:16" ht="14.25" thickBot="1">
      <c r="A76" s="156"/>
      <c r="B76" s="314" t="s">
        <v>282</v>
      </c>
      <c r="C76" s="673" t="s">
        <v>278</v>
      </c>
      <c r="D76" s="674"/>
      <c r="E76" s="583"/>
      <c r="F76" s="584"/>
      <c r="G76" s="583"/>
      <c r="H76" s="675"/>
      <c r="I76" s="675"/>
      <c r="J76" s="584"/>
      <c r="K76" s="583"/>
      <c r="L76" s="584"/>
      <c r="M76" s="583"/>
      <c r="N76" s="675"/>
      <c r="O76" s="585"/>
      <c r="P76" s="156"/>
    </row>
    <row r="77" spans="1:16" ht="14.25" thickBot="1">
      <c r="A77" s="156"/>
      <c r="B77" s="314" t="s">
        <v>283</v>
      </c>
      <c r="C77" s="673" t="s">
        <v>284</v>
      </c>
      <c r="D77" s="674"/>
      <c r="E77" s="583"/>
      <c r="F77" s="584"/>
      <c r="G77" s="583"/>
      <c r="H77" s="675"/>
      <c r="I77" s="675"/>
      <c r="J77" s="584"/>
      <c r="K77" s="583"/>
      <c r="L77" s="584"/>
      <c r="M77" s="583"/>
      <c r="N77" s="675"/>
      <c r="O77" s="585"/>
      <c r="P77" s="156"/>
    </row>
    <row r="78" spans="1:16" ht="14.25" thickBot="1">
      <c r="A78" s="156"/>
      <c r="B78" s="314" t="s">
        <v>285</v>
      </c>
      <c r="C78" s="673" t="s">
        <v>286</v>
      </c>
      <c r="D78" s="674"/>
      <c r="E78" s="583"/>
      <c r="F78" s="584"/>
      <c r="G78" s="583"/>
      <c r="H78" s="675"/>
      <c r="I78" s="675"/>
      <c r="J78" s="584"/>
      <c r="K78" s="583"/>
      <c r="L78" s="584"/>
      <c r="M78" s="583"/>
      <c r="N78" s="675"/>
      <c r="O78" s="585"/>
      <c r="P78" s="156"/>
    </row>
    <row r="79" spans="1:16" ht="14.25" thickBot="1">
      <c r="A79" s="156"/>
      <c r="B79" s="314" t="s">
        <v>24</v>
      </c>
      <c r="C79" s="673" t="s">
        <v>409</v>
      </c>
      <c r="D79" s="674"/>
      <c r="E79" s="583"/>
      <c r="F79" s="584"/>
      <c r="G79" s="583"/>
      <c r="H79" s="675"/>
      <c r="I79" s="675"/>
      <c r="J79" s="584"/>
      <c r="K79" s="583"/>
      <c r="L79" s="584"/>
      <c r="M79" s="583"/>
      <c r="N79" s="675"/>
      <c r="O79" s="585"/>
      <c r="P79" s="156"/>
    </row>
    <row r="80" spans="1:16" ht="14.25" thickBot="1">
      <c r="A80" s="156"/>
      <c r="B80" s="314" t="s">
        <v>25</v>
      </c>
      <c r="C80" s="673" t="s">
        <v>411</v>
      </c>
      <c r="D80" s="674"/>
      <c r="E80" s="583"/>
      <c r="F80" s="584"/>
      <c r="G80" s="583"/>
      <c r="H80" s="675"/>
      <c r="I80" s="675"/>
      <c r="J80" s="584"/>
      <c r="K80" s="583"/>
      <c r="L80" s="584"/>
      <c r="M80" s="583"/>
      <c r="N80" s="675"/>
      <c r="O80" s="585"/>
      <c r="P80" s="156"/>
    </row>
    <row r="81" spans="1:16" ht="14.25" thickBot="1">
      <c r="A81" s="156"/>
      <c r="B81" s="256"/>
      <c r="C81" s="673" t="s">
        <v>499</v>
      </c>
      <c r="D81" s="674"/>
      <c r="E81" s="583"/>
      <c r="F81" s="584"/>
      <c r="G81" s="583"/>
      <c r="H81" s="675"/>
      <c r="I81" s="675"/>
      <c r="J81" s="584"/>
      <c r="K81" s="583"/>
      <c r="L81" s="584"/>
      <c r="M81" s="583"/>
      <c r="N81" s="675"/>
      <c r="O81" s="585"/>
      <c r="P81" s="156"/>
    </row>
    <row r="82" spans="1:16" ht="14.25" thickBot="1">
      <c r="A82" s="156"/>
      <c r="B82" s="257"/>
      <c r="C82" s="680" t="s">
        <v>30</v>
      </c>
      <c r="D82" s="681"/>
      <c r="E82" s="586"/>
      <c r="F82" s="587"/>
      <c r="G82" s="586"/>
      <c r="H82" s="682"/>
      <c r="I82" s="682"/>
      <c r="J82" s="587"/>
      <c r="K82" s="586"/>
      <c r="L82" s="587"/>
      <c r="M82" s="586"/>
      <c r="N82" s="682"/>
      <c r="O82" s="588"/>
      <c r="P82" s="156"/>
    </row>
    <row r="83" spans="1:16" ht="15" thickTop="1" thickBot="1">
      <c r="A83" s="156"/>
      <c r="B83" s="609" t="s">
        <v>413</v>
      </c>
      <c r="C83" s="677" t="s">
        <v>414</v>
      </c>
      <c r="D83" s="678"/>
      <c r="E83" s="575"/>
      <c r="F83" s="576"/>
      <c r="G83" s="575"/>
      <c r="H83" s="679"/>
      <c r="I83" s="679"/>
      <c r="J83" s="576"/>
      <c r="K83" s="575"/>
      <c r="L83" s="576"/>
      <c r="M83" s="575"/>
      <c r="N83" s="679"/>
      <c r="O83" s="582"/>
      <c r="P83" s="156"/>
    </row>
    <row r="84" spans="1:16" ht="16.5" thickBot="1">
      <c r="A84" s="156"/>
      <c r="B84" s="610"/>
      <c r="C84" s="673" t="s">
        <v>278</v>
      </c>
      <c r="D84" s="674"/>
      <c r="E84" s="612"/>
      <c r="F84" s="613"/>
      <c r="G84" s="583"/>
      <c r="H84" s="675"/>
      <c r="I84" s="675"/>
      <c r="J84" s="584"/>
      <c r="K84" s="583"/>
      <c r="L84" s="584"/>
      <c r="M84" s="583"/>
      <c r="N84" s="675"/>
      <c r="O84" s="585"/>
      <c r="P84" s="156"/>
    </row>
    <row r="85" spans="1:16" ht="14.25" thickBot="1">
      <c r="A85" s="156"/>
      <c r="B85" s="610"/>
      <c r="C85" s="673" t="s">
        <v>500</v>
      </c>
      <c r="D85" s="674"/>
      <c r="E85" s="312"/>
      <c r="F85" s="312"/>
      <c r="G85" s="312"/>
      <c r="H85" s="583"/>
      <c r="I85" s="675"/>
      <c r="J85" s="584"/>
      <c r="K85" s="312"/>
      <c r="L85" s="312"/>
      <c r="M85" s="312"/>
      <c r="N85" s="583"/>
      <c r="O85" s="585"/>
      <c r="P85" s="156"/>
    </row>
    <row r="86" spans="1:16" ht="14.25" thickBot="1">
      <c r="A86" s="156"/>
      <c r="B86" s="610"/>
      <c r="C86" s="673" t="s">
        <v>365</v>
      </c>
      <c r="D86" s="674"/>
      <c r="E86" s="583"/>
      <c r="F86" s="584"/>
      <c r="G86" s="583"/>
      <c r="H86" s="675"/>
      <c r="I86" s="675"/>
      <c r="J86" s="584"/>
      <c r="K86" s="583"/>
      <c r="L86" s="584"/>
      <c r="M86" s="583"/>
      <c r="N86" s="675"/>
      <c r="O86" s="585"/>
      <c r="P86" s="156"/>
    </row>
    <row r="87" spans="1:16" ht="14.25" thickBot="1">
      <c r="A87" s="156"/>
      <c r="B87" s="610"/>
      <c r="C87" s="550" t="s">
        <v>501</v>
      </c>
      <c r="D87" s="552"/>
      <c r="E87" s="583"/>
      <c r="F87" s="584"/>
      <c r="G87" s="583"/>
      <c r="H87" s="675"/>
      <c r="I87" s="675"/>
      <c r="J87" s="584"/>
      <c r="K87" s="583"/>
      <c r="L87" s="584"/>
      <c r="M87" s="583"/>
      <c r="N87" s="675"/>
      <c r="O87" s="585"/>
      <c r="P87" s="156"/>
    </row>
    <row r="88" spans="1:16" ht="14.25" thickBot="1">
      <c r="A88" s="156"/>
      <c r="B88" s="611"/>
      <c r="C88" s="680" t="s">
        <v>30</v>
      </c>
      <c r="D88" s="681"/>
      <c r="E88" s="586"/>
      <c r="F88" s="587"/>
      <c r="G88" s="586"/>
      <c r="H88" s="682"/>
      <c r="I88" s="682"/>
      <c r="J88" s="587"/>
      <c r="K88" s="586"/>
      <c r="L88" s="587"/>
      <c r="M88" s="586"/>
      <c r="N88" s="682"/>
      <c r="O88" s="588"/>
      <c r="P88" s="156"/>
    </row>
    <row r="89" spans="1:16" ht="21.75" thickTop="1" thickBot="1">
      <c r="A89" s="156"/>
      <c r="B89" s="591" t="s">
        <v>167</v>
      </c>
      <c r="C89" s="591"/>
      <c r="D89" s="591"/>
      <c r="E89" s="591"/>
      <c r="F89" s="591"/>
      <c r="G89" s="591"/>
      <c r="H89" s="591"/>
      <c r="I89" s="591"/>
      <c r="J89" s="591"/>
      <c r="K89" s="591"/>
      <c r="L89" s="591"/>
      <c r="M89" s="591"/>
      <c r="N89" s="591"/>
      <c r="O89" s="591"/>
      <c r="P89" s="156"/>
    </row>
    <row r="90" spans="1:16" ht="14.25" thickTop="1">
      <c r="A90" s="683"/>
      <c r="B90" s="658"/>
      <c r="C90" s="658"/>
      <c r="D90" s="658"/>
      <c r="E90" s="658"/>
      <c r="F90" s="658"/>
      <c r="G90" s="658"/>
      <c r="H90" s="658"/>
      <c r="I90" s="658"/>
      <c r="J90" s="658"/>
      <c r="K90" s="658"/>
      <c r="L90" s="658"/>
      <c r="M90" s="658"/>
      <c r="N90" s="658"/>
      <c r="O90" s="658"/>
      <c r="P90" s="683"/>
    </row>
    <row r="91" spans="1:16">
      <c r="A91" s="683"/>
      <c r="B91" s="659"/>
      <c r="C91" s="659"/>
      <c r="D91" s="659"/>
      <c r="E91" s="659"/>
      <c r="F91" s="659"/>
      <c r="G91" s="659"/>
      <c r="H91" s="659"/>
      <c r="I91" s="659"/>
      <c r="J91" s="659"/>
      <c r="K91" s="659"/>
      <c r="L91" s="659"/>
      <c r="M91" s="659"/>
      <c r="N91" s="659"/>
      <c r="O91" s="659"/>
      <c r="P91" s="683"/>
    </row>
    <row r="92" spans="1:16">
      <c r="A92" s="683"/>
      <c r="B92" s="659"/>
      <c r="C92" s="659"/>
      <c r="D92" s="659"/>
      <c r="E92" s="659"/>
      <c r="F92" s="659"/>
      <c r="G92" s="659"/>
      <c r="H92" s="659"/>
      <c r="I92" s="659"/>
      <c r="J92" s="659"/>
      <c r="K92" s="659"/>
      <c r="L92" s="659"/>
      <c r="M92" s="659"/>
      <c r="N92" s="659"/>
      <c r="O92" s="659"/>
      <c r="P92" s="683"/>
    </row>
    <row r="93" spans="1:16">
      <c r="A93" s="683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83"/>
    </row>
    <row r="94" spans="1:16">
      <c r="A94" s="683"/>
      <c r="B94" s="659"/>
      <c r="C94" s="659"/>
      <c r="D94" s="659"/>
      <c r="E94" s="659"/>
      <c r="F94" s="659"/>
      <c r="G94" s="659"/>
      <c r="H94" s="659"/>
      <c r="I94" s="659"/>
      <c r="J94" s="659"/>
      <c r="K94" s="659"/>
      <c r="L94" s="659"/>
      <c r="M94" s="659"/>
      <c r="N94" s="659"/>
      <c r="O94" s="659"/>
      <c r="P94" s="683"/>
    </row>
    <row r="95" spans="1:16">
      <c r="A95" s="683"/>
      <c r="B95" s="659"/>
      <c r="C95" s="659"/>
      <c r="D95" s="659"/>
      <c r="E95" s="659"/>
      <c r="F95" s="659"/>
      <c r="G95" s="659"/>
      <c r="H95" s="659"/>
      <c r="I95" s="659"/>
      <c r="J95" s="659"/>
      <c r="K95" s="659"/>
      <c r="L95" s="659"/>
      <c r="M95" s="659"/>
      <c r="N95" s="659"/>
      <c r="O95" s="659"/>
      <c r="P95" s="683"/>
    </row>
    <row r="96" spans="1:16">
      <c r="A96" s="683"/>
      <c r="B96" s="659"/>
      <c r="C96" s="659"/>
      <c r="D96" s="659"/>
      <c r="E96" s="659"/>
      <c r="F96" s="659"/>
      <c r="G96" s="659"/>
      <c r="H96" s="659"/>
      <c r="I96" s="659"/>
      <c r="J96" s="659"/>
      <c r="K96" s="659"/>
      <c r="L96" s="659"/>
      <c r="M96" s="659"/>
      <c r="N96" s="659"/>
      <c r="O96" s="659"/>
      <c r="P96" s="683"/>
    </row>
    <row r="97" spans="1:16">
      <c r="A97" s="683"/>
      <c r="B97" s="659"/>
      <c r="C97" s="659"/>
      <c r="D97" s="659"/>
      <c r="E97" s="659"/>
      <c r="F97" s="659"/>
      <c r="G97" s="659"/>
      <c r="H97" s="659"/>
      <c r="I97" s="659"/>
      <c r="J97" s="659"/>
      <c r="K97" s="659"/>
      <c r="L97" s="659"/>
      <c r="M97" s="659"/>
      <c r="N97" s="659"/>
      <c r="O97" s="659"/>
      <c r="P97" s="683"/>
    </row>
    <row r="98" spans="1:16">
      <c r="A98" s="683"/>
      <c r="B98" s="659"/>
      <c r="C98" s="659"/>
      <c r="D98" s="659"/>
      <c r="E98" s="659"/>
      <c r="F98" s="659"/>
      <c r="G98" s="659"/>
      <c r="H98" s="659"/>
      <c r="I98" s="659"/>
      <c r="J98" s="659"/>
      <c r="K98" s="659"/>
      <c r="L98" s="659"/>
      <c r="M98" s="659"/>
      <c r="N98" s="659"/>
      <c r="O98" s="659"/>
      <c r="P98" s="683"/>
    </row>
    <row r="99" spans="1:16">
      <c r="A99" s="683"/>
      <c r="B99" s="659"/>
      <c r="C99" s="659"/>
      <c r="D99" s="659"/>
      <c r="E99" s="659"/>
      <c r="F99" s="659"/>
      <c r="G99" s="659"/>
      <c r="H99" s="659"/>
      <c r="I99" s="659"/>
      <c r="J99" s="659"/>
      <c r="K99" s="659"/>
      <c r="L99" s="659"/>
      <c r="M99" s="659"/>
      <c r="N99" s="659"/>
      <c r="O99" s="659"/>
      <c r="P99" s="683"/>
    </row>
    <row r="100" spans="1:16">
      <c r="A100" s="683"/>
      <c r="B100" s="659"/>
      <c r="C100" s="659"/>
      <c r="D100" s="659"/>
      <c r="E100" s="659"/>
      <c r="F100" s="659"/>
      <c r="G100" s="659"/>
      <c r="H100" s="659"/>
      <c r="I100" s="659"/>
      <c r="J100" s="659"/>
      <c r="K100" s="659"/>
      <c r="L100" s="659"/>
      <c r="M100" s="659"/>
      <c r="N100" s="659"/>
      <c r="O100" s="659"/>
      <c r="P100" s="683"/>
    </row>
    <row r="101" spans="1:16">
      <c r="A101" s="683"/>
      <c r="B101" s="659"/>
      <c r="C101" s="659"/>
      <c r="D101" s="659"/>
      <c r="E101" s="659"/>
      <c r="F101" s="659"/>
      <c r="G101" s="659"/>
      <c r="H101" s="659"/>
      <c r="I101" s="659"/>
      <c r="J101" s="659"/>
      <c r="K101" s="659"/>
      <c r="L101" s="659"/>
      <c r="M101" s="659"/>
      <c r="N101" s="659"/>
      <c r="O101" s="659"/>
      <c r="P101" s="683"/>
    </row>
    <row r="102" spans="1:16">
      <c r="A102" s="683"/>
      <c r="B102" s="659"/>
      <c r="C102" s="659"/>
      <c r="D102" s="659"/>
      <c r="E102" s="659"/>
      <c r="F102" s="659"/>
      <c r="G102" s="659"/>
      <c r="H102" s="659"/>
      <c r="I102" s="659"/>
      <c r="J102" s="659"/>
      <c r="K102" s="659"/>
      <c r="L102" s="659"/>
      <c r="M102" s="659"/>
      <c r="N102" s="659"/>
      <c r="O102" s="659"/>
      <c r="P102" s="683"/>
    </row>
    <row r="103" spans="1:16" ht="14.25" thickBot="1">
      <c r="A103" s="683"/>
      <c r="B103" s="660"/>
      <c r="C103" s="660"/>
      <c r="D103" s="660"/>
      <c r="E103" s="660"/>
      <c r="F103" s="660"/>
      <c r="G103" s="660"/>
      <c r="H103" s="660"/>
      <c r="I103" s="660"/>
      <c r="J103" s="660"/>
      <c r="K103" s="660"/>
      <c r="L103" s="660"/>
      <c r="M103" s="660"/>
      <c r="N103" s="660"/>
      <c r="O103" s="660"/>
      <c r="P103" s="683"/>
    </row>
    <row r="104" spans="1:16" ht="14.25" thickBot="1">
      <c r="A104" s="156"/>
      <c r="B104" s="633" t="s">
        <v>219</v>
      </c>
      <c r="C104" s="633"/>
      <c r="D104" s="633"/>
      <c r="E104" s="633"/>
      <c r="F104" s="633"/>
      <c r="G104" s="633"/>
      <c r="H104" s="633"/>
      <c r="I104" s="633"/>
      <c r="J104" s="633"/>
      <c r="K104" s="633"/>
      <c r="L104" s="633"/>
      <c r="M104" s="633"/>
      <c r="N104" s="633"/>
      <c r="O104" s="633"/>
      <c r="P104" s="156"/>
    </row>
    <row r="105" spans="1:16" ht="14.25" thickTop="1">
      <c r="A105" s="156"/>
      <c r="B105" s="573" t="s">
        <v>521</v>
      </c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3"/>
      <c r="P105" s="156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3"/>
    </row>
    <row r="108" spans="1:16">
      <c r="A108" s="234"/>
    </row>
  </sheetData>
  <mergeCells count="113"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T66"/>
  <sheetViews>
    <sheetView workbookViewId="0">
      <selection activeCell="Y20" sqref="Y20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373" t="s">
        <v>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</row>
    <row r="2" spans="1:17" ht="20.25">
      <c r="A2" s="374" t="s">
        <v>1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</row>
    <row r="3" spans="1:17">
      <c r="A3" s="375" t="s">
        <v>109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56" t="s">
        <v>117</v>
      </c>
      <c r="C6" s="556"/>
      <c r="D6" s="556"/>
      <c r="E6" s="556"/>
      <c r="F6" s="556"/>
      <c r="G6" s="556"/>
      <c r="H6" s="556"/>
      <c r="I6" s="556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27" t="s">
        <v>121</v>
      </c>
      <c r="E10" s="538"/>
      <c r="F10" s="428"/>
      <c r="G10" s="427" t="s">
        <v>122</v>
      </c>
      <c r="H10" s="538"/>
      <c r="I10" s="428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14"/>
      <c r="E11" s="415"/>
      <c r="F11" s="416"/>
      <c r="G11" s="414"/>
      <c r="H11" s="415"/>
      <c r="I11" s="416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13" t="s">
        <v>133</v>
      </c>
      <c r="P15" s="413"/>
      <c r="Q15" s="413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50" t="s">
        <v>138</v>
      </c>
      <c r="C36" s="551"/>
      <c r="D36" s="552"/>
      <c r="E36" s="553"/>
      <c r="F36" s="554"/>
      <c r="G36" s="553"/>
      <c r="H36" s="555"/>
      <c r="I36" s="555"/>
      <c r="J36" s="555"/>
      <c r="K36" s="555"/>
      <c r="L36" s="555"/>
      <c r="M36" s="554"/>
      <c r="N36" s="553"/>
      <c r="O36" s="555"/>
      <c r="P36" s="555"/>
      <c r="Q36" s="555"/>
      <c r="R36" s="554"/>
    </row>
    <row r="37" spans="1:20" ht="14.25" thickBot="1">
      <c r="A37" s="75" t="s">
        <v>139</v>
      </c>
      <c r="B37" s="550" t="s">
        <v>27</v>
      </c>
      <c r="C37" s="551"/>
      <c r="D37" s="552"/>
      <c r="E37" s="51"/>
      <c r="F37" s="51"/>
      <c r="G37" s="553"/>
      <c r="H37" s="555"/>
      <c r="I37" s="555"/>
      <c r="J37" s="554"/>
      <c r="K37" s="553"/>
      <c r="L37" s="555"/>
      <c r="M37" s="554"/>
      <c r="N37" s="553"/>
      <c r="O37" s="555"/>
      <c r="P37" s="554"/>
      <c r="Q37" s="553"/>
      <c r="R37" s="554"/>
    </row>
    <row r="38" spans="1:20" ht="14.25" thickBot="1">
      <c r="A38" s="75" t="s">
        <v>140</v>
      </c>
      <c r="B38" s="550" t="s">
        <v>141</v>
      </c>
      <c r="C38" s="551"/>
      <c r="D38" s="552"/>
      <c r="E38" s="553"/>
      <c r="F38" s="554"/>
      <c r="G38" s="553"/>
      <c r="H38" s="555"/>
      <c r="I38" s="555"/>
      <c r="J38" s="555"/>
      <c r="K38" s="555"/>
      <c r="L38" s="555"/>
      <c r="M38" s="554"/>
      <c r="N38" s="553"/>
      <c r="O38" s="555"/>
      <c r="P38" s="555"/>
      <c r="Q38" s="555"/>
      <c r="R38" s="554"/>
    </row>
    <row r="39" spans="1:20" ht="14.25" thickBot="1">
      <c r="A39" s="76"/>
      <c r="B39" s="550" t="s">
        <v>29</v>
      </c>
      <c r="C39" s="551"/>
      <c r="D39" s="552"/>
      <c r="E39" s="553"/>
      <c r="F39" s="554"/>
      <c r="G39" s="553"/>
      <c r="H39" s="555"/>
      <c r="I39" s="555"/>
      <c r="J39" s="555"/>
      <c r="K39" s="555"/>
      <c r="L39" s="555"/>
      <c r="M39" s="554"/>
      <c r="N39" s="553"/>
      <c r="O39" s="555"/>
      <c r="P39" s="555"/>
      <c r="Q39" s="555"/>
      <c r="R39" s="554"/>
    </row>
    <row r="40" spans="1:20" ht="14.25" thickBot="1">
      <c r="A40" s="77"/>
      <c r="B40" s="550" t="s">
        <v>30</v>
      </c>
      <c r="C40" s="551"/>
      <c r="D40" s="552"/>
      <c r="E40" s="553"/>
      <c r="F40" s="554"/>
      <c r="G40" s="553"/>
      <c r="H40" s="555"/>
      <c r="I40" s="555"/>
      <c r="J40" s="555"/>
      <c r="K40" s="555"/>
      <c r="L40" s="555"/>
      <c r="M40" s="554"/>
      <c r="N40" s="553"/>
      <c r="O40" s="555"/>
      <c r="P40" s="555"/>
      <c r="Q40" s="555"/>
      <c r="R40" s="554"/>
    </row>
    <row r="41" spans="1:20" ht="14.25" thickBot="1">
      <c r="A41" s="427" t="s">
        <v>8</v>
      </c>
      <c r="B41" s="428"/>
      <c r="C41" s="435" t="s">
        <v>142</v>
      </c>
      <c r="D41" s="500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436"/>
    </row>
    <row r="42" spans="1:20" ht="14.25" thickBot="1">
      <c r="A42" s="411" t="s">
        <v>9</v>
      </c>
      <c r="B42" s="413"/>
      <c r="C42" s="435" t="s">
        <v>143</v>
      </c>
      <c r="D42" s="436"/>
      <c r="E42" s="435" t="s">
        <v>144</v>
      </c>
      <c r="F42" s="500"/>
      <c r="G42" s="436"/>
      <c r="H42" s="435" t="s">
        <v>145</v>
      </c>
      <c r="I42" s="500"/>
      <c r="J42" s="500"/>
      <c r="K42" s="500"/>
      <c r="L42" s="436"/>
      <c r="M42" s="435" t="s">
        <v>146</v>
      </c>
      <c r="N42" s="500"/>
      <c r="O42" s="436"/>
      <c r="P42" s="435" t="s">
        <v>147</v>
      </c>
      <c r="Q42" s="500"/>
      <c r="R42" s="436"/>
    </row>
    <row r="43" spans="1:20" ht="20.25" thickBot="1">
      <c r="A43" s="411" t="s">
        <v>10</v>
      </c>
      <c r="B43" s="413"/>
      <c r="C43" s="548">
        <v>0</v>
      </c>
      <c r="D43" s="549"/>
      <c r="E43" s="511"/>
      <c r="F43" s="512"/>
      <c r="G43" s="513"/>
      <c r="H43" s="514">
        <f>E43-C43</f>
        <v>0</v>
      </c>
      <c r="I43" s="515"/>
      <c r="J43" s="515"/>
      <c r="K43" s="515"/>
      <c r="L43" s="516"/>
      <c r="M43" s="514" t="str">
        <f>IFERROR("",(10*0.0025)/H43)</f>
        <v/>
      </c>
      <c r="N43" s="515"/>
      <c r="O43" s="516"/>
      <c r="P43" s="517" t="str">
        <f>IFERROR("",AVERAGE(M43:O45))</f>
        <v/>
      </c>
      <c r="Q43" s="518"/>
      <c r="R43" s="519"/>
      <c r="T43" s="78" t="s">
        <v>148</v>
      </c>
    </row>
    <row r="44" spans="1:20" ht="20.25" customHeight="1" thickBot="1">
      <c r="A44" s="411" t="s">
        <v>149</v>
      </c>
      <c r="B44" s="413"/>
      <c r="C44" s="548">
        <v>0</v>
      </c>
      <c r="D44" s="549"/>
      <c r="E44" s="511"/>
      <c r="F44" s="512"/>
      <c r="G44" s="513"/>
      <c r="H44" s="514">
        <f>E44-C44</f>
        <v>0</v>
      </c>
      <c r="I44" s="515"/>
      <c r="J44" s="515"/>
      <c r="K44" s="515"/>
      <c r="L44" s="516"/>
      <c r="M44" s="514" t="str">
        <f t="shared" ref="M44:M45" si="5">IFERROR("",(10*0.0025)/H44)</f>
        <v/>
      </c>
      <c r="N44" s="515"/>
      <c r="O44" s="516"/>
      <c r="P44" s="520"/>
      <c r="Q44" s="521"/>
      <c r="R44" s="522"/>
    </row>
    <row r="45" spans="1:20" ht="20.25" thickBot="1">
      <c r="A45" s="405"/>
      <c r="B45" s="407"/>
      <c r="C45" s="548">
        <v>0</v>
      </c>
      <c r="D45" s="549"/>
      <c r="E45" s="511"/>
      <c r="F45" s="512"/>
      <c r="G45" s="513"/>
      <c r="H45" s="514">
        <f>E45-C45</f>
        <v>0</v>
      </c>
      <c r="I45" s="515"/>
      <c r="J45" s="515"/>
      <c r="K45" s="515"/>
      <c r="L45" s="516"/>
      <c r="M45" s="514" t="str">
        <f t="shared" si="5"/>
        <v/>
      </c>
      <c r="N45" s="515"/>
      <c r="O45" s="516"/>
      <c r="P45" s="545"/>
      <c r="Q45" s="546"/>
      <c r="R45" s="547"/>
    </row>
    <row r="46" spans="1:20" ht="14.25" thickBot="1">
      <c r="A46" s="427" t="s">
        <v>150</v>
      </c>
      <c r="B46" s="428"/>
      <c r="C46" s="435" t="s">
        <v>142</v>
      </c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436"/>
    </row>
    <row r="47" spans="1:20" ht="15">
      <c r="A47" s="411" t="s">
        <v>151</v>
      </c>
      <c r="B47" s="413"/>
      <c r="C47" s="427" t="s">
        <v>152</v>
      </c>
      <c r="D47" s="538"/>
      <c r="E47" s="428"/>
      <c r="F47" s="427" t="s">
        <v>153</v>
      </c>
      <c r="G47" s="538"/>
      <c r="H47" s="538"/>
      <c r="I47" s="538"/>
      <c r="J47" s="538"/>
      <c r="K47" s="428"/>
      <c r="L47" s="427" t="s">
        <v>123</v>
      </c>
      <c r="M47" s="538"/>
      <c r="N47" s="428"/>
      <c r="O47" s="427" t="s">
        <v>124</v>
      </c>
      <c r="P47" s="538"/>
      <c r="Q47" s="428"/>
      <c r="R47" s="48" t="s">
        <v>154</v>
      </c>
    </row>
    <row r="48" spans="1:20" ht="14.25" thickBot="1">
      <c r="A48" s="411" t="s">
        <v>155</v>
      </c>
      <c r="B48" s="413"/>
      <c r="C48" s="414"/>
      <c r="D48" s="415"/>
      <c r="E48" s="416"/>
      <c r="F48" s="414"/>
      <c r="G48" s="415"/>
      <c r="H48" s="415"/>
      <c r="I48" s="415"/>
      <c r="J48" s="415"/>
      <c r="K48" s="416"/>
      <c r="L48" s="411" t="s">
        <v>156</v>
      </c>
      <c r="M48" s="412"/>
      <c r="N48" s="413"/>
      <c r="O48" s="411" t="s">
        <v>157</v>
      </c>
      <c r="P48" s="412"/>
      <c r="Q48" s="413"/>
      <c r="R48" s="79" t="s">
        <v>158</v>
      </c>
    </row>
    <row r="49" spans="1:18" ht="14.25" thickBot="1">
      <c r="A49" s="411" t="s">
        <v>159</v>
      </c>
      <c r="B49" s="413"/>
      <c r="C49" s="49" t="s">
        <v>127</v>
      </c>
      <c r="D49" s="49" t="s">
        <v>128</v>
      </c>
      <c r="E49" s="49" t="s">
        <v>130</v>
      </c>
      <c r="F49" s="49" t="s">
        <v>127</v>
      </c>
      <c r="G49" s="435" t="s">
        <v>128</v>
      </c>
      <c r="H49" s="500"/>
      <c r="I49" s="436"/>
      <c r="J49" s="435" t="s">
        <v>130</v>
      </c>
      <c r="K49" s="436"/>
      <c r="L49" s="405" t="s">
        <v>160</v>
      </c>
      <c r="M49" s="406"/>
      <c r="N49" s="407"/>
      <c r="O49" s="414" t="s">
        <v>161</v>
      </c>
      <c r="P49" s="415"/>
      <c r="Q49" s="416"/>
      <c r="R49" s="47"/>
    </row>
    <row r="50" spans="1:18" ht="20.25" thickBot="1">
      <c r="A50" s="411" t="s">
        <v>19</v>
      </c>
      <c r="B50" s="413"/>
      <c r="C50" s="93"/>
      <c r="D50" s="93"/>
      <c r="E50" s="92">
        <f>D50-C50</f>
        <v>0</v>
      </c>
      <c r="F50" s="93"/>
      <c r="G50" s="511"/>
      <c r="H50" s="512"/>
      <c r="I50" s="513"/>
      <c r="J50" s="514">
        <f>G50-F50</f>
        <v>0</v>
      </c>
      <c r="K50" s="516"/>
      <c r="L50" s="514" t="str">
        <f>IFERROR("",$P$43*E50*8*1000/100)</f>
        <v/>
      </c>
      <c r="M50" s="515"/>
      <c r="N50" s="516"/>
      <c r="O50" s="514" t="str">
        <f>IFERROR("",$P$43*J50*8*1000/100)</f>
        <v/>
      </c>
      <c r="P50" s="515"/>
      <c r="Q50" s="516"/>
      <c r="R50" s="92" t="str">
        <f>IFERROR("",L50-O50)</f>
        <v/>
      </c>
    </row>
    <row r="51" spans="1:18" ht="20.25" thickBot="1">
      <c r="A51" s="405"/>
      <c r="B51" s="407"/>
      <c r="C51" s="94"/>
      <c r="D51" s="94"/>
      <c r="E51" s="92">
        <f>D51-C51</f>
        <v>0</v>
      </c>
      <c r="F51" s="94"/>
      <c r="G51" s="539"/>
      <c r="H51" s="540"/>
      <c r="I51" s="541"/>
      <c r="J51" s="514">
        <f>G51-F51</f>
        <v>0</v>
      </c>
      <c r="K51" s="516"/>
      <c r="L51" s="514" t="str">
        <f>IFERROR("",$P$43*E51*8*1000/100)</f>
        <v/>
      </c>
      <c r="M51" s="515"/>
      <c r="N51" s="516"/>
      <c r="O51" s="514" t="str">
        <f>IFERROR("",$P$43*J51*8*1000/100)</f>
        <v/>
      </c>
      <c r="P51" s="515"/>
      <c r="Q51" s="516"/>
      <c r="R51" s="92" t="str">
        <f>IFERROR("",L51-O51)</f>
        <v/>
      </c>
    </row>
    <row r="52" spans="1:18">
      <c r="A52" s="427" t="s">
        <v>31</v>
      </c>
      <c r="B52" s="428"/>
      <c r="C52" s="542" t="s">
        <v>33</v>
      </c>
      <c r="D52" s="542" t="s">
        <v>162</v>
      </c>
      <c r="E52" s="427" t="s">
        <v>121</v>
      </c>
      <c r="F52" s="428"/>
      <c r="G52" s="427" t="s">
        <v>163</v>
      </c>
      <c r="H52" s="538"/>
      <c r="I52" s="538"/>
      <c r="J52" s="538"/>
      <c r="K52" s="428"/>
      <c r="L52" s="427" t="s">
        <v>125</v>
      </c>
      <c r="M52" s="538"/>
      <c r="N52" s="428"/>
      <c r="O52" s="427" t="s">
        <v>164</v>
      </c>
      <c r="P52" s="538"/>
      <c r="Q52" s="428"/>
      <c r="R52" s="48" t="s">
        <v>42</v>
      </c>
    </row>
    <row r="53" spans="1:18" ht="14.25" thickBot="1">
      <c r="A53" s="411" t="s">
        <v>32</v>
      </c>
      <c r="B53" s="413"/>
      <c r="C53" s="543"/>
      <c r="D53" s="543"/>
      <c r="E53" s="414"/>
      <c r="F53" s="416"/>
      <c r="G53" s="414"/>
      <c r="H53" s="415"/>
      <c r="I53" s="415"/>
      <c r="J53" s="415"/>
      <c r="K53" s="416"/>
      <c r="L53" s="411" t="s">
        <v>165</v>
      </c>
      <c r="M53" s="412"/>
      <c r="N53" s="413"/>
      <c r="O53" s="411"/>
      <c r="P53" s="412"/>
      <c r="Q53" s="413"/>
      <c r="R53" s="48" t="s">
        <v>43</v>
      </c>
    </row>
    <row r="54" spans="1:18" ht="14.25" thickBot="1">
      <c r="A54" s="411" t="s">
        <v>25</v>
      </c>
      <c r="B54" s="413"/>
      <c r="C54" s="544"/>
      <c r="D54" s="544"/>
      <c r="E54" s="49" t="s">
        <v>127</v>
      </c>
      <c r="F54" s="49" t="s">
        <v>128</v>
      </c>
      <c r="G54" s="435" t="s">
        <v>127</v>
      </c>
      <c r="H54" s="436"/>
      <c r="I54" s="435" t="s">
        <v>128</v>
      </c>
      <c r="J54" s="500"/>
      <c r="K54" s="436"/>
      <c r="L54" s="414" t="s">
        <v>166</v>
      </c>
      <c r="M54" s="415"/>
      <c r="N54" s="416"/>
      <c r="O54" s="414"/>
      <c r="P54" s="415"/>
      <c r="Q54" s="416"/>
      <c r="R54" s="47"/>
    </row>
    <row r="55" spans="1:18" ht="14.25" thickBot="1">
      <c r="A55" s="536"/>
      <c r="B55" s="537"/>
      <c r="C55" s="377"/>
      <c r="D55" s="80"/>
      <c r="E55" s="46"/>
      <c r="F55" s="46"/>
      <c r="G55" s="379"/>
      <c r="H55" s="380"/>
      <c r="I55" s="379"/>
      <c r="J55" s="381"/>
      <c r="K55" s="380"/>
      <c r="L55" s="379"/>
      <c r="M55" s="381"/>
      <c r="N55" s="380"/>
      <c r="O55" s="391"/>
      <c r="P55" s="397"/>
      <c r="Q55" s="392"/>
      <c r="R55" s="377"/>
    </row>
    <row r="56" spans="1:18" ht="14.25" thickBot="1">
      <c r="A56" s="405"/>
      <c r="B56" s="407"/>
      <c r="C56" s="378"/>
      <c r="D56" s="80"/>
      <c r="E56" s="46"/>
      <c r="F56" s="46"/>
      <c r="G56" s="379"/>
      <c r="H56" s="380"/>
      <c r="I56" s="379"/>
      <c r="J56" s="381"/>
      <c r="K56" s="380"/>
      <c r="L56" s="379"/>
      <c r="M56" s="381"/>
      <c r="N56" s="380"/>
      <c r="O56" s="393"/>
      <c r="P56" s="398"/>
      <c r="Q56" s="394"/>
      <c r="R56" s="378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13" workbookViewId="0">
      <selection activeCell="E28" sqref="E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260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221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3" t="s">
        <v>184</v>
      </c>
      <c r="B9" s="558" t="s">
        <v>224</v>
      </c>
      <c r="C9" s="558"/>
      <c r="D9" s="558"/>
      <c r="F9" t="s">
        <v>185</v>
      </c>
      <c r="G9" s="25" t="s">
        <v>225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111" t="s">
        <v>190</v>
      </c>
      <c r="G10" s="111" t="s">
        <v>191</v>
      </c>
      <c r="H10" s="115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IFERROR("",(F11-$D$87)/($F$87*C11))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420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574</v>
      </c>
      <c r="E60" s="333" t="s">
        <v>565</v>
      </c>
      <c r="F60" s="333" t="s">
        <v>567</v>
      </c>
      <c r="G60" s="333" t="s">
        <v>568</v>
      </c>
      <c r="H60" s="333" t="s">
        <v>570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420</v>
      </c>
      <c r="C69" s="352" t="s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11" ht="14.25" thickBot="1"/>
    <row r="82" spans="1:11" ht="39.75" customHeight="1" thickBot="1">
      <c r="A82" s="542" t="s">
        <v>196</v>
      </c>
      <c r="B82" s="97" t="s">
        <v>197</v>
      </c>
      <c r="C82" s="116">
        <v>0</v>
      </c>
      <c r="D82" s="116">
        <f>IF($G$7=1,1,2)</f>
        <v>2</v>
      </c>
      <c r="E82" s="116">
        <f>IF($G$7=1,2,4)</f>
        <v>4</v>
      </c>
      <c r="F82" s="116">
        <f>IF($G$7=1,3,8)</f>
        <v>8</v>
      </c>
      <c r="G82" s="116">
        <f>IF($G$7=1,5,12)</f>
        <v>12</v>
      </c>
      <c r="H82" s="116">
        <f>IF($G$7=1,10,16)</f>
        <v>16</v>
      </c>
      <c r="I82" s="116">
        <f>IF($G$7=1,15,20)</f>
        <v>20</v>
      </c>
    </row>
    <row r="83" spans="1:11" ht="19.5" thickBot="1">
      <c r="A83" s="543"/>
      <c r="B83" s="95" t="s">
        <v>198</v>
      </c>
      <c r="C83" s="117">
        <v>0</v>
      </c>
      <c r="D83" s="116">
        <f>IF($G$7=1,0.1,0.02)</f>
        <v>0.02</v>
      </c>
      <c r="E83" s="116">
        <f>IF($G$7=1,0.2,0.04)</f>
        <v>0.04</v>
      </c>
      <c r="F83" s="116">
        <f>IF($G$7=1,0.3,0.08)</f>
        <v>0.08</v>
      </c>
      <c r="G83" s="116">
        <f>IF($G$7=1,0.5,0.12)</f>
        <v>0.12</v>
      </c>
      <c r="H83" s="116">
        <f>IF($G$7=1,1,0.16)</f>
        <v>0.16</v>
      </c>
      <c r="I83" s="116">
        <f>IF($G$7=1,1.5,0.2)</f>
        <v>0.2</v>
      </c>
    </row>
    <row r="84" spans="1:11" ht="14.25" thickBot="1">
      <c r="A84" s="543"/>
      <c r="B84" s="95" t="s">
        <v>199</v>
      </c>
      <c r="C84" s="98"/>
      <c r="D84" s="98"/>
      <c r="E84" s="98"/>
      <c r="F84" s="98"/>
      <c r="G84" s="98"/>
      <c r="H84" s="98"/>
      <c r="I84" s="99"/>
    </row>
    <row r="85" spans="1:11" ht="14.25" thickBot="1">
      <c r="A85" s="543"/>
      <c r="B85" s="95" t="s">
        <v>200</v>
      </c>
      <c r="C85" s="98"/>
      <c r="D85" s="98"/>
      <c r="E85" s="98"/>
      <c r="F85" s="98"/>
      <c r="G85" s="98"/>
      <c r="H85" s="98"/>
      <c r="I85" s="99"/>
    </row>
    <row r="86" spans="1:11" ht="14.25" thickBot="1">
      <c r="A86" s="543"/>
      <c r="B86" s="95" t="s">
        <v>201</v>
      </c>
      <c r="C86" s="98">
        <f>C84-C85</f>
        <v>0</v>
      </c>
      <c r="D86" s="98">
        <f t="shared" ref="D86:H86" si="2">D84-D85</f>
        <v>0</v>
      </c>
      <c r="E86" s="98">
        <f t="shared" si="2"/>
        <v>0</v>
      </c>
      <c r="F86" s="98">
        <f t="shared" si="2"/>
        <v>0</v>
      </c>
      <c r="G86" s="98">
        <f t="shared" si="2"/>
        <v>0</v>
      </c>
      <c r="H86" s="98">
        <f t="shared" si="2"/>
        <v>0</v>
      </c>
      <c r="I86" s="99">
        <f>I84-I85</f>
        <v>0</v>
      </c>
    </row>
    <row r="87" spans="1:11" ht="14.25" thickBot="1">
      <c r="A87" s="544"/>
      <c r="B87" s="95" t="s">
        <v>202</v>
      </c>
      <c r="C87" s="98" t="s">
        <v>203</v>
      </c>
      <c r="D87" s="108">
        <f>INTERCEPT($C$86:$I$86,$C$83:$I$83)</f>
        <v>0</v>
      </c>
      <c r="E87" s="98" t="s">
        <v>204</v>
      </c>
      <c r="F87" s="108">
        <f>SLOPE($C$86:$I$86,$C$83:$I$83)</f>
        <v>0</v>
      </c>
      <c r="G87" s="98" t="s">
        <v>205</v>
      </c>
      <c r="H87" s="108" t="e">
        <f>CORREL($C$83:$I$83,$C$86:$I$86)</f>
        <v>#DIV/0!</v>
      </c>
    </row>
    <row r="88" spans="1:11" ht="14.25" thickBot="1">
      <c r="A88" s="75" t="s">
        <v>21</v>
      </c>
      <c r="B88" s="95" t="s">
        <v>138</v>
      </c>
      <c r="C88" s="553"/>
      <c r="D88" s="554"/>
      <c r="E88" s="553"/>
      <c r="F88" s="554"/>
      <c r="G88" s="553"/>
      <c r="H88" s="554"/>
      <c r="I88" s="553"/>
      <c r="J88" s="555"/>
      <c r="K88" s="554"/>
    </row>
    <row r="89" spans="1:11" ht="14.25" thickBot="1">
      <c r="A89" s="75" t="s">
        <v>139</v>
      </c>
      <c r="B89" s="95" t="s">
        <v>27</v>
      </c>
      <c r="C89" s="98"/>
      <c r="D89" s="98"/>
      <c r="E89" s="98"/>
      <c r="F89" s="98"/>
      <c r="G89" s="98"/>
      <c r="H89" s="98"/>
      <c r="I89" s="553"/>
      <c r="J89" s="554"/>
      <c r="K89" s="98"/>
    </row>
    <row r="90" spans="1:11" ht="14.25" thickBot="1">
      <c r="A90" s="75" t="s">
        <v>140</v>
      </c>
      <c r="B90" s="95" t="s">
        <v>141</v>
      </c>
      <c r="C90" s="553"/>
      <c r="D90" s="554"/>
      <c r="E90" s="553"/>
      <c r="F90" s="554"/>
      <c r="G90" s="553"/>
      <c r="H90" s="554"/>
      <c r="I90" s="553"/>
      <c r="J90" s="554"/>
      <c r="K90" s="98"/>
    </row>
    <row r="91" spans="1:11" ht="14.25" thickBot="1">
      <c r="A91" s="76"/>
      <c r="B91" s="95" t="s">
        <v>29</v>
      </c>
      <c r="C91" s="553"/>
      <c r="D91" s="554"/>
      <c r="E91" s="553"/>
      <c r="F91" s="554"/>
      <c r="G91" s="553"/>
      <c r="H91" s="554"/>
      <c r="I91" s="553"/>
      <c r="J91" s="554"/>
      <c r="K91" s="98"/>
    </row>
    <row r="92" spans="1:11" ht="14.25" thickBot="1">
      <c r="A92" s="77"/>
      <c r="B92" s="95" t="s">
        <v>30</v>
      </c>
      <c r="C92" s="553"/>
      <c r="D92" s="554"/>
      <c r="E92" s="553"/>
      <c r="F92" s="554"/>
      <c r="G92" s="553"/>
      <c r="H92" s="554"/>
      <c r="I92" s="553"/>
      <c r="J92" s="554"/>
      <c r="K92" s="98"/>
    </row>
    <row r="93" spans="1:11" ht="14.25" thickBot="1">
      <c r="A93" s="542" t="s">
        <v>206</v>
      </c>
      <c r="B93" s="95" t="s">
        <v>186</v>
      </c>
      <c r="C93" s="553"/>
      <c r="D93" s="554"/>
      <c r="E93" s="553"/>
      <c r="F93" s="554"/>
      <c r="G93" s="435" t="s">
        <v>207</v>
      </c>
      <c r="H93" s="500"/>
      <c r="I93" s="500"/>
      <c r="J93" s="500"/>
      <c r="K93" s="436"/>
    </row>
    <row r="94" spans="1:11" ht="14.25" thickBot="1">
      <c r="A94" s="543"/>
      <c r="B94" s="95" t="s">
        <v>208</v>
      </c>
      <c r="C94" s="553"/>
      <c r="D94" s="554"/>
      <c r="E94" s="553"/>
      <c r="F94" s="554"/>
      <c r="G94" s="550" t="s">
        <v>209</v>
      </c>
      <c r="H94" s="551"/>
      <c r="I94" s="552"/>
      <c r="J94" s="553"/>
      <c r="K94" s="554"/>
    </row>
    <row r="95" spans="1:11" ht="14.25" thickBot="1">
      <c r="A95" s="543"/>
      <c r="B95" s="95" t="s">
        <v>210</v>
      </c>
      <c r="C95" s="553"/>
      <c r="D95" s="554"/>
      <c r="E95" s="553"/>
      <c r="F95" s="554"/>
      <c r="G95" s="550" t="s">
        <v>211</v>
      </c>
      <c r="H95" s="551"/>
      <c r="I95" s="552"/>
      <c r="J95" s="98"/>
      <c r="K95" s="98"/>
    </row>
    <row r="96" spans="1:11" ht="14.25" thickBot="1">
      <c r="A96" s="543"/>
      <c r="B96" s="95" t="s">
        <v>212</v>
      </c>
      <c r="C96" s="553"/>
      <c r="D96" s="554"/>
      <c r="E96" s="553"/>
      <c r="F96" s="554"/>
      <c r="G96" s="435" t="s">
        <v>212</v>
      </c>
      <c r="H96" s="500"/>
      <c r="I96" s="436"/>
      <c r="J96" s="98"/>
      <c r="K96" s="98"/>
    </row>
    <row r="97" spans="1:11" ht="15.75" thickBot="1">
      <c r="A97" s="543"/>
      <c r="B97" s="96" t="s">
        <v>213</v>
      </c>
      <c r="C97" s="553"/>
      <c r="D97" s="554"/>
      <c r="E97" s="553"/>
      <c r="F97" s="554"/>
      <c r="G97" s="559" t="s">
        <v>213</v>
      </c>
      <c r="H97" s="560"/>
      <c r="I97" s="561"/>
      <c r="J97" s="98"/>
      <c r="K97" s="98"/>
    </row>
    <row r="98" spans="1:11" ht="15.75" thickBot="1">
      <c r="A98" s="543"/>
      <c r="B98" s="95" t="s">
        <v>214</v>
      </c>
      <c r="C98" s="553"/>
      <c r="D98" s="554"/>
      <c r="E98" s="553"/>
      <c r="F98" s="554"/>
      <c r="G98" s="550" t="s">
        <v>215</v>
      </c>
      <c r="H98" s="551"/>
      <c r="I98" s="552"/>
      <c r="J98" s="109"/>
      <c r="K98" s="98"/>
    </row>
    <row r="99" spans="1:11" ht="14.25" thickBot="1">
      <c r="A99" s="543"/>
      <c r="B99" s="95" t="s">
        <v>216</v>
      </c>
      <c r="C99" s="553"/>
      <c r="D99" s="554"/>
      <c r="E99" s="553"/>
      <c r="F99" s="554"/>
      <c r="G99" s="550" t="s">
        <v>217</v>
      </c>
      <c r="H99" s="551"/>
      <c r="I99" s="552"/>
      <c r="J99" s="98"/>
      <c r="K99" s="98"/>
    </row>
    <row r="100" spans="1:11" ht="14.25" thickBot="1">
      <c r="A100" s="543"/>
      <c r="B100" s="95" t="s">
        <v>218</v>
      </c>
      <c r="C100" s="553"/>
      <c r="D100" s="554"/>
      <c r="E100" s="553"/>
      <c r="F100" s="554"/>
      <c r="G100" s="550" t="s">
        <v>164</v>
      </c>
      <c r="H100" s="551"/>
      <c r="I100" s="552"/>
      <c r="J100" s="98"/>
      <c r="K100" s="98"/>
    </row>
    <row r="101" spans="1:11" ht="14.25" thickBot="1">
      <c r="A101" s="544"/>
      <c r="B101" s="95" t="s">
        <v>30</v>
      </c>
      <c r="C101" s="553"/>
      <c r="D101" s="554"/>
      <c r="E101" s="553"/>
      <c r="F101" s="554"/>
      <c r="G101" s="550" t="s">
        <v>30</v>
      </c>
      <c r="H101" s="551"/>
      <c r="I101" s="552"/>
      <c r="J101" s="98"/>
      <c r="K101" s="98"/>
    </row>
    <row r="102" spans="1:11" ht="19.5">
      <c r="A102" s="557" t="s">
        <v>167</v>
      </c>
      <c r="B102" s="557"/>
      <c r="C102" s="557"/>
      <c r="D102" s="557"/>
      <c r="E102" s="557"/>
      <c r="F102" s="557"/>
      <c r="G102" s="557"/>
      <c r="H102" s="557"/>
      <c r="I102" s="557"/>
      <c r="J102" s="557"/>
      <c r="K102" s="557"/>
    </row>
    <row r="103" spans="1:11" ht="18.75">
      <c r="A103" s="82"/>
    </row>
    <row r="104" spans="1:11" ht="18.75">
      <c r="A104" s="82"/>
    </row>
    <row r="105" spans="1:11" ht="18.75">
      <c r="A105" s="82"/>
    </row>
    <row r="106" spans="1:11" ht="18.75">
      <c r="A106" s="82"/>
    </row>
    <row r="107" spans="1:11" ht="18.75">
      <c r="A107" s="83"/>
    </row>
    <row r="108" spans="1:11" ht="18.75">
      <c r="A108" s="83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>
      <c r="A114" s="110"/>
    </row>
    <row r="115" spans="1:1" ht="14.25">
      <c r="A115" s="84" t="s">
        <v>219</v>
      </c>
    </row>
  </sheetData>
  <mergeCells count="54">
    <mergeCell ref="A82:A87"/>
    <mergeCell ref="C88:D88"/>
    <mergeCell ref="E88:F88"/>
    <mergeCell ref="G88:H88"/>
    <mergeCell ref="A1:G1"/>
    <mergeCell ref="A2:G2"/>
    <mergeCell ref="A3:G3"/>
    <mergeCell ref="A50:B50"/>
    <mergeCell ref="A59:C59"/>
    <mergeCell ref="I88:K88"/>
    <mergeCell ref="I89:J89"/>
    <mergeCell ref="C90:D90"/>
    <mergeCell ref="E90:F90"/>
    <mergeCell ref="G90:H90"/>
    <mergeCell ref="I90:J90"/>
    <mergeCell ref="C91:D91"/>
    <mergeCell ref="E91:F91"/>
    <mergeCell ref="G91:H91"/>
    <mergeCell ref="I91:J91"/>
    <mergeCell ref="C92:D92"/>
    <mergeCell ref="E92:F92"/>
    <mergeCell ref="G92:H92"/>
    <mergeCell ref="I92:J92"/>
    <mergeCell ref="A93:A101"/>
    <mergeCell ref="C93:D93"/>
    <mergeCell ref="E93:F93"/>
    <mergeCell ref="G93:K93"/>
    <mergeCell ref="C94:D94"/>
    <mergeCell ref="E94:F94"/>
    <mergeCell ref="G94:I94"/>
    <mergeCell ref="J94:K94"/>
    <mergeCell ref="C95:D95"/>
    <mergeCell ref="E95:F95"/>
    <mergeCell ref="E96:F96"/>
    <mergeCell ref="G96:I96"/>
    <mergeCell ref="C97:D97"/>
    <mergeCell ref="E97:F97"/>
    <mergeCell ref="G97:I97"/>
    <mergeCell ref="A102:K102"/>
    <mergeCell ref="B9:D9"/>
    <mergeCell ref="C100:D100"/>
    <mergeCell ref="E100:F100"/>
    <mergeCell ref="G100:I100"/>
    <mergeCell ref="C101:D101"/>
    <mergeCell ref="E101:F101"/>
    <mergeCell ref="G101:I101"/>
    <mergeCell ref="C98:D98"/>
    <mergeCell ref="E98:F98"/>
    <mergeCell ref="G98:I98"/>
    <mergeCell ref="C99:D99"/>
    <mergeCell ref="E99:F99"/>
    <mergeCell ref="G99:I99"/>
    <mergeCell ref="G95:I95"/>
    <mergeCell ref="C96:D96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7"/>
  <sheetViews>
    <sheetView topLeftCell="A16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259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228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3" t="s">
        <v>184</v>
      </c>
      <c r="B9" s="563" t="s">
        <v>230</v>
      </c>
      <c r="C9" s="563"/>
      <c r="D9" s="563"/>
      <c r="F9" t="s">
        <v>185</v>
      </c>
      <c r="G9" s="25" t="s">
        <v>231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IFERROR("",(F11-$D$89)/($F$89*C11))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420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574</v>
      </c>
      <c r="E60" s="333" t="s">
        <v>565</v>
      </c>
      <c r="F60" s="333" t="s">
        <v>567</v>
      </c>
      <c r="G60" s="333" t="s">
        <v>568</v>
      </c>
      <c r="H60" s="333" t="s">
        <v>570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420</v>
      </c>
      <c r="C69" s="352" t="s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11" s="229" customFormat="1"/>
    <row r="82" spans="1:11" s="229" customFormat="1"/>
    <row r="83" spans="1:11" ht="14.25" thickBot="1"/>
    <row r="84" spans="1:11" ht="39.75" customHeight="1" thickBot="1">
      <c r="A84" s="542" t="s">
        <v>196</v>
      </c>
      <c r="B84" s="100" t="s">
        <v>197</v>
      </c>
      <c r="C84" s="121">
        <v>0</v>
      </c>
      <c r="D84" s="116">
        <v>0.5</v>
      </c>
      <c r="E84" s="116">
        <v>1</v>
      </c>
      <c r="F84" s="116">
        <v>3</v>
      </c>
      <c r="G84" s="116">
        <v>5</v>
      </c>
      <c r="H84" s="116">
        <v>10</v>
      </c>
      <c r="I84" s="116">
        <v>15</v>
      </c>
    </row>
    <row r="85" spans="1:11" ht="19.5" thickBot="1">
      <c r="A85" s="543"/>
      <c r="B85" s="103" t="s">
        <v>198</v>
      </c>
      <c r="C85" s="122">
        <v>0</v>
      </c>
      <c r="D85" s="117">
        <v>1</v>
      </c>
      <c r="E85" s="117">
        <v>2</v>
      </c>
      <c r="F85" s="117">
        <v>6</v>
      </c>
      <c r="G85" s="117">
        <v>10</v>
      </c>
      <c r="H85" s="117">
        <v>20</v>
      </c>
      <c r="I85" s="117">
        <v>30</v>
      </c>
    </row>
    <row r="86" spans="1:11" ht="14.25" thickBot="1">
      <c r="A86" s="543"/>
      <c r="B86" s="103" t="s">
        <v>199</v>
      </c>
      <c r="C86" s="105"/>
      <c r="D86" s="105"/>
      <c r="E86" s="105"/>
      <c r="F86" s="105"/>
      <c r="G86" s="105"/>
      <c r="H86" s="105"/>
      <c r="I86" s="107"/>
    </row>
    <row r="87" spans="1:11" ht="14.25" thickBot="1">
      <c r="A87" s="543"/>
      <c r="B87" s="103" t="s">
        <v>200</v>
      </c>
      <c r="C87" s="105"/>
      <c r="D87" s="105"/>
      <c r="E87" s="105"/>
      <c r="F87" s="105"/>
      <c r="G87" s="105"/>
      <c r="H87" s="105"/>
      <c r="I87" s="107"/>
    </row>
    <row r="88" spans="1:11" ht="14.25" thickBot="1">
      <c r="A88" s="543"/>
      <c r="B88" s="103" t="s">
        <v>201</v>
      </c>
      <c r="C88" s="105">
        <f>C86-C87</f>
        <v>0</v>
      </c>
      <c r="D88" s="105">
        <f t="shared" ref="D88:H88" si="2">D86-D87</f>
        <v>0</v>
      </c>
      <c r="E88" s="105">
        <f t="shared" si="2"/>
        <v>0</v>
      </c>
      <c r="F88" s="105">
        <f t="shared" si="2"/>
        <v>0</v>
      </c>
      <c r="G88" s="105">
        <f t="shared" si="2"/>
        <v>0</v>
      </c>
      <c r="H88" s="105">
        <f t="shared" si="2"/>
        <v>0</v>
      </c>
      <c r="I88" s="107">
        <f>I86-I87</f>
        <v>0</v>
      </c>
    </row>
    <row r="89" spans="1:11" ht="14.25" thickBot="1">
      <c r="A89" s="544"/>
      <c r="B89" s="103" t="s">
        <v>202</v>
      </c>
      <c r="C89" s="105" t="s">
        <v>203</v>
      </c>
      <c r="D89" s="108">
        <f>INTERCEPT($C$88:$I$88,$C$85:$I$85)</f>
        <v>0</v>
      </c>
      <c r="E89" s="105" t="s">
        <v>204</v>
      </c>
      <c r="F89" s="108">
        <f>SLOPE($C$88:$I$88,$C$85:$I$85)</f>
        <v>0</v>
      </c>
      <c r="G89" s="105" t="s">
        <v>205</v>
      </c>
      <c r="H89" s="108" t="e">
        <f>CORREL($C$85:$I$85,$C$88:$I$88)</f>
        <v>#DIV/0!</v>
      </c>
    </row>
    <row r="90" spans="1:11" ht="14.25" thickBot="1">
      <c r="A90" s="75" t="s">
        <v>21</v>
      </c>
      <c r="B90" s="103" t="s">
        <v>138</v>
      </c>
      <c r="C90" s="553"/>
      <c r="D90" s="554"/>
      <c r="E90" s="553"/>
      <c r="F90" s="554"/>
      <c r="G90" s="553"/>
      <c r="H90" s="554"/>
      <c r="I90" s="553"/>
      <c r="J90" s="555"/>
      <c r="K90" s="554"/>
    </row>
    <row r="91" spans="1:11" ht="14.25" thickBot="1">
      <c r="A91" s="75" t="s">
        <v>139</v>
      </c>
      <c r="B91" s="103" t="s">
        <v>27</v>
      </c>
      <c r="C91" s="105"/>
      <c r="D91" s="105"/>
      <c r="E91" s="105"/>
      <c r="F91" s="105"/>
      <c r="G91" s="105"/>
      <c r="H91" s="105"/>
      <c r="I91" s="553"/>
      <c r="J91" s="554"/>
      <c r="K91" s="105"/>
    </row>
    <row r="92" spans="1:11" ht="14.25" thickBot="1">
      <c r="A92" s="75" t="s">
        <v>140</v>
      </c>
      <c r="B92" s="103" t="s">
        <v>141</v>
      </c>
      <c r="C92" s="553"/>
      <c r="D92" s="554"/>
      <c r="E92" s="553"/>
      <c r="F92" s="554"/>
      <c r="G92" s="553"/>
      <c r="H92" s="554"/>
      <c r="I92" s="553"/>
      <c r="J92" s="554"/>
      <c r="K92" s="105"/>
    </row>
    <row r="93" spans="1:11" ht="14.25" thickBot="1">
      <c r="A93" s="76"/>
      <c r="B93" s="103" t="s">
        <v>29</v>
      </c>
      <c r="C93" s="553"/>
      <c r="D93" s="554"/>
      <c r="E93" s="553"/>
      <c r="F93" s="554"/>
      <c r="G93" s="553"/>
      <c r="H93" s="554"/>
      <c r="I93" s="553"/>
      <c r="J93" s="554"/>
      <c r="K93" s="105"/>
    </row>
    <row r="94" spans="1:11" ht="14.25" thickBot="1">
      <c r="A94" s="77"/>
      <c r="B94" s="103" t="s">
        <v>30</v>
      </c>
      <c r="C94" s="553"/>
      <c r="D94" s="554"/>
      <c r="E94" s="553"/>
      <c r="F94" s="554"/>
      <c r="G94" s="553"/>
      <c r="H94" s="554"/>
      <c r="I94" s="553"/>
      <c r="J94" s="554"/>
      <c r="K94" s="105"/>
    </row>
    <row r="95" spans="1:11" ht="14.25" thickBot="1">
      <c r="A95" s="542" t="s">
        <v>206</v>
      </c>
      <c r="B95" s="103" t="s">
        <v>186</v>
      </c>
      <c r="C95" s="553"/>
      <c r="D95" s="554"/>
      <c r="E95" s="553"/>
      <c r="F95" s="554"/>
      <c r="G95" s="435" t="s">
        <v>207</v>
      </c>
      <c r="H95" s="500"/>
      <c r="I95" s="500"/>
      <c r="J95" s="500"/>
      <c r="K95" s="436"/>
    </row>
    <row r="96" spans="1:11" ht="14.25" thickBot="1">
      <c r="A96" s="543"/>
      <c r="B96" s="103" t="s">
        <v>208</v>
      </c>
      <c r="C96" s="553"/>
      <c r="D96" s="554"/>
      <c r="E96" s="553"/>
      <c r="F96" s="554"/>
      <c r="G96" s="550" t="s">
        <v>209</v>
      </c>
      <c r="H96" s="551"/>
      <c r="I96" s="552"/>
      <c r="J96" s="553"/>
      <c r="K96" s="554"/>
    </row>
    <row r="97" spans="1:11" ht="14.25" thickBot="1">
      <c r="A97" s="543"/>
      <c r="B97" s="103" t="s">
        <v>210</v>
      </c>
      <c r="C97" s="553"/>
      <c r="D97" s="554"/>
      <c r="E97" s="553"/>
      <c r="F97" s="554"/>
      <c r="G97" s="550" t="s">
        <v>211</v>
      </c>
      <c r="H97" s="551"/>
      <c r="I97" s="552"/>
      <c r="J97" s="105"/>
      <c r="K97" s="105"/>
    </row>
    <row r="98" spans="1:11" ht="14.25" thickBot="1">
      <c r="A98" s="543"/>
      <c r="B98" s="103" t="s">
        <v>212</v>
      </c>
      <c r="C98" s="553"/>
      <c r="D98" s="554"/>
      <c r="E98" s="553"/>
      <c r="F98" s="554"/>
      <c r="G98" s="435" t="s">
        <v>212</v>
      </c>
      <c r="H98" s="500"/>
      <c r="I98" s="436"/>
      <c r="J98" s="105"/>
      <c r="K98" s="105"/>
    </row>
    <row r="99" spans="1:11" ht="15.75" thickBot="1">
      <c r="A99" s="543"/>
      <c r="B99" s="102" t="s">
        <v>213</v>
      </c>
      <c r="C99" s="553"/>
      <c r="D99" s="554"/>
      <c r="E99" s="553"/>
      <c r="F99" s="554"/>
      <c r="G99" s="559" t="s">
        <v>213</v>
      </c>
      <c r="H99" s="560"/>
      <c r="I99" s="561"/>
      <c r="J99" s="105"/>
      <c r="K99" s="105"/>
    </row>
    <row r="100" spans="1:11" ht="15.75" thickBot="1">
      <c r="A100" s="543"/>
      <c r="B100" s="103" t="s">
        <v>214</v>
      </c>
      <c r="C100" s="553"/>
      <c r="D100" s="554"/>
      <c r="E100" s="553"/>
      <c r="F100" s="554"/>
      <c r="G100" s="550" t="s">
        <v>215</v>
      </c>
      <c r="H100" s="551"/>
      <c r="I100" s="552"/>
      <c r="J100" s="109"/>
      <c r="K100" s="105"/>
    </row>
    <row r="101" spans="1:11" ht="14.25" thickBot="1">
      <c r="A101" s="543"/>
      <c r="B101" s="103" t="s">
        <v>216</v>
      </c>
      <c r="C101" s="553"/>
      <c r="D101" s="554"/>
      <c r="E101" s="553"/>
      <c r="F101" s="554"/>
      <c r="G101" s="550" t="s">
        <v>217</v>
      </c>
      <c r="H101" s="551"/>
      <c r="I101" s="552"/>
      <c r="J101" s="105"/>
      <c r="K101" s="105"/>
    </row>
    <row r="102" spans="1:11" ht="14.25" thickBot="1">
      <c r="A102" s="543"/>
      <c r="B102" s="103" t="s">
        <v>218</v>
      </c>
      <c r="C102" s="553"/>
      <c r="D102" s="554"/>
      <c r="E102" s="553"/>
      <c r="F102" s="554"/>
      <c r="G102" s="550" t="s">
        <v>164</v>
      </c>
      <c r="H102" s="551"/>
      <c r="I102" s="552"/>
      <c r="J102" s="105"/>
      <c r="K102" s="105"/>
    </row>
    <row r="103" spans="1:11" ht="14.25" thickBot="1">
      <c r="A103" s="544"/>
      <c r="B103" s="103" t="s">
        <v>30</v>
      </c>
      <c r="C103" s="553"/>
      <c r="D103" s="554"/>
      <c r="E103" s="553"/>
      <c r="F103" s="554"/>
      <c r="G103" s="550" t="s">
        <v>30</v>
      </c>
      <c r="H103" s="551"/>
      <c r="I103" s="552"/>
      <c r="J103" s="105"/>
      <c r="K103" s="105"/>
    </row>
    <row r="104" spans="1:11" ht="19.5">
      <c r="A104" s="557" t="s">
        <v>167</v>
      </c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</row>
    <row r="105" spans="1:11" ht="18.75">
      <c r="A105" s="82"/>
    </row>
    <row r="106" spans="1:11" ht="18.75">
      <c r="A106" s="82"/>
    </row>
    <row r="107" spans="1:11" ht="18.75">
      <c r="A107" s="82"/>
    </row>
    <row r="108" spans="1:11" ht="18.75">
      <c r="A108" s="82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 ht="18.75">
      <c r="A114" s="83"/>
    </row>
    <row r="115" spans="1:1" ht="18.75">
      <c r="A115" s="83"/>
    </row>
    <row r="116" spans="1:1">
      <c r="A116" s="110"/>
    </row>
    <row r="117" spans="1:1" ht="14.25">
      <c r="A117" s="84" t="s">
        <v>219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0:B50"/>
    <mergeCell ref="A59:C59"/>
  </mergeCells>
  <phoneticPr fontId="1" type="noConversion"/>
  <dataValidations disablePrompts="1"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80"/>
  <sheetViews>
    <sheetView topLeftCell="A22" workbookViewId="0">
      <selection activeCell="E28" sqref="E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256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239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3" t="s">
        <v>184</v>
      </c>
      <c r="B9" s="563" t="s">
        <v>241</v>
      </c>
      <c r="C9" s="563"/>
      <c r="D9" s="563"/>
      <c r="F9" t="s">
        <v>185</v>
      </c>
      <c r="G9" s="25" t="s">
        <v>242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420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574</v>
      </c>
      <c r="E60" s="333" t="s">
        <v>565</v>
      </c>
      <c r="F60" s="333" t="s">
        <v>567</v>
      </c>
      <c r="G60" s="333" t="s">
        <v>568</v>
      </c>
      <c r="H60" s="333" t="s">
        <v>570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420</v>
      </c>
      <c r="C69" s="352" t="s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</sheetData>
  <mergeCells count="6">
    <mergeCell ref="A50:B50"/>
    <mergeCell ref="A59:C59"/>
    <mergeCell ref="A1:G1"/>
    <mergeCell ref="A2:G2"/>
    <mergeCell ref="A3:G3"/>
    <mergeCell ref="B9:D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6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255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243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3" t="s">
        <v>184</v>
      </c>
      <c r="B9" s="563" t="s">
        <v>244</v>
      </c>
      <c r="C9" s="563"/>
      <c r="D9" s="563"/>
      <c r="F9" t="s">
        <v>185</v>
      </c>
      <c r="G9" s="25" t="s">
        <v>231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IFERROR("",(F11-$D$88)/($F$88*C11))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420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574</v>
      </c>
      <c r="E60" s="333" t="s">
        <v>565</v>
      </c>
      <c r="F60" s="333" t="s">
        <v>567</v>
      </c>
      <c r="G60" s="333" t="s">
        <v>568</v>
      </c>
      <c r="H60" s="333" t="s">
        <v>570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420</v>
      </c>
      <c r="C69" s="352" t="s" ph="1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11" s="229" customFormat="1"/>
    <row r="82" spans="1:11" ht="14.25" thickBot="1"/>
    <row r="83" spans="1:11" ht="39.75" customHeight="1" thickBot="1">
      <c r="A83" s="542" t="s">
        <v>196</v>
      </c>
      <c r="B83" s="100" t="s">
        <v>197</v>
      </c>
      <c r="C83" s="121">
        <v>0</v>
      </c>
      <c r="D83" s="116">
        <v>0.25</v>
      </c>
      <c r="E83" s="116">
        <v>0.5</v>
      </c>
      <c r="F83" s="116">
        <v>1</v>
      </c>
      <c r="G83" s="116">
        <v>3</v>
      </c>
      <c r="H83" s="116">
        <v>5</v>
      </c>
      <c r="I83" s="116">
        <v>7</v>
      </c>
      <c r="J83" s="116">
        <v>10</v>
      </c>
    </row>
    <row r="84" spans="1:11" ht="19.5" thickBot="1">
      <c r="A84" s="543"/>
      <c r="B84" s="103" t="s">
        <v>198</v>
      </c>
      <c r="C84" s="122">
        <v>0</v>
      </c>
      <c r="D84" s="117">
        <v>0.25</v>
      </c>
      <c r="E84" s="117">
        <v>0.5</v>
      </c>
      <c r="F84" s="117">
        <v>1</v>
      </c>
      <c r="G84" s="117">
        <v>3</v>
      </c>
      <c r="H84" s="117">
        <v>5</v>
      </c>
      <c r="I84" s="117">
        <v>7</v>
      </c>
      <c r="J84" s="116">
        <v>10</v>
      </c>
    </row>
    <row r="85" spans="1:11" ht="14.25" thickBot="1">
      <c r="A85" s="543"/>
      <c r="B85" s="103" t="s">
        <v>199</v>
      </c>
      <c r="C85" s="105"/>
      <c r="D85" s="105"/>
      <c r="E85" s="105"/>
      <c r="F85" s="105"/>
      <c r="G85" s="105"/>
      <c r="H85" s="105"/>
      <c r="I85" s="107"/>
      <c r="J85" s="107"/>
    </row>
    <row r="86" spans="1:11" ht="14.25" thickBot="1">
      <c r="A86" s="543"/>
      <c r="B86" s="103" t="s">
        <v>200</v>
      </c>
      <c r="C86" s="105"/>
      <c r="D86" s="105"/>
      <c r="E86" s="105"/>
      <c r="F86" s="105"/>
      <c r="G86" s="105"/>
      <c r="H86" s="105"/>
      <c r="I86" s="107"/>
      <c r="J86" s="107"/>
    </row>
    <row r="87" spans="1:11" ht="14.25" thickBot="1">
      <c r="A87" s="543"/>
      <c r="B87" s="103" t="s">
        <v>201</v>
      </c>
      <c r="C87" s="105">
        <f>C85-C86</f>
        <v>0</v>
      </c>
      <c r="D87" s="105">
        <f t="shared" ref="D87:H87" si="2">D85-D86</f>
        <v>0</v>
      </c>
      <c r="E87" s="105">
        <f t="shared" si="2"/>
        <v>0</v>
      </c>
      <c r="F87" s="105">
        <f t="shared" si="2"/>
        <v>0</v>
      </c>
      <c r="G87" s="105">
        <f t="shared" si="2"/>
        <v>0</v>
      </c>
      <c r="H87" s="105">
        <f t="shared" si="2"/>
        <v>0</v>
      </c>
      <c r="I87" s="107">
        <f>I85-I86</f>
        <v>0</v>
      </c>
      <c r="J87" s="107">
        <f>J85-J86</f>
        <v>0</v>
      </c>
    </row>
    <row r="88" spans="1:11" ht="14.25" thickBot="1">
      <c r="A88" s="544"/>
      <c r="B88" s="103" t="s">
        <v>202</v>
      </c>
      <c r="C88" s="105" t="s">
        <v>203</v>
      </c>
      <c r="D88" s="108">
        <f>INTERCEPT($C$87:$J$87,$C$84:$J$84)</f>
        <v>0</v>
      </c>
      <c r="E88" s="105" t="s">
        <v>204</v>
      </c>
      <c r="F88" s="108">
        <f>SLOPE($C$87:$J$87,$C$84:$J$84)</f>
        <v>0</v>
      </c>
      <c r="G88" s="105" t="s">
        <v>205</v>
      </c>
      <c r="H88" s="108" t="e">
        <f>CORREL($C$84:$J$84,$C$87:$J$87)</f>
        <v>#DIV/0!</v>
      </c>
    </row>
    <row r="89" spans="1:11" ht="14.25" thickBot="1">
      <c r="A89" s="75" t="s">
        <v>21</v>
      </c>
      <c r="B89" s="103" t="s">
        <v>138</v>
      </c>
      <c r="C89" s="553"/>
      <c r="D89" s="554"/>
      <c r="E89" s="553"/>
      <c r="F89" s="554"/>
      <c r="G89" s="553"/>
      <c r="H89" s="554"/>
      <c r="I89" s="553"/>
      <c r="J89" s="555"/>
      <c r="K89" s="554"/>
    </row>
    <row r="90" spans="1:11" ht="14.25" thickBot="1">
      <c r="A90" s="75" t="s">
        <v>139</v>
      </c>
      <c r="B90" s="103" t="s">
        <v>27</v>
      </c>
      <c r="C90" s="105"/>
      <c r="D90" s="105"/>
      <c r="E90" s="105"/>
      <c r="F90" s="105"/>
      <c r="G90" s="105"/>
      <c r="H90" s="105"/>
      <c r="I90" s="553"/>
      <c r="J90" s="554"/>
      <c r="K90" s="105"/>
    </row>
    <row r="91" spans="1:11" ht="14.25" thickBot="1">
      <c r="A91" s="75" t="s">
        <v>140</v>
      </c>
      <c r="B91" s="103" t="s">
        <v>141</v>
      </c>
      <c r="C91" s="553"/>
      <c r="D91" s="554"/>
      <c r="E91" s="553"/>
      <c r="F91" s="554"/>
      <c r="G91" s="553"/>
      <c r="H91" s="554"/>
      <c r="I91" s="553"/>
      <c r="J91" s="554"/>
      <c r="K91" s="105"/>
    </row>
    <row r="92" spans="1:11" ht="14.25" thickBot="1">
      <c r="A92" s="76"/>
      <c r="B92" s="103" t="s">
        <v>29</v>
      </c>
      <c r="C92" s="553"/>
      <c r="D92" s="554"/>
      <c r="E92" s="553"/>
      <c r="F92" s="554"/>
      <c r="G92" s="553"/>
      <c r="H92" s="554"/>
      <c r="I92" s="553"/>
      <c r="J92" s="554"/>
      <c r="K92" s="105"/>
    </row>
    <row r="93" spans="1:11" ht="14.25" thickBot="1">
      <c r="A93" s="77"/>
      <c r="B93" s="103" t="s">
        <v>30</v>
      </c>
      <c r="C93" s="553"/>
      <c r="D93" s="554"/>
      <c r="E93" s="553"/>
      <c r="F93" s="554"/>
      <c r="G93" s="553"/>
      <c r="H93" s="554"/>
      <c r="I93" s="553"/>
      <c r="J93" s="554"/>
      <c r="K93" s="105"/>
    </row>
    <row r="94" spans="1:11" ht="14.25" thickBot="1">
      <c r="A94" s="542" t="s">
        <v>206</v>
      </c>
      <c r="B94" s="103" t="s">
        <v>186</v>
      </c>
      <c r="C94" s="553"/>
      <c r="D94" s="554"/>
      <c r="E94" s="553"/>
      <c r="F94" s="554"/>
      <c r="G94" s="435" t="s">
        <v>207</v>
      </c>
      <c r="H94" s="500"/>
      <c r="I94" s="500"/>
      <c r="J94" s="500"/>
      <c r="K94" s="436"/>
    </row>
    <row r="95" spans="1:11" ht="14.25" thickBot="1">
      <c r="A95" s="543"/>
      <c r="B95" s="103" t="s">
        <v>208</v>
      </c>
      <c r="C95" s="553"/>
      <c r="D95" s="554"/>
      <c r="E95" s="553"/>
      <c r="F95" s="554"/>
      <c r="G95" s="550" t="s">
        <v>209</v>
      </c>
      <c r="H95" s="551"/>
      <c r="I95" s="552"/>
      <c r="J95" s="553"/>
      <c r="K95" s="554"/>
    </row>
    <row r="96" spans="1:11" ht="14.25" thickBot="1">
      <c r="A96" s="543"/>
      <c r="B96" s="103" t="s">
        <v>210</v>
      </c>
      <c r="C96" s="553"/>
      <c r="D96" s="554"/>
      <c r="E96" s="553"/>
      <c r="F96" s="554"/>
      <c r="G96" s="550" t="s">
        <v>211</v>
      </c>
      <c r="H96" s="551"/>
      <c r="I96" s="552"/>
      <c r="J96" s="105"/>
      <c r="K96" s="105"/>
    </row>
    <row r="97" spans="1:11" ht="14.25" thickBot="1">
      <c r="A97" s="543"/>
      <c r="B97" s="103" t="s">
        <v>212</v>
      </c>
      <c r="C97" s="553"/>
      <c r="D97" s="554"/>
      <c r="E97" s="553"/>
      <c r="F97" s="554"/>
      <c r="G97" s="435" t="s">
        <v>212</v>
      </c>
      <c r="H97" s="500"/>
      <c r="I97" s="436"/>
      <c r="J97" s="105"/>
      <c r="K97" s="105"/>
    </row>
    <row r="98" spans="1:11" ht="15.75" thickBot="1">
      <c r="A98" s="543"/>
      <c r="B98" s="102" t="s">
        <v>213</v>
      </c>
      <c r="C98" s="553"/>
      <c r="D98" s="554"/>
      <c r="E98" s="553"/>
      <c r="F98" s="554"/>
      <c r="G98" s="559" t="s">
        <v>213</v>
      </c>
      <c r="H98" s="560"/>
      <c r="I98" s="561"/>
      <c r="J98" s="105"/>
      <c r="K98" s="105"/>
    </row>
    <row r="99" spans="1:11" ht="15.75" thickBot="1">
      <c r="A99" s="543"/>
      <c r="B99" s="103" t="s">
        <v>214</v>
      </c>
      <c r="C99" s="553"/>
      <c r="D99" s="554"/>
      <c r="E99" s="553"/>
      <c r="F99" s="554"/>
      <c r="G99" s="550" t="s">
        <v>215</v>
      </c>
      <c r="H99" s="551"/>
      <c r="I99" s="552"/>
      <c r="J99" s="109"/>
      <c r="K99" s="105"/>
    </row>
    <row r="100" spans="1:11" ht="14.25" thickBot="1">
      <c r="A100" s="543"/>
      <c r="B100" s="103" t="s">
        <v>216</v>
      </c>
      <c r="C100" s="553"/>
      <c r="D100" s="554"/>
      <c r="E100" s="553"/>
      <c r="F100" s="554"/>
      <c r="G100" s="550" t="s">
        <v>217</v>
      </c>
      <c r="H100" s="551"/>
      <c r="I100" s="552"/>
      <c r="J100" s="105"/>
      <c r="K100" s="105"/>
    </row>
    <row r="101" spans="1:11" ht="14.25" thickBot="1">
      <c r="A101" s="543"/>
      <c r="B101" s="103" t="s">
        <v>218</v>
      </c>
      <c r="C101" s="553"/>
      <c r="D101" s="554"/>
      <c r="E101" s="553"/>
      <c r="F101" s="554"/>
      <c r="G101" s="550" t="s">
        <v>164</v>
      </c>
      <c r="H101" s="551"/>
      <c r="I101" s="552"/>
      <c r="J101" s="105"/>
      <c r="K101" s="105"/>
    </row>
    <row r="102" spans="1:11" ht="14.25" thickBot="1">
      <c r="A102" s="544"/>
      <c r="B102" s="103" t="s">
        <v>30</v>
      </c>
      <c r="C102" s="553"/>
      <c r="D102" s="554"/>
      <c r="E102" s="553"/>
      <c r="F102" s="554"/>
      <c r="G102" s="550" t="s">
        <v>30</v>
      </c>
      <c r="H102" s="551"/>
      <c r="I102" s="552"/>
      <c r="J102" s="105"/>
      <c r="K102" s="105"/>
    </row>
    <row r="103" spans="1:11" ht="19.5">
      <c r="A103" s="557" t="s">
        <v>167</v>
      </c>
      <c r="B103" s="557"/>
      <c r="C103" s="557"/>
      <c r="D103" s="557"/>
      <c r="E103" s="557"/>
      <c r="F103" s="557"/>
      <c r="G103" s="557"/>
      <c r="H103" s="557"/>
      <c r="I103" s="557"/>
      <c r="J103" s="557"/>
      <c r="K103" s="557"/>
    </row>
    <row r="104" spans="1:11" ht="18.75">
      <c r="A104" s="82"/>
    </row>
    <row r="105" spans="1:11" ht="18.75">
      <c r="A105" s="82"/>
    </row>
    <row r="106" spans="1:11" ht="18.75">
      <c r="A106" s="82"/>
    </row>
    <row r="107" spans="1:11" ht="18.75">
      <c r="A107" s="82"/>
    </row>
    <row r="108" spans="1:11" ht="18.75">
      <c r="A108" s="83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 ht="18.75">
      <c r="A114" s="83"/>
    </row>
    <row r="115" spans="1:1">
      <c r="A115" s="110"/>
    </row>
    <row r="116" spans="1:1" ht="14.25">
      <c r="A116" s="84" t="s">
        <v>219</v>
      </c>
    </row>
  </sheetData>
  <mergeCells count="54">
    <mergeCell ref="A103:K103"/>
    <mergeCell ref="C101:D101"/>
    <mergeCell ref="E101:F101"/>
    <mergeCell ref="G101:I101"/>
    <mergeCell ref="C102:D102"/>
    <mergeCell ref="E102:F102"/>
    <mergeCell ref="G102:I102"/>
    <mergeCell ref="A94:A102"/>
    <mergeCell ref="C94:D94"/>
    <mergeCell ref="E94:F94"/>
    <mergeCell ref="G94:K94"/>
    <mergeCell ref="C95:D95"/>
    <mergeCell ref="E95:F95"/>
    <mergeCell ref="G95:I95"/>
    <mergeCell ref="J95:K95"/>
    <mergeCell ref="C99:D99"/>
    <mergeCell ref="E99:F99"/>
    <mergeCell ref="G99:I99"/>
    <mergeCell ref="C100:D100"/>
    <mergeCell ref="E100:F100"/>
    <mergeCell ref="G100:I100"/>
    <mergeCell ref="G96:I96"/>
    <mergeCell ref="C97:D97"/>
    <mergeCell ref="E97:F97"/>
    <mergeCell ref="G97:I97"/>
    <mergeCell ref="C98:D98"/>
    <mergeCell ref="E98:F98"/>
    <mergeCell ref="G98:I98"/>
    <mergeCell ref="C96:D96"/>
    <mergeCell ref="E96:F96"/>
    <mergeCell ref="C92:D92"/>
    <mergeCell ref="E92:F92"/>
    <mergeCell ref="G92:H92"/>
    <mergeCell ref="I92:J92"/>
    <mergeCell ref="C93:D93"/>
    <mergeCell ref="E93:F93"/>
    <mergeCell ref="G93:H93"/>
    <mergeCell ref="I93:J93"/>
    <mergeCell ref="I89:K89"/>
    <mergeCell ref="I90:J90"/>
    <mergeCell ref="C91:D91"/>
    <mergeCell ref="E91:F91"/>
    <mergeCell ref="G91:H91"/>
    <mergeCell ref="I91:J91"/>
    <mergeCell ref="C89:D89"/>
    <mergeCell ref="E89:F89"/>
    <mergeCell ref="G89:H89"/>
    <mergeCell ref="A1:G1"/>
    <mergeCell ref="A2:G2"/>
    <mergeCell ref="A3:G3"/>
    <mergeCell ref="B9:D9"/>
    <mergeCell ref="A83:A88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254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245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3" t="s">
        <v>184</v>
      </c>
      <c r="B9" s="563" t="s">
        <v>247</v>
      </c>
      <c r="C9" s="563"/>
      <c r="D9" s="563"/>
      <c r="F9" t="s">
        <v>185</v>
      </c>
      <c r="G9" s="25" t="s">
        <v>248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IFERROR("",(F11-$D$87)/($F$87*C11))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420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574</v>
      </c>
      <c r="E60" s="333" t="s">
        <v>565</v>
      </c>
      <c r="F60" s="333" t="s">
        <v>567</v>
      </c>
      <c r="G60" s="333" t="s">
        <v>568</v>
      </c>
      <c r="H60" s="333" t="s">
        <v>570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420</v>
      </c>
      <c r="C69" s="352" t="s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11" ht="14.25" thickBot="1"/>
    <row r="82" spans="1:11" ht="39.75" customHeight="1" thickBot="1">
      <c r="A82" s="542" t="s">
        <v>196</v>
      </c>
      <c r="B82" s="100" t="s">
        <v>197</v>
      </c>
      <c r="C82" s="121">
        <v>0</v>
      </c>
      <c r="D82" s="116">
        <v>0</v>
      </c>
      <c r="E82" s="116">
        <v>0.5</v>
      </c>
      <c r="F82" s="116">
        <v>1</v>
      </c>
      <c r="G82" s="116">
        <v>3</v>
      </c>
      <c r="H82" s="116">
        <v>5</v>
      </c>
      <c r="I82" s="116">
        <v>8</v>
      </c>
    </row>
    <row r="83" spans="1:11" ht="19.5" thickBot="1">
      <c r="A83" s="543"/>
      <c r="B83" s="103" t="s">
        <v>198</v>
      </c>
      <c r="C83" s="122">
        <v>0</v>
      </c>
      <c r="D83" s="117">
        <v>0</v>
      </c>
      <c r="E83" s="117">
        <v>5</v>
      </c>
      <c r="F83" s="117">
        <v>10</v>
      </c>
      <c r="G83" s="117">
        <v>30</v>
      </c>
      <c r="H83" s="117">
        <v>50</v>
      </c>
      <c r="I83" s="117">
        <v>80</v>
      </c>
    </row>
    <row r="84" spans="1:11" ht="14.25" thickBot="1">
      <c r="A84" s="543"/>
      <c r="B84" s="103" t="s">
        <v>199</v>
      </c>
      <c r="C84" s="105"/>
      <c r="D84" s="105"/>
      <c r="E84" s="105"/>
      <c r="F84" s="105"/>
      <c r="G84" s="105"/>
      <c r="H84" s="105"/>
      <c r="I84" s="107"/>
    </row>
    <row r="85" spans="1:11" ht="14.25" thickBot="1">
      <c r="A85" s="543"/>
      <c r="B85" s="103" t="s">
        <v>200</v>
      </c>
      <c r="C85" s="105"/>
      <c r="D85" s="105"/>
      <c r="E85" s="105"/>
      <c r="F85" s="105"/>
      <c r="G85" s="105"/>
      <c r="H85" s="105"/>
      <c r="I85" s="107"/>
    </row>
    <row r="86" spans="1:11" ht="14.25" thickBot="1">
      <c r="A86" s="543"/>
      <c r="B86" s="103" t="s">
        <v>201</v>
      </c>
      <c r="C86" s="105">
        <f>C84-C85</f>
        <v>0</v>
      </c>
      <c r="D86" s="105">
        <f t="shared" ref="D86:H86" si="2">D84-D85</f>
        <v>0</v>
      </c>
      <c r="E86" s="105">
        <f t="shared" si="2"/>
        <v>0</v>
      </c>
      <c r="F86" s="105">
        <f t="shared" si="2"/>
        <v>0</v>
      </c>
      <c r="G86" s="105">
        <f t="shared" si="2"/>
        <v>0</v>
      </c>
      <c r="H86" s="105">
        <f t="shared" si="2"/>
        <v>0</v>
      </c>
      <c r="I86" s="107">
        <f>I84-I85</f>
        <v>0</v>
      </c>
    </row>
    <row r="87" spans="1:11" ht="14.25" thickBot="1">
      <c r="A87" s="544"/>
      <c r="B87" s="103" t="s">
        <v>202</v>
      </c>
      <c r="C87" s="105" t="s">
        <v>203</v>
      </c>
      <c r="D87" s="108">
        <f>INTERCEPT($C$86:$I$86,$C$83:$I$83)</f>
        <v>0</v>
      </c>
      <c r="E87" s="105" t="s">
        <v>204</v>
      </c>
      <c r="F87" s="108">
        <f>SLOPE($C$86:$I$86,$C$83:$I$83)</f>
        <v>0</v>
      </c>
      <c r="G87" s="105" t="s">
        <v>205</v>
      </c>
      <c r="H87" s="108" t="e">
        <f>CORREL($C$83:$I$83,$C$86:$I$86)</f>
        <v>#DIV/0!</v>
      </c>
    </row>
    <row r="88" spans="1:11" ht="14.25" thickBot="1">
      <c r="A88" s="75" t="s">
        <v>21</v>
      </c>
      <c r="B88" s="103" t="s">
        <v>138</v>
      </c>
      <c r="C88" s="553"/>
      <c r="D88" s="554"/>
      <c r="E88" s="553"/>
      <c r="F88" s="554"/>
      <c r="G88" s="553"/>
      <c r="H88" s="554"/>
      <c r="I88" s="553"/>
      <c r="J88" s="555"/>
      <c r="K88" s="554"/>
    </row>
    <row r="89" spans="1:11" ht="14.25" thickBot="1">
      <c r="A89" s="75" t="s">
        <v>139</v>
      </c>
      <c r="B89" s="103" t="s">
        <v>27</v>
      </c>
      <c r="C89" s="105"/>
      <c r="D89" s="105"/>
      <c r="E89" s="105"/>
      <c r="F89" s="105"/>
      <c r="G89" s="105"/>
      <c r="H89" s="105"/>
      <c r="I89" s="553"/>
      <c r="J89" s="554"/>
      <c r="K89" s="105"/>
    </row>
    <row r="90" spans="1:11" ht="14.25" thickBot="1">
      <c r="A90" s="75" t="s">
        <v>140</v>
      </c>
      <c r="B90" s="103" t="s">
        <v>141</v>
      </c>
      <c r="C90" s="553"/>
      <c r="D90" s="554"/>
      <c r="E90" s="553"/>
      <c r="F90" s="554"/>
      <c r="G90" s="553"/>
      <c r="H90" s="554"/>
      <c r="I90" s="553"/>
      <c r="J90" s="554"/>
      <c r="K90" s="105"/>
    </row>
    <row r="91" spans="1:11" ht="14.25" thickBot="1">
      <c r="A91" s="76"/>
      <c r="B91" s="103" t="s">
        <v>29</v>
      </c>
      <c r="C91" s="553"/>
      <c r="D91" s="554"/>
      <c r="E91" s="553"/>
      <c r="F91" s="554"/>
      <c r="G91" s="553"/>
      <c r="H91" s="554"/>
      <c r="I91" s="553"/>
      <c r="J91" s="554"/>
      <c r="K91" s="105"/>
    </row>
    <row r="92" spans="1:11" ht="14.25" thickBot="1">
      <c r="A92" s="77"/>
      <c r="B92" s="103" t="s">
        <v>30</v>
      </c>
      <c r="C92" s="553"/>
      <c r="D92" s="554"/>
      <c r="E92" s="553"/>
      <c r="F92" s="554"/>
      <c r="G92" s="553"/>
      <c r="H92" s="554"/>
      <c r="I92" s="553"/>
      <c r="J92" s="554"/>
      <c r="K92" s="105"/>
    </row>
    <row r="93" spans="1:11" ht="14.25" thickBot="1">
      <c r="A93" s="542" t="s">
        <v>206</v>
      </c>
      <c r="B93" s="103" t="s">
        <v>186</v>
      </c>
      <c r="C93" s="553"/>
      <c r="D93" s="554"/>
      <c r="E93" s="553"/>
      <c r="F93" s="554"/>
      <c r="G93" s="435" t="s">
        <v>207</v>
      </c>
      <c r="H93" s="500"/>
      <c r="I93" s="500"/>
      <c r="J93" s="500"/>
      <c r="K93" s="436"/>
    </row>
    <row r="94" spans="1:11" ht="14.25" thickBot="1">
      <c r="A94" s="543"/>
      <c r="B94" s="103" t="s">
        <v>208</v>
      </c>
      <c r="C94" s="553"/>
      <c r="D94" s="554"/>
      <c r="E94" s="553"/>
      <c r="F94" s="554"/>
      <c r="G94" s="550" t="s">
        <v>209</v>
      </c>
      <c r="H94" s="551"/>
      <c r="I94" s="552"/>
      <c r="J94" s="553"/>
      <c r="K94" s="554"/>
    </row>
    <row r="95" spans="1:11" ht="14.25" thickBot="1">
      <c r="A95" s="543"/>
      <c r="B95" s="103" t="s">
        <v>210</v>
      </c>
      <c r="C95" s="553"/>
      <c r="D95" s="554"/>
      <c r="E95" s="553"/>
      <c r="F95" s="554"/>
      <c r="G95" s="550" t="s">
        <v>211</v>
      </c>
      <c r="H95" s="551"/>
      <c r="I95" s="552"/>
      <c r="J95" s="105"/>
      <c r="K95" s="105"/>
    </row>
    <row r="96" spans="1:11" ht="14.25" thickBot="1">
      <c r="A96" s="543"/>
      <c r="B96" s="103" t="s">
        <v>212</v>
      </c>
      <c r="C96" s="553"/>
      <c r="D96" s="554"/>
      <c r="E96" s="553"/>
      <c r="F96" s="554"/>
      <c r="G96" s="435" t="s">
        <v>212</v>
      </c>
      <c r="H96" s="500"/>
      <c r="I96" s="436"/>
      <c r="J96" s="105"/>
      <c r="K96" s="105"/>
    </row>
    <row r="97" spans="1:11" ht="15.75" thickBot="1">
      <c r="A97" s="543"/>
      <c r="B97" s="102" t="s">
        <v>213</v>
      </c>
      <c r="C97" s="553"/>
      <c r="D97" s="554"/>
      <c r="E97" s="553"/>
      <c r="F97" s="554"/>
      <c r="G97" s="559" t="s">
        <v>213</v>
      </c>
      <c r="H97" s="560"/>
      <c r="I97" s="561"/>
      <c r="J97" s="105"/>
      <c r="K97" s="105"/>
    </row>
    <row r="98" spans="1:11" ht="15.75" thickBot="1">
      <c r="A98" s="543"/>
      <c r="B98" s="103" t="s">
        <v>214</v>
      </c>
      <c r="C98" s="553"/>
      <c r="D98" s="554"/>
      <c r="E98" s="553"/>
      <c r="F98" s="554"/>
      <c r="G98" s="550" t="s">
        <v>215</v>
      </c>
      <c r="H98" s="551"/>
      <c r="I98" s="552"/>
      <c r="J98" s="109"/>
      <c r="K98" s="105"/>
    </row>
    <row r="99" spans="1:11" ht="14.25" thickBot="1">
      <c r="A99" s="543"/>
      <c r="B99" s="103" t="s">
        <v>216</v>
      </c>
      <c r="C99" s="553"/>
      <c r="D99" s="554"/>
      <c r="E99" s="553"/>
      <c r="F99" s="554"/>
      <c r="G99" s="550" t="s">
        <v>217</v>
      </c>
      <c r="H99" s="551"/>
      <c r="I99" s="552"/>
      <c r="J99" s="105"/>
      <c r="K99" s="105"/>
    </row>
    <row r="100" spans="1:11" ht="14.25" thickBot="1">
      <c r="A100" s="543"/>
      <c r="B100" s="103" t="s">
        <v>218</v>
      </c>
      <c r="C100" s="553"/>
      <c r="D100" s="554"/>
      <c r="E100" s="553"/>
      <c r="F100" s="554"/>
      <c r="G100" s="550" t="s">
        <v>164</v>
      </c>
      <c r="H100" s="551"/>
      <c r="I100" s="552"/>
      <c r="J100" s="105"/>
      <c r="K100" s="105"/>
    </row>
    <row r="101" spans="1:11" ht="14.25" thickBot="1">
      <c r="A101" s="544"/>
      <c r="B101" s="103" t="s">
        <v>30</v>
      </c>
      <c r="C101" s="553"/>
      <c r="D101" s="554"/>
      <c r="E101" s="553"/>
      <c r="F101" s="554"/>
      <c r="G101" s="550" t="s">
        <v>30</v>
      </c>
      <c r="H101" s="551"/>
      <c r="I101" s="552"/>
      <c r="J101" s="105"/>
      <c r="K101" s="105"/>
    </row>
    <row r="102" spans="1:11" ht="19.5">
      <c r="A102" s="557" t="s">
        <v>167</v>
      </c>
      <c r="B102" s="557"/>
      <c r="C102" s="557"/>
      <c r="D102" s="557"/>
      <c r="E102" s="557"/>
      <c r="F102" s="557"/>
      <c r="G102" s="557"/>
      <c r="H102" s="557"/>
      <c r="I102" s="557"/>
      <c r="J102" s="557"/>
      <c r="K102" s="557"/>
    </row>
    <row r="103" spans="1:11" ht="18.75">
      <c r="A103" s="82"/>
    </row>
    <row r="104" spans="1:11" ht="18.75">
      <c r="A104" s="82"/>
    </row>
    <row r="105" spans="1:11" ht="18.75">
      <c r="A105" s="82"/>
    </row>
    <row r="106" spans="1:11" ht="18.75">
      <c r="A106" s="82"/>
    </row>
    <row r="107" spans="1:11" ht="18.75">
      <c r="A107" s="83"/>
    </row>
    <row r="108" spans="1:11" ht="18.75">
      <c r="A108" s="83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>
      <c r="A114" s="110"/>
    </row>
    <row r="115" spans="1:1" ht="14.25">
      <c r="A115" s="84" t="s">
        <v>219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abSelected="1" topLeftCell="A22" workbookViewId="0">
      <selection activeCell="G42" sqref="G42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73" t="s">
        <v>0</v>
      </c>
      <c r="B1" s="373"/>
      <c r="C1" s="373"/>
      <c r="D1" s="373"/>
      <c r="E1" s="373"/>
      <c r="F1" s="373"/>
      <c r="G1" s="373"/>
    </row>
    <row r="2" spans="1:9" ht="20.25">
      <c r="A2" s="374" t="s">
        <v>1</v>
      </c>
      <c r="B2" s="374"/>
      <c r="C2" s="374"/>
      <c r="D2" s="374"/>
      <c r="E2" s="374"/>
      <c r="F2" s="374"/>
      <c r="G2" s="374"/>
    </row>
    <row r="3" spans="1:9">
      <c r="A3" s="375" t="s">
        <v>253</v>
      </c>
      <c r="B3" s="375"/>
      <c r="C3" s="375"/>
      <c r="D3" s="375"/>
      <c r="E3" s="375"/>
      <c r="F3" s="375"/>
      <c r="G3" s="37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2" t="s">
        <v>177</v>
      </c>
      <c r="B6" s="21" t="s">
        <v>239</v>
      </c>
      <c r="C6" s="112"/>
      <c r="D6" s="112"/>
      <c r="E6" s="112"/>
      <c r="F6" s="112"/>
      <c r="G6" s="112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3" t="s">
        <v>184</v>
      </c>
      <c r="B9" s="563" t="s">
        <v>241</v>
      </c>
      <c r="C9" s="563"/>
      <c r="D9" s="563"/>
      <c r="F9" t="s">
        <v>185</v>
      </c>
      <c r="G9" s="25" t="s">
        <v>242</v>
      </c>
    </row>
    <row r="10" spans="1:9" ht="13.5" customHeight="1" thickBot="1">
      <c r="A10" s="114" t="s">
        <v>186</v>
      </c>
      <c r="B10" s="115" t="s">
        <v>84</v>
      </c>
      <c r="C10" s="115" t="s">
        <v>187</v>
      </c>
      <c r="D10" s="115" t="s">
        <v>188</v>
      </c>
      <c r="E10" s="115" t="s">
        <v>189</v>
      </c>
      <c r="F10" s="60" t="s">
        <v>226</v>
      </c>
      <c r="G10" s="60" t="s">
        <v>227</v>
      </c>
      <c r="H10" s="115" t="s">
        <v>79</v>
      </c>
    </row>
    <row r="11" spans="1:9" ht="14.25" thickBot="1">
      <c r="A11" s="89"/>
      <c r="B11" s="90"/>
      <c r="C11" s="90"/>
      <c r="D11" s="90"/>
      <c r="E11" s="90"/>
      <c r="F11" s="120">
        <f>D11-E11</f>
        <v>0</v>
      </c>
      <c r="G11" s="120" t="str">
        <f t="shared" ref="G11:G24" si="0">IFERROR("",(F11-$D$87)/($F$87*C11))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s="229" customFormat="1">
      <c r="A27" s="366" t="s">
        <v>553</v>
      </c>
    </row>
    <row r="28" spans="1:11" s="229" customFormat="1">
      <c r="A28" s="366"/>
      <c r="B28" s="229" t="s">
        <v>578</v>
      </c>
      <c r="D28" s="229" t="s">
        <v>562</v>
      </c>
      <c r="F28" s="229" t="s">
        <v>563</v>
      </c>
    </row>
    <row r="29" spans="1:11" s="229" customFormat="1">
      <c r="A29" s="367" t="s">
        <v>555</v>
      </c>
      <c r="B29" s="368" t="s">
        <v>557</v>
      </c>
      <c r="C29" s="368" t="s">
        <v>558</v>
      </c>
      <c r="D29" s="368" t="s">
        <v>559</v>
      </c>
      <c r="E29" s="368" t="s">
        <v>561</v>
      </c>
    </row>
    <row r="30" spans="1:11" s="229" customFormat="1">
      <c r="A30" s="367"/>
      <c r="B30" s="368"/>
      <c r="C30" s="368"/>
      <c r="D30" s="368"/>
      <c r="E30" s="368"/>
    </row>
    <row r="31" spans="1:11" s="229" customFormat="1">
      <c r="A31" s="367"/>
      <c r="B31" s="368"/>
      <c r="C31" s="368"/>
      <c r="D31" s="368"/>
      <c r="E31" s="368"/>
    </row>
    <row r="32" spans="1:11" s="229" customFormat="1">
      <c r="A32" s="367"/>
      <c r="B32" s="368"/>
      <c r="C32" s="368"/>
      <c r="D32" s="368"/>
      <c r="E32" s="368"/>
    </row>
    <row r="33" spans="1:5" s="229" customFormat="1">
      <c r="A33" s="367"/>
      <c r="B33" s="368"/>
      <c r="C33" s="368"/>
      <c r="D33" s="368"/>
      <c r="E33" s="368"/>
    </row>
    <row r="34" spans="1:5" s="229" customFormat="1">
      <c r="A34" s="367"/>
      <c r="B34" s="368"/>
      <c r="C34" s="368"/>
      <c r="D34" s="368"/>
      <c r="E34" s="368"/>
    </row>
    <row r="35" spans="1:5" s="229" customFormat="1">
      <c r="A35" s="368"/>
      <c r="B35" s="368"/>
      <c r="C35" s="368"/>
      <c r="D35" s="368"/>
      <c r="E35" s="368"/>
    </row>
    <row r="36" spans="1:5" s="229" customFormat="1">
      <c r="A36" s="367"/>
      <c r="B36" s="368"/>
      <c r="C36" s="368"/>
      <c r="D36" s="368"/>
      <c r="E36" s="368"/>
    </row>
    <row r="37" spans="1:5" s="229" customFormat="1">
      <c r="A37" s="367"/>
      <c r="B37" s="368"/>
      <c r="C37" s="368"/>
      <c r="D37" s="368"/>
      <c r="E37" s="368"/>
    </row>
    <row r="38" spans="1:5" s="229" customFormat="1">
      <c r="A38" s="367"/>
      <c r="B38" s="368"/>
      <c r="C38" s="368"/>
      <c r="D38" s="368"/>
      <c r="E38" s="368"/>
    </row>
    <row r="39" spans="1:5" s="229" customFormat="1">
      <c r="A39" s="367"/>
      <c r="B39" s="368"/>
      <c r="C39" s="368"/>
      <c r="D39" s="368"/>
      <c r="E39" s="368"/>
    </row>
    <row r="40" spans="1:5" s="229" customFormat="1">
      <c r="A40" s="367"/>
      <c r="B40" s="368"/>
      <c r="C40" s="368"/>
      <c r="D40" s="368"/>
      <c r="E40" s="368"/>
    </row>
    <row r="41" spans="1:5" s="229" customFormat="1">
      <c r="A41" s="367"/>
      <c r="B41" s="368"/>
      <c r="C41" s="368"/>
      <c r="D41" s="368"/>
      <c r="E41" s="368"/>
    </row>
    <row r="42" spans="1:5" s="229" customFormat="1">
      <c r="A42" s="367"/>
      <c r="B42" s="368"/>
      <c r="C42" s="368"/>
      <c r="D42" s="368"/>
      <c r="E42" s="368"/>
    </row>
    <row r="43" spans="1:5" s="229" customFormat="1">
      <c r="A43" s="367"/>
      <c r="B43" s="368"/>
      <c r="C43" s="368"/>
      <c r="D43" s="368"/>
      <c r="E43" s="368"/>
    </row>
    <row r="44" spans="1:5" s="229" customFormat="1">
      <c r="A44" s="367"/>
      <c r="B44" s="368"/>
      <c r="C44" s="368"/>
      <c r="D44" s="368"/>
      <c r="E44" s="368"/>
    </row>
    <row r="45" spans="1:5" s="229" customFormat="1">
      <c r="A45" s="368"/>
      <c r="B45" s="368"/>
      <c r="C45" s="368"/>
      <c r="D45" s="368"/>
      <c r="E45" s="368"/>
    </row>
    <row r="46" spans="1:5" s="229" customFormat="1">
      <c r="A46" s="367"/>
      <c r="B46" s="368"/>
      <c r="C46" s="368"/>
      <c r="D46" s="368"/>
      <c r="E46" s="368"/>
    </row>
    <row r="47" spans="1:5" s="229" customFormat="1">
      <c r="A47" s="367"/>
      <c r="B47" s="368"/>
      <c r="C47" s="368"/>
      <c r="D47" s="368"/>
      <c r="E47" s="368"/>
    </row>
    <row r="48" spans="1:5" s="229" customFormat="1">
      <c r="A48" s="367"/>
      <c r="B48" s="368"/>
      <c r="C48" s="368"/>
      <c r="D48" s="368"/>
      <c r="E48" s="368"/>
    </row>
    <row r="49" spans="1:10" s="229" customFormat="1">
      <c r="A49" s="1"/>
    </row>
    <row r="50" spans="1:10" s="73" customFormat="1" ht="14.25" thickBot="1">
      <c r="A50" s="562" t="s">
        <v>526</v>
      </c>
      <c r="B50" s="562"/>
    </row>
    <row r="51" spans="1:10" s="73" customFormat="1">
      <c r="A51" s="332" t="s">
        <v>524</v>
      </c>
      <c r="B51" s="341" t="s">
        <v>471</v>
      </c>
      <c r="C51" s="333" t="s">
        <v>527</v>
      </c>
      <c r="D51" s="333" t="s">
        <v>528</v>
      </c>
      <c r="E51" s="333" t="s">
        <v>530</v>
      </c>
      <c r="F51" s="333" t="s">
        <v>532</v>
      </c>
      <c r="G51" s="334" t="s">
        <v>533</v>
      </c>
    </row>
    <row r="52" spans="1:10" s="73" customFormat="1">
      <c r="A52" s="335"/>
      <c r="B52" s="342"/>
      <c r="C52" s="336"/>
      <c r="D52" s="336"/>
      <c r="E52" s="336"/>
      <c r="F52" s="336"/>
      <c r="G52" s="337"/>
    </row>
    <row r="53" spans="1:10" s="73" customFormat="1">
      <c r="A53" s="335"/>
      <c r="B53" s="342"/>
      <c r="C53" s="336"/>
      <c r="D53" s="336"/>
      <c r="E53" s="336"/>
      <c r="F53" s="336"/>
      <c r="G53" s="337"/>
    </row>
    <row r="54" spans="1:10" s="73" customFormat="1">
      <c r="A54" s="335"/>
      <c r="B54" s="342"/>
      <c r="C54" s="336"/>
      <c r="D54" s="336"/>
      <c r="E54" s="336"/>
      <c r="F54" s="336"/>
      <c r="G54" s="337"/>
    </row>
    <row r="55" spans="1:10" s="73" customFormat="1">
      <c r="A55" s="335"/>
      <c r="B55" s="342"/>
      <c r="C55" s="336"/>
      <c r="D55" s="336"/>
      <c r="E55" s="336"/>
      <c r="F55" s="336"/>
      <c r="G55" s="337"/>
    </row>
    <row r="56" spans="1:10" s="73" customFormat="1">
      <c r="A56" s="335"/>
      <c r="B56" s="342"/>
      <c r="C56" s="336"/>
      <c r="D56" s="336"/>
      <c r="E56" s="336"/>
      <c r="F56" s="336"/>
      <c r="G56" s="337"/>
    </row>
    <row r="57" spans="1:10" s="73" customFormat="1" ht="14.25" thickBot="1">
      <c r="A57" s="338"/>
      <c r="B57" s="343"/>
      <c r="C57" s="339"/>
      <c r="D57" s="339"/>
      <c r="E57" s="339"/>
      <c r="F57" s="339"/>
      <c r="G57" s="340"/>
    </row>
    <row r="58" spans="1:10" s="229" customFormat="1">
      <c r="A58" s="1"/>
    </row>
    <row r="59" spans="1:10" s="73" customFormat="1" ht="14.25" thickBot="1">
      <c r="A59" s="562" t="s">
        <v>534</v>
      </c>
      <c r="B59" s="562"/>
      <c r="C59" s="562"/>
      <c r="D59" s="330"/>
      <c r="E59" s="330"/>
      <c r="F59" s="330"/>
    </row>
    <row r="60" spans="1:10" s="73" customFormat="1">
      <c r="A60" s="332" t="s">
        <v>68</v>
      </c>
      <c r="B60" s="333" t="s">
        <v>420</v>
      </c>
      <c r="C60" s="333" t="s">
        <v>573</v>
      </c>
      <c r="D60" s="333" t="s">
        <v>575</v>
      </c>
      <c r="E60" s="333" t="s">
        <v>565</v>
      </c>
      <c r="F60" s="333" t="s">
        <v>567</v>
      </c>
      <c r="G60" s="333" t="s">
        <v>569</v>
      </c>
      <c r="H60" s="333" t="s">
        <v>571</v>
      </c>
      <c r="I60" s="334" t="s">
        <v>540</v>
      </c>
      <c r="J60" s="334" t="s">
        <v>533</v>
      </c>
    </row>
    <row r="61" spans="1:10" s="73" customFormat="1">
      <c r="A61" s="335"/>
      <c r="B61" s="336"/>
      <c r="C61" s="336"/>
      <c r="D61" s="336"/>
      <c r="E61" s="336"/>
      <c r="F61" s="336"/>
      <c r="G61" s="336"/>
      <c r="H61" s="336"/>
      <c r="I61" s="337"/>
      <c r="J61" s="337"/>
    </row>
    <row r="62" spans="1:10" s="73" customFormat="1">
      <c r="A62" s="335"/>
      <c r="B62" s="336"/>
      <c r="C62" s="336"/>
      <c r="D62" s="336"/>
      <c r="E62" s="336"/>
      <c r="F62" s="336"/>
      <c r="G62" s="336"/>
      <c r="H62" s="336"/>
      <c r="I62" s="337"/>
      <c r="J62" s="337"/>
    </row>
    <row r="63" spans="1:10" s="73" customFormat="1">
      <c r="A63" s="335"/>
      <c r="B63" s="336"/>
      <c r="C63" s="336"/>
      <c r="D63" s="336"/>
      <c r="E63" s="336"/>
      <c r="F63" s="336"/>
      <c r="G63" s="336"/>
      <c r="H63" s="336"/>
      <c r="I63" s="337"/>
      <c r="J63" s="337"/>
    </row>
    <row r="64" spans="1:10" s="73" customFormat="1">
      <c r="A64" s="335"/>
      <c r="B64" s="336"/>
      <c r="C64" s="336"/>
      <c r="D64" s="336"/>
      <c r="E64" s="336"/>
      <c r="F64" s="336"/>
      <c r="G64" s="336"/>
      <c r="H64" s="336"/>
      <c r="I64" s="337"/>
      <c r="J64" s="337"/>
    </row>
    <row r="65" spans="1:12" s="73" customFormat="1">
      <c r="A65" s="335"/>
      <c r="B65" s="336"/>
      <c r="C65" s="336"/>
      <c r="D65" s="336"/>
      <c r="E65" s="336"/>
      <c r="F65" s="336"/>
      <c r="G65" s="336"/>
      <c r="H65" s="336"/>
      <c r="I65" s="337"/>
      <c r="J65" s="337"/>
    </row>
    <row r="66" spans="1:12" s="73" customFormat="1" ht="14.25" thickBot="1">
      <c r="A66" s="338"/>
      <c r="B66" s="339"/>
      <c r="C66" s="339"/>
      <c r="D66" s="339"/>
      <c r="E66" s="339"/>
      <c r="F66" s="339"/>
      <c r="G66" s="339"/>
      <c r="H66" s="339"/>
      <c r="I66" s="340"/>
      <c r="J66" s="340"/>
    </row>
    <row r="67" spans="1:12" s="73" customFormat="1">
      <c r="A67" s="128"/>
      <c r="B67" s="128"/>
      <c r="C67" s="128"/>
      <c r="D67" s="129"/>
      <c r="E67" s="129"/>
      <c r="F67" s="129"/>
      <c r="G67" s="129"/>
    </row>
    <row r="68" spans="1:12" s="73" customFormat="1">
      <c r="A68" s="351" t="s">
        <v>543</v>
      </c>
      <c r="B68" s="128"/>
      <c r="C68" s="128"/>
      <c r="D68" s="129"/>
      <c r="E68" s="129"/>
      <c r="F68" s="129"/>
      <c r="G68" s="129"/>
    </row>
    <row r="69" spans="1:12" s="73" customFormat="1" ht="24">
      <c r="A69" s="352" t="s">
        <v>544</v>
      </c>
      <c r="B69" s="352" t="s">
        <v>471</v>
      </c>
      <c r="C69" s="352" t="s">
        <v>565</v>
      </c>
      <c r="D69" s="352" t="s">
        <v>567</v>
      </c>
      <c r="E69" s="352" t="s">
        <v>550</v>
      </c>
      <c r="F69" s="352" t="s">
        <v>565</v>
      </c>
      <c r="G69" s="352" t="s">
        <v>567</v>
      </c>
      <c r="H69" s="352" t="s">
        <v>551</v>
      </c>
      <c r="I69" s="352" t="s">
        <v>546</v>
      </c>
      <c r="J69" s="352" t="s">
        <v>548</v>
      </c>
      <c r="K69" s="352" t="s">
        <v>533</v>
      </c>
      <c r="L69" s="12"/>
    </row>
    <row r="70" spans="1:12" s="73" customFormat="1">
      <c r="A70" s="353"/>
      <c r="B70" s="353"/>
      <c r="C70" s="353"/>
      <c r="D70" s="353"/>
      <c r="E70" s="353"/>
      <c r="F70" s="353"/>
      <c r="G70" s="353"/>
      <c r="H70" s="353"/>
      <c r="I70" s="354"/>
      <c r="J70" s="354"/>
      <c r="K70" s="354"/>
      <c r="L70" s="129"/>
    </row>
    <row r="71" spans="1:12" s="73" customFormat="1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12"/>
    </row>
    <row r="72" spans="1:12" s="73" customFormat="1">
      <c r="A72" s="353"/>
      <c r="B72" s="353"/>
      <c r="C72" s="353"/>
      <c r="D72" s="353"/>
      <c r="E72" s="353"/>
      <c r="F72" s="353"/>
      <c r="G72" s="353"/>
      <c r="H72" s="353"/>
      <c r="I72" s="354"/>
      <c r="J72" s="354"/>
      <c r="K72" s="354"/>
      <c r="L72" s="129"/>
    </row>
    <row r="73" spans="1:12" s="73" customFormat="1">
      <c r="A73" s="355"/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12"/>
    </row>
    <row r="74" spans="1:12" s="73" customFormat="1">
      <c r="A74" s="353"/>
      <c r="B74" s="353"/>
      <c r="C74" s="353"/>
      <c r="D74" s="353"/>
      <c r="E74" s="353"/>
      <c r="F74" s="353"/>
      <c r="G74" s="353"/>
      <c r="H74" s="353"/>
      <c r="I74" s="354"/>
      <c r="J74" s="354"/>
      <c r="K74" s="354"/>
      <c r="L74" s="129"/>
    </row>
    <row r="75" spans="1:12" s="73" customFormat="1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12"/>
    </row>
    <row r="76" spans="1:12" s="73" customFormat="1">
      <c r="A76" s="353"/>
      <c r="B76" s="353"/>
      <c r="C76" s="353"/>
      <c r="D76" s="353"/>
      <c r="E76" s="353"/>
      <c r="F76" s="353"/>
      <c r="G76" s="353"/>
      <c r="H76" s="353"/>
      <c r="I76" s="354"/>
      <c r="J76" s="354"/>
      <c r="K76" s="354"/>
      <c r="L76" s="129"/>
    </row>
    <row r="77" spans="1:12" s="73" customFormat="1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12"/>
    </row>
    <row r="78" spans="1:12" s="73" customFormat="1">
      <c r="A78" s="353"/>
      <c r="B78" s="353"/>
      <c r="C78" s="353"/>
      <c r="D78" s="353"/>
      <c r="E78" s="353"/>
      <c r="F78" s="353"/>
      <c r="G78" s="353"/>
      <c r="H78" s="353"/>
      <c r="I78" s="354"/>
      <c r="J78" s="354"/>
      <c r="K78" s="354"/>
      <c r="L78" s="129"/>
    </row>
    <row r="79" spans="1:12" s="73" customFormat="1">
      <c r="A79" s="355"/>
      <c r="B79" s="355"/>
      <c r="C79" s="355"/>
      <c r="D79" s="355"/>
      <c r="E79" s="355"/>
      <c r="F79" s="355"/>
      <c r="G79" s="355"/>
      <c r="H79" s="355"/>
      <c r="I79" s="355"/>
      <c r="J79" s="355"/>
      <c r="K79" s="355"/>
      <c r="L79" s="12"/>
    </row>
    <row r="80" spans="1:12" s="73" customFormat="1">
      <c r="A80" s="353"/>
      <c r="B80" s="353"/>
      <c r="C80" s="353"/>
      <c r="D80" s="353"/>
      <c r="E80" s="353"/>
      <c r="F80" s="353"/>
      <c r="G80" s="353"/>
      <c r="H80" s="353"/>
      <c r="I80" s="354"/>
      <c r="J80" s="354"/>
      <c r="K80" s="354"/>
      <c r="L80" s="129"/>
    </row>
    <row r="81" spans="1:11" ht="14.25" thickBot="1"/>
    <row r="82" spans="1:11" ht="39.75" customHeight="1" thickBot="1">
      <c r="A82" s="542" t="s">
        <v>196</v>
      </c>
      <c r="B82" s="100" t="s">
        <v>197</v>
      </c>
      <c r="C82" s="121">
        <v>0</v>
      </c>
      <c r="D82" s="116">
        <v>0.5</v>
      </c>
      <c r="E82" s="116">
        <v>1</v>
      </c>
      <c r="F82" s="116">
        <v>2</v>
      </c>
      <c r="G82" s="116">
        <v>4</v>
      </c>
      <c r="H82" s="116">
        <v>6</v>
      </c>
      <c r="I82" s="116">
        <v>8</v>
      </c>
      <c r="J82" s="116">
        <v>10</v>
      </c>
    </row>
    <row r="83" spans="1:11" ht="19.5" thickBot="1">
      <c r="A83" s="543"/>
      <c r="B83" s="103" t="s">
        <v>198</v>
      </c>
      <c r="C83" s="122">
        <v>0</v>
      </c>
      <c r="D83" s="117">
        <v>0.5</v>
      </c>
      <c r="E83" s="117">
        <v>1</v>
      </c>
      <c r="F83" s="117">
        <v>2</v>
      </c>
      <c r="G83" s="117">
        <v>4</v>
      </c>
      <c r="H83" s="117">
        <v>6</v>
      </c>
      <c r="I83" s="117">
        <v>8</v>
      </c>
      <c r="J83" s="116">
        <v>10</v>
      </c>
    </row>
    <row r="84" spans="1:11" ht="14.25" thickBot="1">
      <c r="A84" s="543"/>
      <c r="B84" s="103" t="s">
        <v>199</v>
      </c>
      <c r="C84" s="105"/>
      <c r="D84" s="105"/>
      <c r="E84" s="105"/>
      <c r="F84" s="105"/>
      <c r="G84" s="105"/>
      <c r="H84" s="105"/>
      <c r="I84" s="107"/>
      <c r="J84" s="107"/>
    </row>
    <row r="85" spans="1:11" ht="14.25" thickBot="1">
      <c r="A85" s="543"/>
      <c r="B85" s="103" t="s">
        <v>200</v>
      </c>
      <c r="C85" s="105"/>
      <c r="D85" s="105"/>
      <c r="E85" s="105"/>
      <c r="F85" s="105"/>
      <c r="G85" s="105"/>
      <c r="H85" s="105"/>
      <c r="I85" s="107"/>
      <c r="J85" s="107"/>
    </row>
    <row r="86" spans="1:11" ht="14.25" thickBot="1">
      <c r="A86" s="543"/>
      <c r="B86" s="103" t="s">
        <v>201</v>
      </c>
      <c r="C86" s="105">
        <f>C84-C85</f>
        <v>0</v>
      </c>
      <c r="D86" s="105">
        <f t="shared" ref="D86:H86" si="2">D84-D85</f>
        <v>0</v>
      </c>
      <c r="E86" s="105">
        <f t="shared" si="2"/>
        <v>0</v>
      </c>
      <c r="F86" s="105">
        <f t="shared" si="2"/>
        <v>0</v>
      </c>
      <c r="G86" s="105">
        <f t="shared" si="2"/>
        <v>0</v>
      </c>
      <c r="H86" s="105">
        <f t="shared" si="2"/>
        <v>0</v>
      </c>
      <c r="I86" s="107">
        <f>I84-I85</f>
        <v>0</v>
      </c>
      <c r="J86" s="107">
        <f>J84-J85</f>
        <v>0</v>
      </c>
    </row>
    <row r="87" spans="1:11" ht="14.25" thickBot="1">
      <c r="A87" s="544"/>
      <c r="B87" s="103" t="s">
        <v>202</v>
      </c>
      <c r="C87" s="105" t="s">
        <v>203</v>
      </c>
      <c r="D87" s="108">
        <f>INTERCEPT($C$86:$J$86,$C$83:$J$83)</f>
        <v>0</v>
      </c>
      <c r="E87" s="105" t="s">
        <v>204</v>
      </c>
      <c r="F87" s="108">
        <f>SLOPE($C$86:$J$86,$C$83:$J$83)</f>
        <v>0</v>
      </c>
      <c r="G87" s="105" t="s">
        <v>205</v>
      </c>
      <c r="H87" s="108" t="e">
        <f>CORREL($C$83:$J$83,$C$86:$J$86)</f>
        <v>#DIV/0!</v>
      </c>
    </row>
    <row r="88" spans="1:11" ht="14.25" thickBot="1">
      <c r="A88" s="75" t="s">
        <v>21</v>
      </c>
      <c r="B88" s="103" t="s">
        <v>138</v>
      </c>
      <c r="C88" s="553"/>
      <c r="D88" s="554"/>
      <c r="E88" s="553"/>
      <c r="F88" s="554"/>
      <c r="G88" s="553"/>
      <c r="H88" s="554"/>
      <c r="I88" s="553"/>
      <c r="J88" s="555"/>
      <c r="K88" s="554"/>
    </row>
    <row r="89" spans="1:11" ht="14.25" thickBot="1">
      <c r="A89" s="75" t="s">
        <v>139</v>
      </c>
      <c r="B89" s="103" t="s">
        <v>27</v>
      </c>
      <c r="C89" s="105"/>
      <c r="D89" s="105"/>
      <c r="E89" s="105"/>
      <c r="F89" s="105"/>
      <c r="G89" s="105"/>
      <c r="H89" s="105"/>
      <c r="I89" s="553"/>
      <c r="J89" s="554"/>
      <c r="K89" s="105"/>
    </row>
    <row r="90" spans="1:11" ht="14.25" thickBot="1">
      <c r="A90" s="75" t="s">
        <v>140</v>
      </c>
      <c r="B90" s="103" t="s">
        <v>141</v>
      </c>
      <c r="C90" s="553"/>
      <c r="D90" s="554"/>
      <c r="E90" s="553"/>
      <c r="F90" s="554"/>
      <c r="G90" s="553"/>
      <c r="H90" s="554"/>
      <c r="I90" s="553"/>
      <c r="J90" s="554"/>
      <c r="K90" s="105"/>
    </row>
    <row r="91" spans="1:11" ht="14.25" thickBot="1">
      <c r="A91" s="76"/>
      <c r="B91" s="103" t="s">
        <v>29</v>
      </c>
      <c r="C91" s="553"/>
      <c r="D91" s="554"/>
      <c r="E91" s="553"/>
      <c r="F91" s="554"/>
      <c r="G91" s="553"/>
      <c r="H91" s="554"/>
      <c r="I91" s="553"/>
      <c r="J91" s="554"/>
      <c r="K91" s="105"/>
    </row>
    <row r="92" spans="1:11" ht="14.25" thickBot="1">
      <c r="A92" s="77"/>
      <c r="B92" s="103" t="s">
        <v>30</v>
      </c>
      <c r="C92" s="553"/>
      <c r="D92" s="554"/>
      <c r="E92" s="553"/>
      <c r="F92" s="554"/>
      <c r="G92" s="553"/>
      <c r="H92" s="554"/>
      <c r="I92" s="553"/>
      <c r="J92" s="554"/>
      <c r="K92" s="105"/>
    </row>
    <row r="93" spans="1:11" ht="14.25" thickBot="1">
      <c r="A93" s="542" t="s">
        <v>206</v>
      </c>
      <c r="B93" s="103" t="s">
        <v>186</v>
      </c>
      <c r="C93" s="553"/>
      <c r="D93" s="554"/>
      <c r="E93" s="553"/>
      <c r="F93" s="554"/>
      <c r="G93" s="435" t="s">
        <v>207</v>
      </c>
      <c r="H93" s="500"/>
      <c r="I93" s="500"/>
      <c r="J93" s="500"/>
      <c r="K93" s="436"/>
    </row>
    <row r="94" spans="1:11" ht="14.25" thickBot="1">
      <c r="A94" s="543"/>
      <c r="B94" s="103" t="s">
        <v>208</v>
      </c>
      <c r="C94" s="553"/>
      <c r="D94" s="554"/>
      <c r="E94" s="553"/>
      <c r="F94" s="554"/>
      <c r="G94" s="550" t="s">
        <v>209</v>
      </c>
      <c r="H94" s="551"/>
      <c r="I94" s="552"/>
      <c r="J94" s="553"/>
      <c r="K94" s="554"/>
    </row>
    <row r="95" spans="1:11" ht="14.25" thickBot="1">
      <c r="A95" s="543"/>
      <c r="B95" s="103" t="s">
        <v>210</v>
      </c>
      <c r="C95" s="553"/>
      <c r="D95" s="554"/>
      <c r="E95" s="553"/>
      <c r="F95" s="554"/>
      <c r="G95" s="550" t="s">
        <v>211</v>
      </c>
      <c r="H95" s="551"/>
      <c r="I95" s="552"/>
      <c r="J95" s="105"/>
      <c r="K95" s="105"/>
    </row>
    <row r="96" spans="1:11" ht="14.25" thickBot="1">
      <c r="A96" s="543"/>
      <c r="B96" s="103" t="s">
        <v>212</v>
      </c>
      <c r="C96" s="553"/>
      <c r="D96" s="554"/>
      <c r="E96" s="553"/>
      <c r="F96" s="554"/>
      <c r="G96" s="435" t="s">
        <v>212</v>
      </c>
      <c r="H96" s="500"/>
      <c r="I96" s="436"/>
      <c r="J96" s="105"/>
      <c r="K96" s="105"/>
    </row>
    <row r="97" spans="1:11" ht="15.75" thickBot="1">
      <c r="A97" s="543"/>
      <c r="B97" s="102" t="s">
        <v>213</v>
      </c>
      <c r="C97" s="553"/>
      <c r="D97" s="554"/>
      <c r="E97" s="553"/>
      <c r="F97" s="554"/>
      <c r="G97" s="559" t="s">
        <v>213</v>
      </c>
      <c r="H97" s="560"/>
      <c r="I97" s="561"/>
      <c r="J97" s="105"/>
      <c r="K97" s="105"/>
    </row>
    <row r="98" spans="1:11" ht="15.75" thickBot="1">
      <c r="A98" s="543"/>
      <c r="B98" s="103" t="s">
        <v>214</v>
      </c>
      <c r="C98" s="553"/>
      <c r="D98" s="554"/>
      <c r="E98" s="553"/>
      <c r="F98" s="554"/>
      <c r="G98" s="550" t="s">
        <v>215</v>
      </c>
      <c r="H98" s="551"/>
      <c r="I98" s="552"/>
      <c r="J98" s="109"/>
      <c r="K98" s="105"/>
    </row>
    <row r="99" spans="1:11" ht="14.25" thickBot="1">
      <c r="A99" s="543"/>
      <c r="B99" s="103" t="s">
        <v>216</v>
      </c>
      <c r="C99" s="553"/>
      <c r="D99" s="554"/>
      <c r="E99" s="553"/>
      <c r="F99" s="554"/>
      <c r="G99" s="550" t="s">
        <v>217</v>
      </c>
      <c r="H99" s="551"/>
      <c r="I99" s="552"/>
      <c r="J99" s="105"/>
      <c r="K99" s="105"/>
    </row>
    <row r="100" spans="1:11" ht="14.25" thickBot="1">
      <c r="A100" s="543"/>
      <c r="B100" s="103" t="s">
        <v>218</v>
      </c>
      <c r="C100" s="553"/>
      <c r="D100" s="554"/>
      <c r="E100" s="553"/>
      <c r="F100" s="554"/>
      <c r="G100" s="550" t="s">
        <v>164</v>
      </c>
      <c r="H100" s="551"/>
      <c r="I100" s="552"/>
      <c r="J100" s="105"/>
      <c r="K100" s="105"/>
    </row>
    <row r="101" spans="1:11" ht="14.25" thickBot="1">
      <c r="A101" s="544"/>
      <c r="B101" s="103" t="s">
        <v>30</v>
      </c>
      <c r="C101" s="553"/>
      <c r="D101" s="554"/>
      <c r="E101" s="553"/>
      <c r="F101" s="554"/>
      <c r="G101" s="550" t="s">
        <v>30</v>
      </c>
      <c r="H101" s="551"/>
      <c r="I101" s="552"/>
      <c r="J101" s="105"/>
      <c r="K101" s="105"/>
    </row>
    <row r="102" spans="1:11" ht="19.5">
      <c r="A102" s="557" t="s">
        <v>167</v>
      </c>
      <c r="B102" s="557"/>
      <c r="C102" s="557"/>
      <c r="D102" s="557"/>
      <c r="E102" s="557"/>
      <c r="F102" s="557"/>
      <c r="G102" s="557"/>
      <c r="H102" s="557"/>
      <c r="I102" s="557"/>
      <c r="J102" s="557"/>
      <c r="K102" s="557"/>
    </row>
    <row r="103" spans="1:11" ht="18.75">
      <c r="A103" s="82"/>
    </row>
    <row r="104" spans="1:11" ht="18.75">
      <c r="A104" s="82"/>
    </row>
    <row r="105" spans="1:11" ht="18.75">
      <c r="A105" s="82"/>
    </row>
    <row r="106" spans="1:11" ht="18.75">
      <c r="A106" s="82"/>
    </row>
    <row r="107" spans="1:11" ht="18.75">
      <c r="A107" s="83"/>
    </row>
    <row r="108" spans="1:11" ht="18.75">
      <c r="A108" s="83"/>
    </row>
    <row r="109" spans="1:11" ht="18.75">
      <c r="A109" s="83"/>
    </row>
    <row r="110" spans="1:11" ht="18.75">
      <c r="A110" s="83"/>
    </row>
    <row r="111" spans="1:11" ht="18.75">
      <c r="A111" s="83"/>
    </row>
    <row r="112" spans="1:11" ht="18.75">
      <c r="A112" s="83"/>
    </row>
    <row r="113" spans="1:1" ht="18.75">
      <c r="A113" s="83"/>
    </row>
    <row r="114" spans="1:1">
      <c r="A114" s="110"/>
    </row>
    <row r="115" spans="1:1" ht="14.25">
      <c r="A115" s="84" t="s">
        <v>219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884</vt:i4>
      </vt:variant>
    </vt:vector>
  </HeadingPairs>
  <TitlesOfParts>
    <vt:vector size="908" baseType="lpstr">
      <vt:lpstr>LIMIS_KMnO4_1</vt:lpstr>
      <vt:lpstr>LIMIS_COD_1</vt:lpstr>
      <vt:lpstr>LIMIS_BOD5_1</vt:lpstr>
      <vt:lpstr>LIMIS_CL2_1</vt:lpstr>
      <vt:lpstr>LIMIS_TP_1</vt:lpstr>
      <vt:lpstr>LIMIS_RCOOM_1</vt:lpstr>
      <vt:lpstr>LIMIS_S_1</vt:lpstr>
      <vt:lpstr>LIMIS_HCHO_1</vt:lpstr>
      <vt:lpstr>LIMIS_SHJ_1</vt:lpstr>
      <vt:lpstr>LIMIS_TN_1</vt:lpstr>
      <vt:lpstr>LIMIS_DHJYS_1</vt:lpstr>
      <vt:lpstr>LIMIS_V_P_1_hang</vt:lpstr>
      <vt:lpstr>LIMIS_NH3_N_1_hang</vt:lpstr>
      <vt:lpstr>NH3_NF2_1_del</vt:lpstr>
      <vt:lpstr>LIMIS_NO3_1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LIMIS_NH3_N_1_hang!analysis_date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LIMIS_V_P_1_hang!analysis_date</vt:lpstr>
      <vt:lpstr>LIMIS_YXSP_1!analysis_date</vt:lpstr>
      <vt:lpstr>LIMIS_YZXS_1!analysis_date</vt:lpstr>
      <vt:lpstr>LIMIS_YZYG_1!analysis_date</vt:lpstr>
      <vt:lpstr>NH3_NF2_1_del!analysis_date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LIMIS_NH3_N_1_hang!analysis_item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LIMIS_V_P_1_hang!analysis_item</vt:lpstr>
      <vt:lpstr>LIMIS_YXSP_1!analysis_item</vt:lpstr>
      <vt:lpstr>LIMIS_YZXS_1!analysis_item</vt:lpstr>
      <vt:lpstr>LIMIS_YZYG_1!analysis_item</vt:lpstr>
      <vt:lpstr>NH3_NF2_1_del!analysis_item</vt:lpstr>
      <vt:lpstr>LIMIS_CL2_1!curve_a</vt:lpstr>
      <vt:lpstr>LIMIS_DHJYS_1!curve_a</vt:lpstr>
      <vt:lpstr>LIMIS_HCHO_1!curve_a</vt:lpstr>
      <vt:lpstr>LIMIS_RCOOM_1!curve_a</vt:lpstr>
      <vt:lpstr>LIMIS_S_1!curve_a</vt:lpstr>
      <vt:lpstr>LIMIS_SHJ_1!curve_a</vt:lpstr>
      <vt:lpstr>LIMIS_TP_1!curve_a</vt:lpstr>
      <vt:lpstr>LIMIS_CL2_1!curve_b</vt:lpstr>
      <vt:lpstr>LIMIS_DHJYS_1!curve_b</vt:lpstr>
      <vt:lpstr>LIMIS_HCHO_1!curve_b</vt:lpstr>
      <vt:lpstr>LIMIS_RCOOM_1!curve_b</vt:lpstr>
      <vt:lpstr>LIMIS_S_1!curve_b</vt:lpstr>
      <vt:lpstr>LIMIS_SHJ_1!curve_b</vt:lpstr>
      <vt:lpstr>LIMIS_TP_1!curve_b</vt:lpstr>
      <vt:lpstr>LIMIS_CL2_1!curve_r</vt:lpstr>
      <vt:lpstr>LIMIS_DHJYS_1!curve_r</vt:lpstr>
      <vt:lpstr>LIMIS_HCHO_1!curve_r</vt:lpstr>
      <vt:lpstr>LIMIS_RCOOM_1!curve_r</vt:lpstr>
      <vt:lpstr>LIMIS_S_1!curve_r</vt:lpstr>
      <vt:lpstr>LIMIS_SHJ_1!curve_r</vt:lpstr>
      <vt:lpstr>LIMIS_TP_1!curve_r</vt:lpstr>
      <vt:lpstr>LIMIS_CL2_1!dtl_dtl_DtlLIMIS_CL2285794_sample_id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LIMIS_CL2_1!dtl_DtlLIMIS_CL2268561</vt:lpstr>
      <vt:lpstr>LIMIS_CL2_1!dtl_DtlLIMIS_CL2268561_blank_result</vt:lpstr>
      <vt:lpstr>LIMIS_CL2_1!dtl_DtlLIMIS_CL2268561_diff</vt:lpstr>
      <vt:lpstr>LIMIS_CL2_1!dtl_DtlLIMIS_CL2268561_sample_result</vt:lpstr>
      <vt:lpstr>LIMIS_CL2_1!dtl_DtlLIMIS_CL2268561_std_quality</vt:lpstr>
      <vt:lpstr>LIMIS_CL2_1!dtl_DtlLIMIS_CL2268561_std_volume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LIMIS_CL2_1!dtl_DtlLIMIS_CL2285794</vt:lpstr>
      <vt:lpstr>LIMIS_CL2_1!dtl_DtlLIMIS_CL2285794_analyse_item</vt:lpstr>
      <vt:lpstr>LIMIS_CL2_1!dtl_DtlLIMIS_CL2285794_result</vt:lpstr>
      <vt:lpstr>LIMIS_CL2_1!dtl_DtlLIMIS_CL2285794_result1</vt:lpstr>
      <vt:lpstr>LIMIS_CL2_1!dtl_DtlLIMIS_CL2285794_result1_a</vt:lpstr>
      <vt:lpstr>LIMIS_CL2_1!dtl_DtlLIMIS_CL2285794_result1_a_a0</vt:lpstr>
      <vt:lpstr>LIMIS_CL2_1!dtl_DtlLIMIS_CL2285794_result2</vt:lpstr>
      <vt:lpstr>LIMIS_CL2_1!dtl_DtlLIMIS_CL2285794_result2_a</vt:lpstr>
      <vt:lpstr>LIMIS_CL2_1!dtl_DtlLIMIS_CL2285794_result2_a_a0</vt:lpstr>
      <vt:lpstr>LIMIS_CL2_1!dtl_DtlLIMIS_CL2285794_sample_id</vt:lpstr>
      <vt:lpstr>LIMIS_CL2_1!dtl_DtlLIMIS_CL2285794_satisfied</vt:lpstr>
      <vt:lpstr>LIMIS_CL2_1!dtl_DtlLIMIS_CL2285794_uncertainty</vt:lpstr>
      <vt:lpstr>LIMIS_CL2_1!dtl_DtlLIMIS_CL2423503</vt:lpstr>
      <vt:lpstr>LIMIS_CL2_1!dtl_DtlLIMIS_CL2423503_analyse_item</vt:lpstr>
      <vt:lpstr>LIMIS_CL2_1!dtl_DtlLIMIS_CL2423503_org_result</vt:lpstr>
      <vt:lpstr>LIMIS_CL2_1!dtl_DtlLIMIS_CL2423503_recovery</vt:lpstr>
      <vt:lpstr>LIMIS_CL2_1!dtl_DtlLIMIS_CL2423503_sample_id</vt:lpstr>
      <vt:lpstr>LIMIS_CL2_1!dtl_DtlLIMIS_CL2423503_satisfied</vt:lpstr>
      <vt:lpstr>LIMIS_CL2_1!dtl_DtlLIMIS_CL2423503_std_result</vt:lpstr>
      <vt:lpstr>LIMIS_CL2_1!dtl_DtlLIMIS_CL2423503_std_result_a</vt:lpstr>
      <vt:lpstr>LIMIS_CL2_1!dtl_DtlLIMIS_CL2423503_std_result_a_a0</vt:lpstr>
      <vt:lpstr>LIMIS_CL2_1!dtl_DtlLIMIS_CL2423503_std_volume</vt:lpstr>
      <vt:lpstr>LIMIS_CL2_1!dtl_DtlLIMIS_CL2423503_std_weight</vt:lpstr>
      <vt:lpstr>LIMIS_CL2_1!dtl_DtlLIMIS_CL2541102</vt:lpstr>
      <vt:lpstr>LIMIS_CL2_1!dtl_DtlLIMIS_CL2541102_analyse_item</vt:lpstr>
      <vt:lpstr>LIMIS_CL2_1!dtl_DtlLIMIS_CL2541102_gap</vt:lpstr>
      <vt:lpstr>LIMIS_CL2_1!dtl_DtlLIMIS_CL2541102_result</vt:lpstr>
      <vt:lpstr>LIMIS_CL2_1!dtl_DtlLIMIS_CL2541102_result1</vt:lpstr>
      <vt:lpstr>LIMIS_CL2_1!dtl_DtlLIMIS_CL2541102_result2</vt:lpstr>
      <vt:lpstr>LIMIS_CL2_1!dtl_DtlLIMIS_CL2541102_sample_id</vt:lpstr>
      <vt:lpstr>LIMIS_CL2_1!dtl_DtlLIMIS_CL2541102_satisfied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LIMIS_DHJYS_1!dtl_DtlLIMIS_DHJYS101792</vt:lpstr>
      <vt:lpstr>LIMIS_DHJYS_1!dtl_DtlLIMIS_DHJYS101792_analyse_item</vt:lpstr>
      <vt:lpstr>LIMIS_DHJYS_1!dtl_DtlLIMIS_DHJYS101792_gap</vt:lpstr>
      <vt:lpstr>LIMIS_DHJYS_1!dtl_DtlLIMIS_DHJYS101792_result</vt:lpstr>
      <vt:lpstr>LIMIS_DHJYS_1!dtl_DtlLIMIS_DHJYS101792_result1</vt:lpstr>
      <vt:lpstr>LIMIS_DHJYS_1!dtl_DtlLIMIS_DHJYS101792_result2</vt:lpstr>
      <vt:lpstr>LIMIS_DHJYS_1!dtl_DtlLIMIS_DHJYS101792_sample_id</vt:lpstr>
      <vt:lpstr>LIMIS_DHJYS_1!dtl_DtlLIMIS_DHJYS101792_satisfied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LIMIS_DHJYS_1!dtl_DtlLIMIS_DHJYS354573</vt:lpstr>
      <vt:lpstr>LIMIS_DHJYS_1!dtl_DtlLIMIS_DHJYS354573_a_a0</vt:lpstr>
      <vt:lpstr>LIMIS_DHJYS_1!dtl_DtlLIMIS_DHJYS354573_analyse_item</vt:lpstr>
      <vt:lpstr>LIMIS_DHJYS_1!dtl_DtlLIMIS_DHJYS354573_result</vt:lpstr>
      <vt:lpstr>LIMIS_DHJYS_1!dtl_DtlLIMIS_DHJYS354573_result_a</vt:lpstr>
      <vt:lpstr>LIMIS_DHJYS_1!dtl_DtlLIMIS_DHJYS354573_result_a_a0</vt:lpstr>
      <vt:lpstr>LIMIS_DHJYS_1!dtl_DtlLIMIS_DHJYS354573_result1</vt:lpstr>
      <vt:lpstr>LIMIS_DHJYS_1!dtl_DtlLIMIS_DHJYS354573_result2</vt:lpstr>
      <vt:lpstr>LIMIS_DHJYS_1!dtl_DtlLIMIS_DHJYS354573_result2_a</vt:lpstr>
      <vt:lpstr>LIMIS_DHJYS_1!dtl_DtlLIMIS_DHJYS354573_sample_id</vt:lpstr>
      <vt:lpstr>LIMIS_DHJYS_1!dtl_DtlLIMIS_DHJYS354573_satisfied</vt:lpstr>
      <vt:lpstr>LIMIS_DHJYS_1!dtl_DtlLIMIS_DHJYS354573_uncertainty</vt:lpstr>
      <vt:lpstr>LIMIS_DHJYS_1!dtl_DtlLIMIS_DHJYS481494</vt:lpstr>
      <vt:lpstr>LIMIS_DHJYS_1!dtl_DtlLIMIS_DHJYS481494_analyse_item</vt:lpstr>
      <vt:lpstr>LIMIS_DHJYS_1!dtl_DtlLIMIS_DHJYS481494_org_result</vt:lpstr>
      <vt:lpstr>LIMIS_DHJYS_1!dtl_DtlLIMIS_DHJYS481494_recovery</vt:lpstr>
      <vt:lpstr>LIMIS_DHJYS_1!dtl_DtlLIMIS_DHJYS481494_sample_id</vt:lpstr>
      <vt:lpstr>LIMIS_DHJYS_1!dtl_DtlLIMIS_DHJYS481494_satisfied</vt:lpstr>
      <vt:lpstr>LIMIS_DHJYS_1!dtl_DtlLIMIS_DHJYS481494_std_result</vt:lpstr>
      <vt:lpstr>LIMIS_DHJYS_1!dtl_DtlLIMIS_DHJYS481494_std_result_a</vt:lpstr>
      <vt:lpstr>LIMIS_DHJYS_1!dtl_DtlLIMIS_DHJYS481494_std_result_a_a0</vt:lpstr>
      <vt:lpstr>LIMIS_DHJYS_1!dtl_DtlLIMIS_DHJYS481494_std_volume</vt:lpstr>
      <vt:lpstr>LIMIS_DHJYS_1!dtl_DtlLIMIS_DHJYS481494_std_weight</vt:lpstr>
      <vt:lpstr>LIMIS_DHJYS_1!dtl_DtlLIMIS_DHJYS526521</vt:lpstr>
      <vt:lpstr>LIMIS_DHJYS_1!dtl_DtlLIMIS_DHJYS526521_blank_result</vt:lpstr>
      <vt:lpstr>LIMIS_DHJYS_1!dtl_DtlLIMIS_DHJYS526521_diff</vt:lpstr>
      <vt:lpstr>LIMIS_DHJYS_1!dtl_DtlLIMIS_DHJYS526521_sample_result</vt:lpstr>
      <vt:lpstr>LIMIS_DHJYS_1!dtl_DtlLIMIS_DHJYS526521_std_quality</vt:lpstr>
      <vt:lpstr>LIMIS_DHJYS_1!dtl_DtlLIMIS_DHJYS526521_std_volume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LIMIS_HCHO_1!dtl_DtlLIMIS_HCHO178232</vt:lpstr>
      <vt:lpstr>LIMIS_HCHO_1!dtl_DtlLIMIS_HCHO178232_analyse_item</vt:lpstr>
      <vt:lpstr>LIMIS_HCHO_1!dtl_DtlLIMIS_HCHO178232_gap</vt:lpstr>
      <vt:lpstr>LIMIS_HCHO_1!dtl_DtlLIMIS_HCHO178232_result</vt:lpstr>
      <vt:lpstr>LIMIS_HCHO_1!dtl_DtlLIMIS_HCHO178232_result1</vt:lpstr>
      <vt:lpstr>LIMIS_HCHO_1!dtl_DtlLIMIS_HCHO178232_result2</vt:lpstr>
      <vt:lpstr>LIMIS_HCHO_1!dtl_DtlLIMIS_HCHO178232_sample_id</vt:lpstr>
      <vt:lpstr>LIMIS_HCHO_1!dtl_DtlLIMIS_HCHO178232_satisfied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LIMIS_HCHO_1!dtl_DtlLIMIS_HCHO406421</vt:lpstr>
      <vt:lpstr>LIMIS_HCHO_1!dtl_DtlLIMIS_HCHO406421_blank_result</vt:lpstr>
      <vt:lpstr>LIMIS_HCHO_1!dtl_DtlLIMIS_HCHO406421_diff</vt:lpstr>
      <vt:lpstr>LIMIS_HCHO_1!dtl_DtlLIMIS_HCHO406421_sample_result</vt:lpstr>
      <vt:lpstr>LIMIS_HCHO_1!dtl_DtlLIMIS_HCHO406421_std_quality</vt:lpstr>
      <vt:lpstr>LIMIS_HCHO_1!dtl_DtlLIMIS_HCHO406421_std_result</vt:lpstr>
      <vt:lpstr>LIMIS_HCHO_1!dtl_DtlLIMIS_HCHO506504</vt:lpstr>
      <vt:lpstr>LIMIS_HCHO_1!dtl_DtlLIMIS_HCHO506504_a_a0</vt:lpstr>
      <vt:lpstr>LIMIS_HCHO_1!dtl_DtlLIMIS_HCHO506504_analyse_item</vt:lpstr>
      <vt:lpstr>LIMIS_HCHO_1!dtl_DtlLIMIS_HCHO506504_result</vt:lpstr>
      <vt:lpstr>LIMIS_HCHO_1!dtl_DtlLIMIS_HCHO506504_result1</vt:lpstr>
      <vt:lpstr>LIMIS_HCHO_1!dtl_DtlLIMIS_HCHO506504_result1_a</vt:lpstr>
      <vt:lpstr>LIMIS_HCHO_1!dtl_DtlLIMIS_HCHO506504_result2</vt:lpstr>
      <vt:lpstr>LIMIS_HCHO_1!dtl_DtlLIMIS_HCHO506504_result2_a</vt:lpstr>
      <vt:lpstr>LIMIS_HCHO_1!dtl_DtlLIMIS_HCHO506504_result2_a_a0</vt:lpstr>
      <vt:lpstr>LIMIS_HCHO_1!dtl_DtlLIMIS_HCHO506504_sample_id</vt:lpstr>
      <vt:lpstr>LIMIS_HCHO_1!dtl_DtlLIMIS_HCHO506504_satisfied</vt:lpstr>
      <vt:lpstr>LIMIS_HCHO_1!dtl_DtlLIMIS_HCHO506504_uncertainty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LIMIS_NH3_N_1_hang!dtl_DtlLIMIS_NH3_N270880</vt:lpstr>
      <vt:lpstr>LIMIS_NH3_N_1_hang!dtl_DtlLIMIS_NH3_N270880_analysis_id</vt:lpstr>
      <vt:lpstr>LIMIS_NH3_N_1_hang!dtl_DtlLIMIS_NH3_N270880_blank_absorbance</vt:lpstr>
      <vt:lpstr>LIMIS_NH3_N_1_hang!dtl_DtlLIMIS_NH3_N270880_no_blank_absorbance</vt:lpstr>
      <vt:lpstr>LIMIS_NH3_N_1_hang!dtl_DtlLIMIS_NH3_N270880_notes</vt:lpstr>
      <vt:lpstr>LIMIS_NH3_N_1_hang!dtl_DtlLIMIS_NH3_N270880_sample_absorbance</vt:lpstr>
      <vt:lpstr>LIMIS_NH3_N_1_hang!dtl_DtlLIMIS_NH3_N270880_sample_consistency</vt:lpstr>
      <vt:lpstr>LIMIS_NH3_N_1_hang!dtl_DtlLIMIS_NH3_N270880_sample_id</vt:lpstr>
      <vt:lpstr>LIMIS_NH3_N_1_hang!dtl_DtlLIMIS_NH3_N270880_sample_volume</vt:lpstr>
      <vt:lpstr>LIMIS_NO3_1!dtl_DtlLIMIS_NO3232621</vt:lpstr>
      <vt:lpstr>LIMIS_NO3_1!dtl_DtlLIMIS_NO3232621_analyse_item</vt:lpstr>
      <vt:lpstr>LIMIS_NO3_1!dtl_DtlLIMIS_NO3232621_gap</vt:lpstr>
      <vt:lpstr>LIMIS_NO3_1!dtl_DtlLIMIS_NO3232621_result</vt:lpstr>
      <vt:lpstr>LIMIS_NO3_1!dtl_DtlLIMIS_NO3232621_result1</vt:lpstr>
      <vt:lpstr>LIMIS_NO3_1!dtl_DtlLIMIS_NO3232621_result2</vt:lpstr>
      <vt:lpstr>LIMIS_NO3_1!dtl_DtlLIMIS_NO3232621_sample_id</vt:lpstr>
      <vt:lpstr>LIMIS_NO3_1!dtl_DtlLIMIS_NO3232621_satisfied</vt:lpstr>
      <vt:lpstr>LIMIS_NO3_1!dtl_DtlLIMIS_NO3337642</vt:lpstr>
      <vt:lpstr>LIMIS_NO3_1!dtl_DtlLIMIS_NO3337642_analyse_item</vt:lpstr>
      <vt:lpstr>LIMIS_NO3_1!dtl_DtlLIMIS_NO3337642_certainty</vt:lpstr>
      <vt:lpstr>LIMIS_NO3_1!dtl_DtlLIMIS_NO3337642_result</vt:lpstr>
      <vt:lpstr>LIMIS_NO3_1!dtl_DtlLIMIS_NO3337642_result1</vt:lpstr>
      <vt:lpstr>LIMIS_NO3_1!dtl_DtlLIMIS_NO3337642_result2</vt:lpstr>
      <vt:lpstr>LIMIS_NO3_1!dtl_DtlLIMIS_NO3337642_sample_id</vt:lpstr>
      <vt:lpstr>LIMIS_NO3_1!dtl_DtlLIMIS_NO3337642_satisfied</vt:lpstr>
      <vt:lpstr>LIMIS_NO3_1!dtl_DtlLIMIS_NO3454593</vt:lpstr>
      <vt:lpstr>LIMIS_NO3_1!dtl_DtlLIMIS_NO3454593_analyse_item</vt:lpstr>
      <vt:lpstr>LIMIS_NO3_1!dtl_DtlLIMIS_NO3454593_org_result</vt:lpstr>
      <vt:lpstr>LIMIS_NO3_1!dtl_DtlLIMIS_NO3454593_recovery</vt:lpstr>
      <vt:lpstr>LIMIS_NO3_1!dtl_DtlLIMIS_NO3454593_sample_id</vt:lpstr>
      <vt:lpstr>LIMIS_NO3_1!dtl_DtlLIMIS_NO3454593_satisfied</vt:lpstr>
      <vt:lpstr>LIMIS_NO3_1!dtl_DtlLIMIS_NO3454593_std_result</vt:lpstr>
      <vt:lpstr>LIMIS_NO3_1!dtl_DtlLIMIS_NO3454593_std_volume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LIMIS_OIL_1!dtl_DtlLIMIS_OIL019971</vt:lpstr>
      <vt:lpstr>LIMIS_OIL_1!dtl_DtlLIMIS_OIL019971_analyse_item</vt:lpstr>
      <vt:lpstr>LIMIS_OIL_1!dtl_DtlLIMIS_OIL019971_gap</vt:lpstr>
      <vt:lpstr>LIMIS_OIL_1!dtl_DtlLIMIS_OIL019971_result</vt:lpstr>
      <vt:lpstr>LIMIS_OIL_1!dtl_DtlLIMIS_OIL019971_result1</vt:lpstr>
      <vt:lpstr>LIMIS_OIL_1!dtl_DtlLIMIS_OIL019971_result2</vt:lpstr>
      <vt:lpstr>LIMIS_OIL_1!dtl_DtlLIMIS_OIL019971_sample_id</vt:lpstr>
      <vt:lpstr>LIMIS_OIL_1!dtl_DtlLIMIS_OIL019971_satisfied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LIMIS_OIL_1!dtl_DtlLIMIS_OIL212972</vt:lpstr>
      <vt:lpstr>LIMIS_OIL_1!dtl_DtlLIMIS_OIL212972_analyse_item</vt:lpstr>
      <vt:lpstr>LIMIS_OIL_1!dtl_DtlLIMIS_OIL212972_result</vt:lpstr>
      <vt:lpstr>LIMIS_OIL_1!dtl_DtlLIMIS_OIL212972_result1</vt:lpstr>
      <vt:lpstr>LIMIS_OIL_1!dtl_DtlLIMIS_OIL212972_result2</vt:lpstr>
      <vt:lpstr>LIMIS_OIL_1!dtl_DtlLIMIS_OIL212972_sample_id</vt:lpstr>
      <vt:lpstr>LIMIS_OIL_1!dtl_DtlLIMIS_OIL212972_satisfied</vt:lpstr>
      <vt:lpstr>LIMIS_OIL_1!dtl_DtlLIMIS_OIL212972_uncertainty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LIMIS_RCOOM_1!dtl_DtlLIMIS_RCOOM186654</vt:lpstr>
      <vt:lpstr>LIMIS_RCOOM_1!dtl_DtlLIMIS_RCOOM186654_analyse_item</vt:lpstr>
      <vt:lpstr>LIMIS_RCOOM_1!dtl_DtlLIMIS_RCOOM186654_result</vt:lpstr>
      <vt:lpstr>LIMIS_RCOOM_1!dtl_DtlLIMIS_RCOOM186654_result_a_a0</vt:lpstr>
      <vt:lpstr>LIMIS_RCOOM_1!dtl_DtlLIMIS_RCOOM186654_result1</vt:lpstr>
      <vt:lpstr>LIMIS_RCOOM_1!dtl_DtlLIMIS_RCOOM186654_result1_a</vt:lpstr>
      <vt:lpstr>LIMIS_RCOOM_1!dtl_DtlLIMIS_RCOOM186654_result1_a_a0</vt:lpstr>
      <vt:lpstr>LIMIS_RCOOM_1!dtl_DtlLIMIS_RCOOM186654_result2</vt:lpstr>
      <vt:lpstr>LIMIS_RCOOM_1!dtl_DtlLIMIS_RCOOM186654_result2_a</vt:lpstr>
      <vt:lpstr>LIMIS_RCOOM_1!dtl_DtlLIMIS_RCOOM186654_sample_id</vt:lpstr>
      <vt:lpstr>LIMIS_RCOOM_1!dtl_DtlLIMIS_RCOOM186654_satisfied</vt:lpstr>
      <vt:lpstr>LIMIS_RCOOM_1!dtl_DtlLIMIS_RCOOM186654_uncertainty</vt:lpstr>
      <vt:lpstr>LIMIS_RCOOM_1!dtl_DtlLIMIS_RCOOM192602</vt:lpstr>
      <vt:lpstr>LIMIS_RCOOM_1!dtl_DtlLIMIS_RCOOM192602_a_a0</vt:lpstr>
      <vt:lpstr>LIMIS_RCOOM_1!dtl_DtlLIMIS_RCOOM192602_analyse_item</vt:lpstr>
      <vt:lpstr>LIMIS_RCOOM_1!dtl_DtlLIMIS_RCOOM192602_org_result</vt:lpstr>
      <vt:lpstr>LIMIS_RCOOM_1!dtl_DtlLIMIS_RCOOM192602_recovery</vt:lpstr>
      <vt:lpstr>LIMIS_RCOOM_1!dtl_DtlLIMIS_RCOOM192602_sample_id</vt:lpstr>
      <vt:lpstr>LIMIS_RCOOM_1!dtl_DtlLIMIS_RCOOM192602_satisfied</vt:lpstr>
      <vt:lpstr>LIMIS_RCOOM_1!dtl_DtlLIMIS_RCOOM192602_std_result</vt:lpstr>
      <vt:lpstr>LIMIS_RCOOM_1!dtl_DtlLIMIS_RCOOM192602_std_result_a</vt:lpstr>
      <vt:lpstr>LIMIS_RCOOM_1!dtl_DtlLIMIS_RCOOM192602_std_volume</vt:lpstr>
      <vt:lpstr>LIMIS_RCOOM_1!dtl_DtlLIMIS_RCOOM192602_std_weight</vt:lpstr>
      <vt:lpstr>LIMIS_RCOOM_1!dtl_DtlLIMIS_RCOOM262743</vt:lpstr>
      <vt:lpstr>LIMIS_RCOOM_1!dtl_DtlLIMIS_RCOOM262743_analyse_item</vt:lpstr>
      <vt:lpstr>LIMIS_RCOOM_1!dtl_DtlLIMIS_RCOOM262743_gap</vt:lpstr>
      <vt:lpstr>LIMIS_RCOOM_1!dtl_DtlLIMIS_RCOOM262743_result</vt:lpstr>
      <vt:lpstr>LIMIS_RCOOM_1!dtl_DtlLIMIS_RCOOM262743_result1</vt:lpstr>
      <vt:lpstr>LIMIS_RCOOM_1!dtl_DtlLIMIS_RCOOM262743_result2</vt:lpstr>
      <vt:lpstr>LIMIS_RCOOM_1!dtl_DtlLIMIS_RCOOM262743_sample_id</vt:lpstr>
      <vt:lpstr>LIMIS_RCOOM_1!dtl_DtlLIMIS_RCOOM262743_satisfied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LIMIS_RCOOM_1!dtl_DtlLIMIS_RCOOM520941</vt:lpstr>
      <vt:lpstr>LIMIS_RCOOM_1!dtl_DtlLIMIS_RCOOM520941_blank_result</vt:lpstr>
      <vt:lpstr>LIMIS_RCOOM_1!dtl_DtlLIMIS_RCOOM520941_diff</vt:lpstr>
      <vt:lpstr>LIMIS_RCOOM_1!dtl_DtlLIMIS_RCOOM520941_sample_result</vt:lpstr>
      <vt:lpstr>LIMIS_RCOOM_1!dtl_DtlLIMIS_RCOOM520941_std_quality</vt:lpstr>
      <vt:lpstr>LIMIS_RCOOM_1!dtl_DtlLIMIS_RCOOM520941_std_volume</vt:lpstr>
      <vt:lpstr>LIMIS_S_1!dtl_DtlLIMIS_S014243</vt:lpstr>
      <vt:lpstr>LIMIS_S_1!dtl_DtlLIMIS_S014243_analyse_item</vt:lpstr>
      <vt:lpstr>LIMIS_S_1!dtl_DtlLIMIS_S014243_org_result</vt:lpstr>
      <vt:lpstr>LIMIS_S_1!dtl_DtlLIMIS_S014243_recovery</vt:lpstr>
      <vt:lpstr>LIMIS_S_1!dtl_DtlLIMIS_S014243_sample_id</vt:lpstr>
      <vt:lpstr>LIMIS_S_1!dtl_DtlLIMIS_S014243_satisfied</vt:lpstr>
      <vt:lpstr>LIMIS_S_1!dtl_DtlLIMIS_S014243_std_result</vt:lpstr>
      <vt:lpstr>LIMIS_S_1!dtl_DtlLIMIS_S014243_std_result_a</vt:lpstr>
      <vt:lpstr>LIMIS_S_1!dtl_DtlLIMIS_S014243_std_result_a_a0</vt:lpstr>
      <vt:lpstr>LIMIS_S_1!dtl_DtlLIMIS_S014243_std_volume</vt:lpstr>
      <vt:lpstr>LIMIS_S_1!dtl_DtlLIMIS_S014243_std_weight</vt:lpstr>
      <vt:lpstr>LIMIS_S_1!dtl_DtlLIMIS_S142694</vt:lpstr>
      <vt:lpstr>LIMIS_S_1!dtl_DtlLIMIS_S142694_analyse_item</vt:lpstr>
      <vt:lpstr>LIMIS_S_1!dtl_DtlLIMIS_S142694_result</vt:lpstr>
      <vt:lpstr>LIMIS_S_1!dtl_DtlLIMIS_S142694_result1</vt:lpstr>
      <vt:lpstr>LIMIS_S_1!dtl_DtlLIMIS_S142694_result1_a</vt:lpstr>
      <vt:lpstr>LIMIS_S_1!dtl_DtlLIMIS_S142694_result1_a_a0</vt:lpstr>
      <vt:lpstr>LIMIS_S_1!dtl_DtlLIMIS_S142694_result2</vt:lpstr>
      <vt:lpstr>LIMIS_S_1!dtl_DtlLIMIS_S142694_result2_a</vt:lpstr>
      <vt:lpstr>LIMIS_S_1!dtl_DtlLIMIS_S142694_result2_a_a0</vt:lpstr>
      <vt:lpstr>LIMIS_S_1!dtl_DtlLIMIS_S142694_sample_id</vt:lpstr>
      <vt:lpstr>LIMIS_S_1!dtl_DtlLIMIS_S142694_satisfied</vt:lpstr>
      <vt:lpstr>LIMIS_S_1!dtl_DtlLIMIS_S142694_uncertainty</vt:lpstr>
      <vt:lpstr>LIMIS_S_1!dtl_DtlLIMIS_S249542</vt:lpstr>
      <vt:lpstr>LIMIS_S_1!dtl_DtlLIMIS_S249542_analyse_item</vt:lpstr>
      <vt:lpstr>LIMIS_S_1!dtl_DtlLIMIS_S249542_gap</vt:lpstr>
      <vt:lpstr>LIMIS_S_1!dtl_DtlLIMIS_S249542_result</vt:lpstr>
      <vt:lpstr>LIMIS_S_1!dtl_DtlLIMIS_S249542_result1</vt:lpstr>
      <vt:lpstr>LIMIS_S_1!dtl_DtlLIMIS_S249542_result2</vt:lpstr>
      <vt:lpstr>LIMIS_S_1!dtl_DtlLIMIS_S249542_sample_id</vt:lpstr>
      <vt:lpstr>LIMIS_S_1!dtl_DtlLIMIS_S249542_satisfied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LIMIS_SHJ_1!dtl_DtlLIMIS_SHJ096621</vt:lpstr>
      <vt:lpstr>LIMIS_SHJ_1!dtl_DtlLIMIS_SHJ096621_blank_result</vt:lpstr>
      <vt:lpstr>LIMIS_SHJ_1!dtl_DtlLIMIS_SHJ096621_diff</vt:lpstr>
      <vt:lpstr>LIMIS_SHJ_1!dtl_DtlLIMIS_SHJ096621_sample_result</vt:lpstr>
      <vt:lpstr>LIMIS_SHJ_1!dtl_DtlLIMIS_SHJ096621_std_quality</vt:lpstr>
      <vt:lpstr>LIMIS_SHJ_1!dtl_DtlLIMIS_SHJ096621_std_volume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LIMIS_SHJ_1!dtl_DtlLIMIS_SHJ389894</vt:lpstr>
      <vt:lpstr>LIMIS_SHJ_1!dtl_DtlLIMIS_SHJ389894_analyse_item</vt:lpstr>
      <vt:lpstr>LIMIS_SHJ_1!dtl_DtlLIMIS_SHJ389894_result</vt:lpstr>
      <vt:lpstr>LIMIS_SHJ_1!dtl_DtlLIMIS_SHJ389894_result1</vt:lpstr>
      <vt:lpstr>LIMIS_SHJ_1!dtl_DtlLIMIS_SHJ389894_result1_a</vt:lpstr>
      <vt:lpstr>LIMIS_SHJ_1!dtl_DtlLIMIS_SHJ389894_result1_a_a0</vt:lpstr>
      <vt:lpstr>LIMIS_SHJ_1!dtl_DtlLIMIS_SHJ389894_result2</vt:lpstr>
      <vt:lpstr>LIMIS_SHJ_1!dtl_DtlLIMIS_SHJ389894_result2_a</vt:lpstr>
      <vt:lpstr>LIMIS_SHJ_1!dtl_DtlLIMIS_SHJ389894_result2_a_a0</vt:lpstr>
      <vt:lpstr>LIMIS_SHJ_1!dtl_DtlLIMIS_SHJ389894_sample_id</vt:lpstr>
      <vt:lpstr>LIMIS_SHJ_1!dtl_DtlLIMIS_SHJ389894_satisfied</vt:lpstr>
      <vt:lpstr>LIMIS_SHJ_1!dtl_DtlLIMIS_SHJ389894_uncertainty</vt:lpstr>
      <vt:lpstr>LIMIS_SHJ_1!dtl_DtlLIMIS_SHJ394092</vt:lpstr>
      <vt:lpstr>LIMIS_SHJ_1!dtl_DtlLIMIS_SHJ394092_analyse_item</vt:lpstr>
      <vt:lpstr>LIMIS_SHJ_1!dtl_DtlLIMIS_SHJ394092_gap</vt:lpstr>
      <vt:lpstr>LIMIS_SHJ_1!dtl_DtlLIMIS_SHJ394092_result</vt:lpstr>
      <vt:lpstr>LIMIS_SHJ_1!dtl_DtlLIMIS_SHJ394092_result1</vt:lpstr>
      <vt:lpstr>LIMIS_SHJ_1!dtl_DtlLIMIS_SHJ394092_result2</vt:lpstr>
      <vt:lpstr>LIMIS_SHJ_1!dtl_DtlLIMIS_SHJ394092_sample_id</vt:lpstr>
      <vt:lpstr>LIMIS_SHJ_1!dtl_DtlLIMIS_SHJ394092_satisfied</vt:lpstr>
      <vt:lpstr>LIMIS_SHJ_1!dtl_DtlLIMIS_SHJ579203</vt:lpstr>
      <vt:lpstr>LIMIS_SHJ_1!dtl_DtlLIMIS_SHJ579203_analyse_item</vt:lpstr>
      <vt:lpstr>LIMIS_SHJ_1!dtl_DtlLIMIS_SHJ579203_org_result</vt:lpstr>
      <vt:lpstr>LIMIS_SHJ_1!dtl_DtlLIMIS_SHJ579203_recovery</vt:lpstr>
      <vt:lpstr>LIMIS_SHJ_1!dtl_DtlLIMIS_SHJ579203_sample_id</vt:lpstr>
      <vt:lpstr>LIMIS_SHJ_1!dtl_DtlLIMIS_SHJ579203_satisfied</vt:lpstr>
      <vt:lpstr>LIMIS_SHJ_1!dtl_DtlLIMIS_SHJ579203_std_result</vt:lpstr>
      <vt:lpstr>LIMIS_SHJ_1!dtl_DtlLIMIS_SHJ579203_std_result_a</vt:lpstr>
      <vt:lpstr>LIMIS_SHJ_1!dtl_DtlLIMIS_SHJ579203_std_result_a_a0</vt:lpstr>
      <vt:lpstr>LIMIS_SHJ_1!dtl_DtlLIMIS_SHJ579203_std_volume</vt:lpstr>
      <vt:lpstr>LIMIS_SHJ_1!dtl_DtlLIMIS_SHJ579203_std_weight</vt:lpstr>
      <vt:lpstr>LIMIS_TN_1!dtl_DtlLIMIS_TN071644</vt:lpstr>
      <vt:lpstr>LIMIS_TN_1!dtl_DtlLIMIS_TN071644_analyse_item</vt:lpstr>
      <vt:lpstr>LIMIS_TN_1!dtl_DtlLIMIS_TN071644_result</vt:lpstr>
      <vt:lpstr>LIMIS_TN_1!dtl_DtlLIMIS_TN071644_result1</vt:lpstr>
      <vt:lpstr>LIMIS_TN_1!dtl_DtlLIMIS_TN071644_result1_a</vt:lpstr>
      <vt:lpstr>LIMIS_TN_1!dtl_DtlLIMIS_TN071644_result1_a_a0</vt:lpstr>
      <vt:lpstr>LIMIS_TN_1!dtl_DtlLIMIS_TN071644_result2</vt:lpstr>
      <vt:lpstr>LIMIS_TN_1!dtl_DtlLIMIS_TN071644_result2_a</vt:lpstr>
      <vt:lpstr>LIMIS_TN_1!dtl_DtlLIMIS_TN071644_result2_a0</vt:lpstr>
      <vt:lpstr>LIMIS_TN_1!dtl_DtlLIMIS_TN071644_sample_id</vt:lpstr>
      <vt:lpstr>LIMIS_TN_1!dtl_DtlLIMIS_TN071644_satisfied</vt:lpstr>
      <vt:lpstr>LIMIS_TN_1!dtl_DtlLIMIS_TN071644_uncertainty</vt:lpstr>
      <vt:lpstr>LIMIS_TN_1!dtl_DtlLIMIS_TN076403</vt:lpstr>
      <vt:lpstr>LIMIS_TN_1!dtl_DtlLIMIS_TN076403_analyse_item</vt:lpstr>
      <vt:lpstr>LIMIS_TN_1!dtl_DtlLIMIS_TN076403_org_result</vt:lpstr>
      <vt:lpstr>LIMIS_TN_1!dtl_DtlLIMIS_TN076403_recovery</vt:lpstr>
      <vt:lpstr>LIMIS_TN_1!dtl_DtlLIMIS_TN076403_sample_id</vt:lpstr>
      <vt:lpstr>LIMIS_TN_1!dtl_DtlLIMIS_TN076403_satisfied</vt:lpstr>
      <vt:lpstr>LIMIS_TN_1!dtl_DtlLIMIS_TN076403_std_result</vt:lpstr>
      <vt:lpstr>LIMIS_TN_1!dtl_DtlLIMIS_TN076403_std_result_a</vt:lpstr>
      <vt:lpstr>LIMIS_TN_1!dtl_DtlLIMIS_TN076403_std_result_a_a0</vt:lpstr>
      <vt:lpstr>LIMIS_TN_1!dtl_DtlLIMIS_TN076403_std_volume</vt:lpstr>
      <vt:lpstr>LIMIS_TN_1!dtl_DtlLIMIS_TN076403_std_weight</vt:lpstr>
      <vt:lpstr>LIMIS_TN_1!dtl_DtlLIMIS_TN220181</vt:lpstr>
      <vt:lpstr>LIMIS_TN_1!dtl_DtlLIMIS_TN220181_blank_result</vt:lpstr>
      <vt:lpstr>LIMIS_TN_1!dtl_DtlLIMIS_TN220181_diff</vt:lpstr>
      <vt:lpstr>LIMIS_TN_1!dtl_DtlLIMIS_TN220181_sample_result</vt:lpstr>
      <vt:lpstr>LIMIS_TN_1!dtl_DtlLIMIS_TN220181_std_quality</vt:lpstr>
      <vt:lpstr>LIMIS_TN_1!dtl_DtlLIMIS_TN220181_std_volume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LIMIS_TN_1!dtl_DtlLIMIS_TN422102</vt:lpstr>
      <vt:lpstr>LIMIS_TN_1!dtl_DtlLIMIS_TN422102_analyse_item</vt:lpstr>
      <vt:lpstr>LIMIS_TN_1!dtl_DtlLIMIS_TN422102_gap</vt:lpstr>
      <vt:lpstr>LIMIS_TN_1!dtl_DtlLIMIS_TN422102_result</vt:lpstr>
      <vt:lpstr>LIMIS_TN_1!dtl_DtlLIMIS_TN422102_result1</vt:lpstr>
      <vt:lpstr>LIMIS_TN_1!dtl_DtlLIMIS_TN422102_result2</vt:lpstr>
      <vt:lpstr>LIMIS_TN_1!dtl_DtlLIMIS_TN422102_sample_id</vt:lpstr>
      <vt:lpstr>LIMIS_TN_1!dtl_DtlLIMIS_TN422102_satisfied</vt:lpstr>
      <vt:lpstr>LIMIS_TP_1!dtl_DtlLIMIS_TP116901</vt:lpstr>
      <vt:lpstr>LIMIS_TP_1!dtl_DtlLIMIS_TP116901_blank_result</vt:lpstr>
      <vt:lpstr>LIMIS_TP_1!dtl_DtlLIMIS_TP116901_diff</vt:lpstr>
      <vt:lpstr>LIMIS_TP_1!dtl_DtlLIMIS_TP116901_sample_result</vt:lpstr>
      <vt:lpstr>LIMIS_TP_1!dtl_DtlLIMIS_TP116901_std_quality</vt:lpstr>
      <vt:lpstr>LIMIS_TP_1!dtl_DtlLIMIS_TP116901_std_volume</vt:lpstr>
      <vt:lpstr>LIMIS_TP_1!dtl_DtlLIMIS_TP197463</vt:lpstr>
      <vt:lpstr>LIMIS_TP_1!dtl_DtlLIMIS_TP197463_analyse_item</vt:lpstr>
      <vt:lpstr>LIMIS_TP_1!dtl_DtlLIMIS_TP197463_org_result</vt:lpstr>
      <vt:lpstr>LIMIS_TP_1!dtl_DtlLIMIS_TP197463_recovery</vt:lpstr>
      <vt:lpstr>LIMIS_TP_1!dtl_DtlLIMIS_TP197463_sample_id</vt:lpstr>
      <vt:lpstr>LIMIS_TP_1!dtl_DtlLIMIS_TP197463_satisfied</vt:lpstr>
      <vt:lpstr>LIMIS_TP_1!dtl_DtlLIMIS_TP197463_std_result</vt:lpstr>
      <vt:lpstr>LIMIS_TP_1!dtl_DtlLIMIS_TP197463_std_result_a</vt:lpstr>
      <vt:lpstr>LIMIS_TP_1!dtl_DtlLIMIS_TP197463_std_result_a_a0</vt:lpstr>
      <vt:lpstr>LIMIS_TP_1!dtl_DtlLIMIS_TP197463_std_volume</vt:lpstr>
      <vt:lpstr>LIMIS_TP_1!dtl_DtlLIMIS_TP197463_std_weight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LIMIS_TP_1!dtl_DtlLIMIS_TP474892</vt:lpstr>
      <vt:lpstr>LIMIS_TP_1!dtl_DtlLIMIS_TP474892_analyse_item</vt:lpstr>
      <vt:lpstr>LIMIS_TP_1!dtl_DtlLIMIS_TP474892_gap</vt:lpstr>
      <vt:lpstr>LIMIS_TP_1!dtl_DtlLIMIS_TP474892_result</vt:lpstr>
      <vt:lpstr>LIMIS_TP_1!dtl_DtlLIMIS_TP474892_result1</vt:lpstr>
      <vt:lpstr>LIMIS_TP_1!dtl_DtlLIMIS_TP474892_result2</vt:lpstr>
      <vt:lpstr>LIMIS_TP_1!dtl_DtlLIMIS_TP474892_sample_id</vt:lpstr>
      <vt:lpstr>LIMIS_TP_1!dtl_DtlLIMIS_TP474892_satisfied</vt:lpstr>
      <vt:lpstr>LIMIS_V_P_1_hang!dtl_DtlLIMIS_V_P270880</vt:lpstr>
      <vt:lpstr>LIMIS_V_P_1_hang!dtl_DtlLIMIS_V_P270880_analysis_id</vt:lpstr>
      <vt:lpstr>LIMIS_V_P_1_hang!dtl_DtlLIMIS_V_P270880_blank_absorbance</vt:lpstr>
      <vt:lpstr>LIMIS_V_P_1_hang!dtl_DtlLIMIS_V_P270880_no_blank_absorbance</vt:lpstr>
      <vt:lpstr>LIMIS_V_P_1_hang!dtl_DtlLIMIS_V_P270880_notes</vt:lpstr>
      <vt:lpstr>LIMIS_V_P_1_hang!dtl_DtlLIMIS_V_P270880_sample_absorbance</vt:lpstr>
      <vt:lpstr>LIMIS_V_P_1_hang!dtl_DtlLIMIS_V_P270880_sample_consistency</vt:lpstr>
      <vt:lpstr>LIMIS_V_P_1_hang!dtl_DtlLIMIS_V_P270880_sample_id</vt:lpstr>
      <vt:lpstr>LIMIS_V_P_1_hang!dtl_DtlLIMIS_V_P270880_sample_volume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NH3_NF2_1_del!dtl_DtlNH3_NF2537880</vt:lpstr>
      <vt:lpstr>NH3_NF2_1_del!dtl_DtlNH3_NF2537880_notes</vt:lpstr>
      <vt:lpstr>NH3_NF2_1_del!dtl_DtlNH3_NF2537880_sample_concentration</vt:lpstr>
      <vt:lpstr>NH3_NF2_1_del!dtl_DtlNH3_NF2537880_sample_id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LIMIS_NH3_N_1_hang!equip_type_no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LIMIS_V_P_1_hang!equip_type_no</vt:lpstr>
      <vt:lpstr>LIMIS_YXSP_1!equip_type_no</vt:lpstr>
      <vt:lpstr>LIMIS_YZXS_1!equip_type_no</vt:lpstr>
      <vt:lpstr>LIMIS_YZYG_1!equip_type_no</vt:lpstr>
      <vt:lpstr>NH3_NF2_1_del!equip_type_no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LIMIS_NH3_N_1_hang!item_standard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LIMIS_V_P_1_hang!item_standard</vt:lpstr>
      <vt:lpstr>LIMIS_YXSP_1!item_standard</vt:lpstr>
      <vt:lpstr>LIMIS_YZXS_1!item_standard</vt:lpstr>
      <vt:lpstr>LIMIS_YZYG_1!item_standard</vt:lpstr>
      <vt:lpstr>NH3_NF2_1_del!item_standard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LIMIS_NH3_N_1_hang!sample_date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LIMIS_V_P_1_hang!sample_date</vt:lpstr>
      <vt:lpstr>LIMIS_YXSP_1!sample_date</vt:lpstr>
      <vt:lpstr>LIMIS_YZXS_1!sample_date</vt:lpstr>
      <vt:lpstr>LIMIS_YZYG_1!sample_date</vt:lpstr>
      <vt:lpstr>NH3_NF2_1_del!sample_date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LIMIS_NH3_N_1_hang!sample_name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LIMIS_V_P_1_hang!sample_name</vt:lpstr>
      <vt:lpstr>LIMIS_YXSP_1!sample_name</vt:lpstr>
      <vt:lpstr>LIMIS_YZXS_1!sample_name</vt:lpstr>
      <vt:lpstr>LIMIS_YZYG_1!sample_name</vt:lpstr>
      <vt:lpstr>NH3_NF2_1_del!sample_name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LIMIS_NH3_N_1_hang!sample_store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LIMIS_V_P_1_hang!sample_store</vt:lpstr>
      <vt:lpstr>LIMIS_YXSP_1!sample_store</vt:lpstr>
      <vt:lpstr>LIMIS_YZXS_1!sample_store</vt:lpstr>
      <vt:lpstr>LIMIS_YZYG_1!sample_store</vt:lpstr>
      <vt:lpstr>NH3_NF2_1_del!sample_store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LIMIS_NH3_N_1_hang!task_id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LIMIS_V_P_1_hang!task_id</vt:lpstr>
      <vt:lpstr>LIMIS_YXSP_1!task_id</vt:lpstr>
      <vt:lpstr>LIMIS_YZXS_1!task_id</vt:lpstr>
      <vt:lpstr>LIMIS_YZYG_1!task_id</vt:lpstr>
      <vt:lpstr>NH3_NF2_1_del!task_id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2015-07-27T11:51:04Z</dcterms:modified>
</cp:coreProperties>
</file>