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garestrear_unal_edu_co/Documents/Ninja_pythonist/"/>
    </mc:Choice>
  </mc:AlternateContent>
  <xr:revisionPtr revIDLastSave="327" documentId="8_{34198E99-84A3-491C-AC7B-E3FE8ED4BE86}" xr6:coauthVersionLast="45" xr6:coauthVersionMax="45" xr10:uidLastSave="{3F7DB040-A98F-44AF-8895-8032630BBC88}"/>
  <bookViews>
    <workbookView xWindow="-120" yWindow="-120" windowWidth="20730" windowHeight="11160" activeTab="4" xr2:uid="{8F1B0507-88E9-4D94-99B5-170178ABB683}"/>
  </bookViews>
  <sheets>
    <sheet name="Hoja2" sheetId="2" r:id="rId1"/>
    <sheet name="training set" sheetId="1" r:id="rId2"/>
    <sheet name="test" sheetId="3" r:id="rId3"/>
    <sheet name="Distance" sheetId="4" r:id="rId4"/>
    <sheet name="Nearest Neighbors" sheetId="6" r:id="rId5"/>
  </sheets>
  <definedNames>
    <definedName name="DatosExternos_1" localSheetId="0" hidden="1">Hoja2!$A$1:$E$151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6" l="1"/>
  <c r="C3" i="6"/>
  <c r="D3" i="6"/>
  <c r="E3" i="6"/>
  <c r="F3" i="6"/>
  <c r="G3" i="6"/>
  <c r="B4" i="6"/>
  <c r="C4" i="6"/>
  <c r="D4" i="6"/>
  <c r="E4" i="6"/>
  <c r="F4" i="6"/>
  <c r="G4" i="6"/>
  <c r="B5" i="6"/>
  <c r="C5" i="6"/>
  <c r="D5" i="6"/>
  <c r="E5" i="6"/>
  <c r="F5" i="6"/>
  <c r="G5" i="6"/>
  <c r="B6" i="6"/>
  <c r="C6" i="6"/>
  <c r="D6" i="6"/>
  <c r="E6" i="6"/>
  <c r="F6" i="6"/>
  <c r="G6" i="6"/>
  <c r="B7" i="6"/>
  <c r="C7" i="6"/>
  <c r="D7" i="6"/>
  <c r="E7" i="6"/>
  <c r="F7" i="6"/>
  <c r="G7" i="6"/>
  <c r="B8" i="6"/>
  <c r="C8" i="6"/>
  <c r="D8" i="6"/>
  <c r="E8" i="6"/>
  <c r="F8" i="6"/>
  <c r="G8" i="6"/>
  <c r="B9" i="6"/>
  <c r="C9" i="6"/>
  <c r="D9" i="6"/>
  <c r="E9" i="6"/>
  <c r="F9" i="6"/>
  <c r="G9" i="6"/>
  <c r="B10" i="6"/>
  <c r="C10" i="6"/>
  <c r="D10" i="6"/>
  <c r="E10" i="6"/>
  <c r="F10" i="6"/>
  <c r="G10" i="6"/>
  <c r="B11" i="6"/>
  <c r="C11" i="6"/>
  <c r="D11" i="6"/>
  <c r="E11" i="6"/>
  <c r="F11" i="6"/>
  <c r="G11" i="6"/>
  <c r="B12" i="6"/>
  <c r="C12" i="6"/>
  <c r="D12" i="6"/>
  <c r="E12" i="6"/>
  <c r="F12" i="6"/>
  <c r="G12" i="6"/>
  <c r="B13" i="6"/>
  <c r="C13" i="6"/>
  <c r="D13" i="6"/>
  <c r="E13" i="6"/>
  <c r="F13" i="6"/>
  <c r="G13" i="6"/>
  <c r="B14" i="6"/>
  <c r="C14" i="6"/>
  <c r="D14" i="6"/>
  <c r="E14" i="6"/>
  <c r="F14" i="6"/>
  <c r="G14" i="6"/>
  <c r="B15" i="6"/>
  <c r="C15" i="6"/>
  <c r="D15" i="6"/>
  <c r="E15" i="6"/>
  <c r="F15" i="6"/>
  <c r="G15" i="6"/>
  <c r="B16" i="6"/>
  <c r="C16" i="6"/>
  <c r="D16" i="6"/>
  <c r="E16" i="6"/>
  <c r="F16" i="6"/>
  <c r="G16" i="6"/>
  <c r="B17" i="6"/>
  <c r="C17" i="6"/>
  <c r="D17" i="6"/>
  <c r="E17" i="6"/>
  <c r="F17" i="6"/>
  <c r="G17" i="6"/>
  <c r="B18" i="6"/>
  <c r="C18" i="6"/>
  <c r="D18" i="6"/>
  <c r="E18" i="6"/>
  <c r="F18" i="6"/>
  <c r="G18" i="6"/>
  <c r="B19" i="6"/>
  <c r="C19" i="6"/>
  <c r="D19" i="6"/>
  <c r="E19" i="6"/>
  <c r="F19" i="6"/>
  <c r="G19" i="6"/>
  <c r="B20" i="6"/>
  <c r="C20" i="6"/>
  <c r="D20" i="6"/>
  <c r="E20" i="6"/>
  <c r="F20" i="6"/>
  <c r="G20" i="6"/>
  <c r="B21" i="6"/>
  <c r="C21" i="6"/>
  <c r="D21" i="6"/>
  <c r="E21" i="6"/>
  <c r="F21" i="6"/>
  <c r="G21" i="6"/>
  <c r="B22" i="6"/>
  <c r="C22" i="6"/>
  <c r="D22" i="6"/>
  <c r="E22" i="6"/>
  <c r="F22" i="6"/>
  <c r="G22" i="6"/>
  <c r="B23" i="6"/>
  <c r="C23" i="6"/>
  <c r="D23" i="6"/>
  <c r="E23" i="6"/>
  <c r="F23" i="6"/>
  <c r="G23" i="6"/>
  <c r="B24" i="6"/>
  <c r="C24" i="6"/>
  <c r="D24" i="6"/>
  <c r="E24" i="6"/>
  <c r="F24" i="6"/>
  <c r="G24" i="6"/>
  <c r="B25" i="6"/>
  <c r="C25" i="6"/>
  <c r="D25" i="6"/>
  <c r="E25" i="6"/>
  <c r="F25" i="6"/>
  <c r="G25" i="6"/>
  <c r="B26" i="6"/>
  <c r="C26" i="6"/>
  <c r="D26" i="6"/>
  <c r="E26" i="6"/>
  <c r="F26" i="6"/>
  <c r="G26" i="6"/>
  <c r="B27" i="6"/>
  <c r="C27" i="6"/>
  <c r="D27" i="6"/>
  <c r="E27" i="6"/>
  <c r="F27" i="6"/>
  <c r="G27" i="6"/>
  <c r="B28" i="6"/>
  <c r="C28" i="6"/>
  <c r="D28" i="6"/>
  <c r="E28" i="6"/>
  <c r="F28" i="6"/>
  <c r="G28" i="6"/>
  <c r="B29" i="6"/>
  <c r="C29" i="6"/>
  <c r="D29" i="6"/>
  <c r="E29" i="6"/>
  <c r="F29" i="6"/>
  <c r="G29" i="6"/>
  <c r="B30" i="6"/>
  <c r="C30" i="6"/>
  <c r="D30" i="6"/>
  <c r="E30" i="6"/>
  <c r="F30" i="6"/>
  <c r="G30" i="6"/>
  <c r="B31" i="6"/>
  <c r="C31" i="6"/>
  <c r="D31" i="6"/>
  <c r="E31" i="6"/>
  <c r="F31" i="6"/>
  <c r="G31" i="6"/>
  <c r="B32" i="6"/>
  <c r="C32" i="6"/>
  <c r="D32" i="6"/>
  <c r="E32" i="6"/>
  <c r="F32" i="6"/>
  <c r="G32" i="6"/>
  <c r="B33" i="6"/>
  <c r="C33" i="6"/>
  <c r="D33" i="6"/>
  <c r="E33" i="6"/>
  <c r="F33" i="6"/>
  <c r="G33" i="6"/>
  <c r="B34" i="6"/>
  <c r="C34" i="6"/>
  <c r="D34" i="6"/>
  <c r="E34" i="6"/>
  <c r="F34" i="6"/>
  <c r="G34" i="6"/>
  <c r="B35" i="6"/>
  <c r="C35" i="6"/>
  <c r="D35" i="6"/>
  <c r="E35" i="6"/>
  <c r="F35" i="6"/>
  <c r="G35" i="6"/>
  <c r="B36" i="6"/>
  <c r="C36" i="6"/>
  <c r="D36" i="6"/>
  <c r="E36" i="6"/>
  <c r="F36" i="6"/>
  <c r="G36" i="6"/>
  <c r="B37" i="6"/>
  <c r="C37" i="6"/>
  <c r="D37" i="6"/>
  <c r="E37" i="6"/>
  <c r="F37" i="6"/>
  <c r="G37" i="6"/>
  <c r="B38" i="6"/>
  <c r="C38" i="6"/>
  <c r="D38" i="6"/>
  <c r="E38" i="6"/>
  <c r="F38" i="6"/>
  <c r="G38" i="6"/>
  <c r="B39" i="6"/>
  <c r="C39" i="6"/>
  <c r="D39" i="6"/>
  <c r="E39" i="6"/>
  <c r="F39" i="6"/>
  <c r="G39" i="6"/>
  <c r="B40" i="6"/>
  <c r="C40" i="6"/>
  <c r="D40" i="6"/>
  <c r="E40" i="6"/>
  <c r="F40" i="6"/>
  <c r="G40" i="6"/>
  <c r="B41" i="6"/>
  <c r="C41" i="6"/>
  <c r="D41" i="6"/>
  <c r="E41" i="6"/>
  <c r="F41" i="6"/>
  <c r="G41" i="6"/>
  <c r="B42" i="6"/>
  <c r="C42" i="6"/>
  <c r="D42" i="6"/>
  <c r="E42" i="6"/>
  <c r="F42" i="6"/>
  <c r="G42" i="6"/>
  <c r="B43" i="6"/>
  <c r="C43" i="6"/>
  <c r="D43" i="6"/>
  <c r="E43" i="6"/>
  <c r="F43" i="6"/>
  <c r="G43" i="6"/>
  <c r="B44" i="6"/>
  <c r="C44" i="6"/>
  <c r="D44" i="6"/>
  <c r="E44" i="6"/>
  <c r="F44" i="6"/>
  <c r="G44" i="6"/>
  <c r="B45" i="6"/>
  <c r="C45" i="6"/>
  <c r="D45" i="6"/>
  <c r="E45" i="6"/>
  <c r="F45" i="6"/>
  <c r="G45" i="6"/>
  <c r="G2" i="6"/>
  <c r="F2" i="6"/>
  <c r="E2" i="6"/>
  <c r="D2" i="6"/>
  <c r="C2" i="6"/>
  <c r="B46" i="6"/>
  <c r="C2" i="4" a="1"/>
  <c r="C2" i="4" s="1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B2" i="4" a="1"/>
  <c r="B2" i="4" s="1"/>
  <c r="D2" i="4" a="1"/>
  <c r="D2" i="4" s="1"/>
  <c r="E2" i="4" a="1"/>
  <c r="E2" i="4" s="1"/>
  <c r="F2" i="4" a="1"/>
  <c r="F2" i="4" s="1"/>
  <c r="G2" i="4" a="1"/>
  <c r="G2" i="4" s="1"/>
  <c r="H2" i="4" a="1"/>
  <c r="H2" i="4" s="1"/>
  <c r="I2" i="4" a="1"/>
  <c r="I2" i="4" s="1"/>
  <c r="J2" i="4" a="1"/>
  <c r="J2" i="4" s="1"/>
  <c r="K2" i="4" a="1"/>
  <c r="K2" i="4" s="1"/>
  <c r="L2" i="4" a="1"/>
  <c r="L2" i="4" s="1"/>
  <c r="M2" i="4" a="1"/>
  <c r="M2" i="4" s="1"/>
  <c r="N2" i="4" a="1"/>
  <c r="N2" i="4" s="1"/>
  <c r="O2" i="4" a="1"/>
  <c r="O2" i="4" s="1"/>
  <c r="P2" i="4" a="1"/>
  <c r="P2" i="4" s="1"/>
  <c r="Q2" i="4" a="1"/>
  <c r="Q2" i="4" s="1"/>
  <c r="R2" i="4" a="1"/>
  <c r="R2" i="4" s="1"/>
  <c r="S2" i="4" a="1"/>
  <c r="S2" i="4" s="1"/>
  <c r="T2" i="4" a="1"/>
  <c r="T2" i="4" s="1"/>
  <c r="U2" i="4" a="1"/>
  <c r="U2" i="4" s="1"/>
  <c r="V2" i="4" a="1"/>
  <c r="V2" i="4" s="1"/>
  <c r="W2" i="4" a="1"/>
  <c r="W2" i="4" s="1"/>
  <c r="X2" i="4" a="1"/>
  <c r="X2" i="4" s="1"/>
  <c r="Y2" i="4" a="1"/>
  <c r="Y2" i="4" s="1"/>
  <c r="Z2" i="4" a="1"/>
  <c r="Z2" i="4" s="1"/>
  <c r="AA2" i="4" a="1"/>
  <c r="AA2" i="4" s="1"/>
  <c r="AB2" i="4" a="1"/>
  <c r="AB2" i="4" s="1"/>
  <c r="AC2" i="4" a="1"/>
  <c r="AC2" i="4" s="1"/>
  <c r="AD2" i="4" a="1"/>
  <c r="AD2" i="4" s="1"/>
  <c r="AE2" i="4" a="1"/>
  <c r="AE2" i="4" s="1"/>
  <c r="AF2" i="4" a="1"/>
  <c r="AF2" i="4" s="1"/>
  <c r="AG2" i="4" a="1"/>
  <c r="AG2" i="4" s="1"/>
  <c r="AH2" i="4" a="1"/>
  <c r="AH2" i="4" s="1"/>
  <c r="AI2" i="4" a="1"/>
  <c r="AI2" i="4" s="1"/>
  <c r="AJ2" i="4" a="1"/>
  <c r="AJ2" i="4" s="1"/>
  <c r="AK2" i="4" a="1"/>
  <c r="AK2" i="4" s="1"/>
  <c r="AL2" i="4" a="1"/>
  <c r="AL2" i="4" s="1"/>
  <c r="AM2" i="4" a="1"/>
  <c r="AM2" i="4" s="1"/>
  <c r="AN2" i="4" a="1"/>
  <c r="AN2" i="4" s="1"/>
  <c r="AO2" i="4" a="1"/>
  <c r="AO2" i="4" s="1"/>
  <c r="AP2" i="4" a="1"/>
  <c r="AP2" i="4" s="1"/>
  <c r="AQ2" i="4" a="1"/>
  <c r="AQ2" i="4" s="1"/>
  <c r="AR2" i="4" a="1"/>
  <c r="AR2" i="4" s="1"/>
  <c r="AS2" i="4" a="1"/>
  <c r="AS2" i="4" s="1"/>
  <c r="AT2" i="4" a="1"/>
  <c r="AT2" i="4" s="1"/>
  <c r="AU2" i="4" a="1"/>
  <c r="AU2" i="4" s="1"/>
  <c r="AV2" i="4" a="1"/>
  <c r="AV2" i="4" s="1"/>
  <c r="AW2" i="4" a="1"/>
  <c r="AW2" i="4" s="1"/>
  <c r="AX2" i="4" a="1"/>
  <c r="AX2" i="4" s="1"/>
  <c r="AY2" i="4" a="1"/>
  <c r="AY2" i="4" s="1"/>
  <c r="AZ2" i="4" a="1"/>
  <c r="AZ2" i="4" s="1"/>
  <c r="BA2" i="4" a="1"/>
  <c r="BA2" i="4" s="1"/>
  <c r="BB2" i="4" a="1"/>
  <c r="BB2" i="4" s="1"/>
  <c r="BC2" i="4" a="1"/>
  <c r="BC2" i="4" s="1"/>
  <c r="BD2" i="4" a="1"/>
  <c r="BD2" i="4" s="1"/>
  <c r="BE2" i="4" a="1"/>
  <c r="BE2" i="4" s="1"/>
  <c r="BF2" i="4" a="1"/>
  <c r="BF2" i="4" s="1"/>
  <c r="BG2" i="4" a="1"/>
  <c r="BG2" i="4" s="1"/>
  <c r="BH2" i="4" a="1"/>
  <c r="BH2" i="4" s="1"/>
  <c r="BI2" i="4" a="1"/>
  <c r="BI2" i="4" s="1"/>
  <c r="BJ2" i="4" a="1"/>
  <c r="BJ2" i="4" s="1"/>
  <c r="BK2" i="4" a="1"/>
  <c r="BK2" i="4" s="1"/>
  <c r="BL2" i="4" a="1"/>
  <c r="BL2" i="4" s="1"/>
  <c r="BM2" i="4" a="1"/>
  <c r="BM2" i="4" s="1"/>
  <c r="BN2" i="4" a="1"/>
  <c r="BN2" i="4" s="1"/>
  <c r="BO2" i="4" a="1"/>
  <c r="BO2" i="4" s="1"/>
  <c r="BP2" i="4" a="1"/>
  <c r="BP2" i="4" s="1"/>
  <c r="BQ2" i="4" a="1"/>
  <c r="BQ2" i="4" s="1"/>
  <c r="BR2" i="4" a="1"/>
  <c r="BR2" i="4" s="1"/>
  <c r="BS2" i="4" a="1"/>
  <c r="BS2" i="4" s="1"/>
  <c r="BT2" i="4" a="1"/>
  <c r="BT2" i="4" s="1"/>
  <c r="BU2" i="4" a="1"/>
  <c r="BU2" i="4" s="1"/>
  <c r="BV2" i="4" a="1"/>
  <c r="BV2" i="4" s="1"/>
  <c r="BW2" i="4" a="1"/>
  <c r="BW2" i="4" s="1"/>
  <c r="BX2" i="4" a="1"/>
  <c r="BX2" i="4" s="1"/>
  <c r="BY2" i="4" a="1"/>
  <c r="BY2" i="4" s="1"/>
  <c r="BZ2" i="4" a="1"/>
  <c r="BZ2" i="4" s="1"/>
  <c r="CA2" i="4" a="1"/>
  <c r="CA2" i="4" s="1"/>
  <c r="CB2" i="4" a="1"/>
  <c r="CB2" i="4" s="1"/>
  <c r="CC2" i="4" a="1"/>
  <c r="CC2" i="4" s="1"/>
  <c r="CD2" i="4" a="1"/>
  <c r="CD2" i="4" s="1"/>
  <c r="CE2" i="4" a="1"/>
  <c r="CE2" i="4" s="1"/>
  <c r="CF2" i="4" a="1"/>
  <c r="CF2" i="4" s="1"/>
  <c r="CG2" i="4" a="1"/>
  <c r="CG2" i="4" s="1"/>
  <c r="CH2" i="4" a="1"/>
  <c r="CH2" i="4" s="1"/>
  <c r="CI2" i="4" a="1"/>
  <c r="CI2" i="4" s="1"/>
  <c r="CJ2" i="4" a="1"/>
  <c r="CJ2" i="4" s="1"/>
  <c r="CK2" i="4" a="1"/>
  <c r="CK2" i="4" s="1"/>
  <c r="CL2" i="4" a="1"/>
  <c r="CL2" i="4" s="1"/>
  <c r="CM2" i="4" a="1"/>
  <c r="CM2" i="4" s="1"/>
  <c r="CN2" i="4" a="1"/>
  <c r="CN2" i="4" s="1"/>
  <c r="CO2" i="4" a="1"/>
  <c r="CO2" i="4" s="1"/>
  <c r="CP2" i="4" a="1"/>
  <c r="CP2" i="4" s="1"/>
  <c r="CQ2" i="4" a="1"/>
  <c r="CQ2" i="4" s="1"/>
  <c r="CR2" i="4" a="1"/>
  <c r="CR2" i="4" s="1"/>
  <c r="CS2" i="4" a="1"/>
  <c r="CS2" i="4" s="1"/>
  <c r="CT2" i="4" a="1"/>
  <c r="CT2" i="4" s="1"/>
  <c r="CU2" i="4" a="1"/>
  <c r="CU2" i="4" s="1"/>
  <c r="CV2" i="4" a="1"/>
  <c r="CV2" i="4" s="1"/>
  <c r="CW2" i="4" a="1"/>
  <c r="CW2" i="4" s="1"/>
  <c r="CX2" i="4" a="1"/>
  <c r="CX2" i="4" s="1"/>
  <c r="CY2" i="4" a="1"/>
  <c r="CY2" i="4" s="1"/>
  <c r="CZ2" i="4" a="1"/>
  <c r="CZ2" i="4" s="1"/>
  <c r="DA2" i="4" a="1"/>
  <c r="DA2" i="4" s="1"/>
  <c r="DB2" i="4" a="1"/>
  <c r="DB2" i="4" s="1"/>
  <c r="D3" i="4" a="1"/>
  <c r="D3" i="4" s="1"/>
  <c r="E3" i="4" a="1"/>
  <c r="E3" i="4" s="1"/>
  <c r="F3" i="4" a="1"/>
  <c r="F3" i="4" s="1"/>
  <c r="G3" i="4" a="1"/>
  <c r="G3" i="4" s="1"/>
  <c r="H3" i="4" a="1"/>
  <c r="H3" i="4" s="1"/>
  <c r="I3" i="4" a="1"/>
  <c r="I3" i="4" s="1"/>
  <c r="J3" i="4" a="1"/>
  <c r="J3" i="4" s="1"/>
  <c r="K3" i="4" a="1"/>
  <c r="K3" i="4" s="1"/>
  <c r="L3" i="4" a="1"/>
  <c r="L3" i="4" s="1"/>
  <c r="M3" i="4" a="1"/>
  <c r="M3" i="4" s="1"/>
  <c r="N3" i="4" a="1"/>
  <c r="N3" i="4" s="1"/>
  <c r="O3" i="4" a="1"/>
  <c r="O3" i="4" s="1"/>
  <c r="P3" i="4" a="1"/>
  <c r="P3" i="4" s="1"/>
  <c r="Q3" i="4" a="1"/>
  <c r="Q3" i="4" s="1"/>
  <c r="R3" i="4" a="1"/>
  <c r="R3" i="4" s="1"/>
  <c r="S3" i="4" a="1"/>
  <c r="S3" i="4" s="1"/>
  <c r="T3" i="4" a="1"/>
  <c r="T3" i="4" s="1"/>
  <c r="U3" i="4" a="1"/>
  <c r="U3" i="4" s="1"/>
  <c r="V3" i="4" a="1"/>
  <c r="V3" i="4" s="1"/>
  <c r="W3" i="4" a="1"/>
  <c r="W3" i="4" s="1"/>
  <c r="X3" i="4" a="1"/>
  <c r="X3" i="4" s="1"/>
  <c r="Y3" i="4" a="1"/>
  <c r="Y3" i="4" s="1"/>
  <c r="Z3" i="4" a="1"/>
  <c r="Z3" i="4" s="1"/>
  <c r="AA3" i="4" a="1"/>
  <c r="AA3" i="4" s="1"/>
  <c r="AB3" i="4" a="1"/>
  <c r="AB3" i="4" s="1"/>
  <c r="AC3" i="4" a="1"/>
  <c r="AC3" i="4" s="1"/>
  <c r="AD3" i="4" a="1"/>
  <c r="AD3" i="4" s="1"/>
  <c r="AE3" i="4" a="1"/>
  <c r="AE3" i="4" s="1"/>
  <c r="AF3" i="4" a="1"/>
  <c r="AF3" i="4" s="1"/>
  <c r="AG3" i="4" a="1"/>
  <c r="AG3" i="4" s="1"/>
  <c r="AH3" i="4" a="1"/>
  <c r="AH3" i="4" s="1"/>
  <c r="AI3" i="4" a="1"/>
  <c r="AI3" i="4" s="1"/>
  <c r="AJ3" i="4" a="1"/>
  <c r="AJ3" i="4" s="1"/>
  <c r="AK3" i="4" a="1"/>
  <c r="AK3" i="4" s="1"/>
  <c r="AL3" i="4" a="1"/>
  <c r="AL3" i="4" s="1"/>
  <c r="AM3" i="4" a="1"/>
  <c r="AM3" i="4" s="1"/>
  <c r="AN3" i="4" a="1"/>
  <c r="AN3" i="4" s="1"/>
  <c r="AO3" i="4" a="1"/>
  <c r="AO3" i="4" s="1"/>
  <c r="AP3" i="4" a="1"/>
  <c r="AP3" i="4" s="1"/>
  <c r="AQ3" i="4" a="1"/>
  <c r="AQ3" i="4" s="1"/>
  <c r="AR3" i="4" a="1"/>
  <c r="AR3" i="4" s="1"/>
  <c r="AS3" i="4" a="1"/>
  <c r="AS3" i="4" s="1"/>
  <c r="AT3" i="4" a="1"/>
  <c r="AT3" i="4" s="1"/>
  <c r="AU3" i="4" a="1"/>
  <c r="AU3" i="4" s="1"/>
  <c r="AV3" i="4" a="1"/>
  <c r="AV3" i="4" s="1"/>
  <c r="AW3" i="4" a="1"/>
  <c r="AW3" i="4" s="1"/>
  <c r="AX3" i="4" a="1"/>
  <c r="AX3" i="4" s="1"/>
  <c r="AY3" i="4" a="1"/>
  <c r="AY3" i="4" s="1"/>
  <c r="AZ3" i="4" a="1"/>
  <c r="AZ3" i="4" s="1"/>
  <c r="BA3" i="4" a="1"/>
  <c r="BA3" i="4" s="1"/>
  <c r="BB3" i="4" a="1"/>
  <c r="BB3" i="4" s="1"/>
  <c r="BC3" i="4" a="1"/>
  <c r="BC3" i="4" s="1"/>
  <c r="BD3" i="4" a="1"/>
  <c r="BD3" i="4" s="1"/>
  <c r="BE3" i="4" a="1"/>
  <c r="BE3" i="4" s="1"/>
  <c r="BF3" i="4" a="1"/>
  <c r="BF3" i="4" s="1"/>
  <c r="BG3" i="4" a="1"/>
  <c r="BG3" i="4" s="1"/>
  <c r="BH3" i="4" a="1"/>
  <c r="BH3" i="4" s="1"/>
  <c r="BI3" i="4" a="1"/>
  <c r="BI3" i="4" s="1"/>
  <c r="BJ3" i="4" a="1"/>
  <c r="BJ3" i="4" s="1"/>
  <c r="BK3" i="4" a="1"/>
  <c r="BK3" i="4" s="1"/>
  <c r="BL3" i="4" a="1"/>
  <c r="BL3" i="4" s="1"/>
  <c r="BM3" i="4" a="1"/>
  <c r="BM3" i="4" s="1"/>
  <c r="BN3" i="4" a="1"/>
  <c r="BN3" i="4" s="1"/>
  <c r="BO3" i="4" a="1"/>
  <c r="BO3" i="4" s="1"/>
  <c r="BP3" i="4" a="1"/>
  <c r="BP3" i="4" s="1"/>
  <c r="BQ3" i="4" a="1"/>
  <c r="BQ3" i="4" s="1"/>
  <c r="BR3" i="4" a="1"/>
  <c r="BR3" i="4" s="1"/>
  <c r="BS3" i="4" a="1"/>
  <c r="BS3" i="4" s="1"/>
  <c r="BT3" i="4" a="1"/>
  <c r="BT3" i="4" s="1"/>
  <c r="BU3" i="4" a="1"/>
  <c r="BU3" i="4" s="1"/>
  <c r="BV3" i="4" a="1"/>
  <c r="BV3" i="4" s="1"/>
  <c r="BW3" i="4" a="1"/>
  <c r="BW3" i="4" s="1"/>
  <c r="BX3" i="4" a="1"/>
  <c r="BX3" i="4" s="1"/>
  <c r="BY3" i="4" a="1"/>
  <c r="BY3" i="4" s="1"/>
  <c r="BZ3" i="4" a="1"/>
  <c r="BZ3" i="4" s="1"/>
  <c r="CA3" i="4" a="1"/>
  <c r="CA3" i="4" s="1"/>
  <c r="CB3" i="4" a="1"/>
  <c r="CB3" i="4" s="1"/>
  <c r="CC3" i="4" a="1"/>
  <c r="CC3" i="4" s="1"/>
  <c r="CD3" i="4" a="1"/>
  <c r="CD3" i="4" s="1"/>
  <c r="CE3" i="4" a="1"/>
  <c r="CE3" i="4" s="1"/>
  <c r="CF3" i="4" a="1"/>
  <c r="CF3" i="4" s="1"/>
  <c r="CG3" i="4" a="1"/>
  <c r="CG3" i="4" s="1"/>
  <c r="CH3" i="4" a="1"/>
  <c r="CH3" i="4" s="1"/>
  <c r="CI3" i="4" a="1"/>
  <c r="CI3" i="4" s="1"/>
  <c r="CJ3" i="4" a="1"/>
  <c r="CJ3" i="4" s="1"/>
  <c r="CK3" i="4" a="1"/>
  <c r="CK3" i="4" s="1"/>
  <c r="CL3" i="4" a="1"/>
  <c r="CL3" i="4" s="1"/>
  <c r="CM3" i="4" a="1"/>
  <c r="CM3" i="4" s="1"/>
  <c r="CN3" i="4" a="1"/>
  <c r="CN3" i="4" s="1"/>
  <c r="CO3" i="4" a="1"/>
  <c r="CO3" i="4" s="1"/>
  <c r="CP3" i="4" a="1"/>
  <c r="CP3" i="4" s="1"/>
  <c r="CQ3" i="4" a="1"/>
  <c r="CQ3" i="4" s="1"/>
  <c r="CR3" i="4" a="1"/>
  <c r="CR3" i="4" s="1"/>
  <c r="CS3" i="4" a="1"/>
  <c r="CS3" i="4" s="1"/>
  <c r="CT3" i="4" a="1"/>
  <c r="CT3" i="4" s="1"/>
  <c r="CU3" i="4" a="1"/>
  <c r="CU3" i="4" s="1"/>
  <c r="CV3" i="4" a="1"/>
  <c r="CV3" i="4" s="1"/>
  <c r="CW3" i="4" a="1"/>
  <c r="CW3" i="4" s="1"/>
  <c r="CX3" i="4" a="1"/>
  <c r="CX3" i="4" s="1"/>
  <c r="CY3" i="4" a="1"/>
  <c r="CY3" i="4" s="1"/>
  <c r="CZ3" i="4" a="1"/>
  <c r="CZ3" i="4" s="1"/>
  <c r="DA3" i="4" a="1"/>
  <c r="DA3" i="4" s="1"/>
  <c r="DB3" i="4" a="1"/>
  <c r="DB3" i="4" s="1"/>
  <c r="D4" i="4" a="1"/>
  <c r="D4" i="4" s="1"/>
  <c r="E4" i="4" a="1"/>
  <c r="E4" i="4" s="1"/>
  <c r="F4" i="4" a="1"/>
  <c r="F4" i="4" s="1"/>
  <c r="G4" i="4" a="1"/>
  <c r="G4" i="4" s="1"/>
  <c r="H4" i="4" a="1"/>
  <c r="H4" i="4" s="1"/>
  <c r="I4" i="4" a="1"/>
  <c r="I4" i="4" s="1"/>
  <c r="J4" i="4" a="1"/>
  <c r="J4" i="4" s="1"/>
  <c r="K4" i="4" a="1"/>
  <c r="K4" i="4" s="1"/>
  <c r="L4" i="4" a="1"/>
  <c r="L4" i="4"/>
  <c r="M4" i="4" a="1"/>
  <c r="M4" i="4" s="1"/>
  <c r="N4" i="4" a="1"/>
  <c r="N4" i="4" s="1"/>
  <c r="O4" i="4" a="1"/>
  <c r="O4" i="4" s="1"/>
  <c r="P4" i="4" a="1"/>
  <c r="P4" i="4" s="1"/>
  <c r="Q4" i="4" a="1"/>
  <c r="Q4" i="4" s="1"/>
  <c r="R4" i="4" a="1"/>
  <c r="R4" i="4" s="1"/>
  <c r="S4" i="4" a="1"/>
  <c r="S4" i="4" s="1"/>
  <c r="T4" i="4" a="1"/>
  <c r="T4" i="4" s="1"/>
  <c r="U4" i="4" a="1"/>
  <c r="U4" i="4" s="1"/>
  <c r="V4" i="4" a="1"/>
  <c r="V4" i="4" s="1"/>
  <c r="W4" i="4" a="1"/>
  <c r="W4" i="4" s="1"/>
  <c r="X4" i="4" a="1"/>
  <c r="X4" i="4" s="1"/>
  <c r="Y4" i="4" a="1"/>
  <c r="Y4" i="4" s="1"/>
  <c r="Z4" i="4" a="1"/>
  <c r="Z4" i="4" s="1"/>
  <c r="AA4" i="4" a="1"/>
  <c r="AA4" i="4" s="1"/>
  <c r="AB4" i="4" a="1"/>
  <c r="AB4" i="4" s="1"/>
  <c r="AC4" i="4" a="1"/>
  <c r="AC4" i="4" s="1"/>
  <c r="AD4" i="4" a="1"/>
  <c r="AD4" i="4" s="1"/>
  <c r="AE4" i="4" a="1"/>
  <c r="AE4" i="4" s="1"/>
  <c r="AF4" i="4" a="1"/>
  <c r="AF4" i="4" s="1"/>
  <c r="AG4" i="4" a="1"/>
  <c r="AG4" i="4" s="1"/>
  <c r="AH4" i="4" a="1"/>
  <c r="AH4" i="4" s="1"/>
  <c r="AI4" i="4" a="1"/>
  <c r="AI4" i="4" s="1"/>
  <c r="AJ4" i="4" a="1"/>
  <c r="AJ4" i="4" s="1"/>
  <c r="AK4" i="4" a="1"/>
  <c r="AK4" i="4" s="1"/>
  <c r="AL4" i="4" a="1"/>
  <c r="AL4" i="4" s="1"/>
  <c r="AM4" i="4" a="1"/>
  <c r="AM4" i="4" s="1"/>
  <c r="AN4" i="4" a="1"/>
  <c r="AN4" i="4" s="1"/>
  <c r="AO4" i="4" a="1"/>
  <c r="AO4" i="4" s="1"/>
  <c r="AP4" i="4" a="1"/>
  <c r="AP4" i="4" s="1"/>
  <c r="AQ4" i="4" a="1"/>
  <c r="AQ4" i="4" s="1"/>
  <c r="AR4" i="4" a="1"/>
  <c r="AR4" i="4" s="1"/>
  <c r="AS4" i="4" a="1"/>
  <c r="AS4" i="4" s="1"/>
  <c r="AT4" i="4" a="1"/>
  <c r="AT4" i="4" s="1"/>
  <c r="AU4" i="4" a="1"/>
  <c r="AU4" i="4" s="1"/>
  <c r="AV4" i="4" a="1"/>
  <c r="AV4" i="4" s="1"/>
  <c r="AW4" i="4" a="1"/>
  <c r="AW4" i="4" s="1"/>
  <c r="AX4" i="4" a="1"/>
  <c r="AX4" i="4" s="1"/>
  <c r="AY4" i="4" a="1"/>
  <c r="AY4" i="4" s="1"/>
  <c r="AZ4" i="4" a="1"/>
  <c r="AZ4" i="4" s="1"/>
  <c r="BA4" i="4" a="1"/>
  <c r="BA4" i="4" s="1"/>
  <c r="BB4" i="4" a="1"/>
  <c r="BB4" i="4" s="1"/>
  <c r="BC4" i="4" a="1"/>
  <c r="BC4" i="4" s="1"/>
  <c r="BD4" i="4" a="1"/>
  <c r="BD4" i="4" s="1"/>
  <c r="BE4" i="4" a="1"/>
  <c r="BE4" i="4" s="1"/>
  <c r="BF4" i="4" a="1"/>
  <c r="BF4" i="4" s="1"/>
  <c r="BG4" i="4" a="1"/>
  <c r="BG4" i="4" s="1"/>
  <c r="BH4" i="4" a="1"/>
  <c r="BH4" i="4" s="1"/>
  <c r="BI4" i="4" a="1"/>
  <c r="BI4" i="4" s="1"/>
  <c r="BJ4" i="4" a="1"/>
  <c r="BJ4" i="4" s="1"/>
  <c r="BK4" i="4" a="1"/>
  <c r="BK4" i="4" s="1"/>
  <c r="BL4" i="4" a="1"/>
  <c r="BL4" i="4" s="1"/>
  <c r="BM4" i="4" a="1"/>
  <c r="BM4" i="4" s="1"/>
  <c r="BN4" i="4" a="1"/>
  <c r="BN4" i="4" s="1"/>
  <c r="BO4" i="4" a="1"/>
  <c r="BO4" i="4" s="1"/>
  <c r="BP4" i="4" a="1"/>
  <c r="BP4" i="4" s="1"/>
  <c r="BQ4" i="4" a="1"/>
  <c r="BQ4" i="4" s="1"/>
  <c r="BR4" i="4" a="1"/>
  <c r="BR4" i="4" s="1"/>
  <c r="BS4" i="4" a="1"/>
  <c r="BS4" i="4" s="1"/>
  <c r="BT4" i="4" a="1"/>
  <c r="BT4" i="4" s="1"/>
  <c r="BU4" i="4" a="1"/>
  <c r="BU4" i="4" s="1"/>
  <c r="BV4" i="4" a="1"/>
  <c r="BV4" i="4" s="1"/>
  <c r="BW4" i="4" a="1"/>
  <c r="BW4" i="4" s="1"/>
  <c r="BX4" i="4" a="1"/>
  <c r="BX4" i="4" s="1"/>
  <c r="BY4" i="4" a="1"/>
  <c r="BY4" i="4" s="1"/>
  <c r="BZ4" i="4" a="1"/>
  <c r="BZ4" i="4" s="1"/>
  <c r="CA4" i="4" a="1"/>
  <c r="CA4" i="4" s="1"/>
  <c r="CB4" i="4" a="1"/>
  <c r="CB4" i="4" s="1"/>
  <c r="CC4" i="4" a="1"/>
  <c r="CC4" i="4" s="1"/>
  <c r="CD4" i="4" a="1"/>
  <c r="CD4" i="4" s="1"/>
  <c r="CE4" i="4" a="1"/>
  <c r="CE4" i="4" s="1"/>
  <c r="CF4" i="4" a="1"/>
  <c r="CF4" i="4" s="1"/>
  <c r="CG4" i="4" a="1"/>
  <c r="CG4" i="4" s="1"/>
  <c r="CH4" i="4" a="1"/>
  <c r="CH4" i="4" s="1"/>
  <c r="CI4" i="4" a="1"/>
  <c r="CI4" i="4" s="1"/>
  <c r="CJ4" i="4" a="1"/>
  <c r="CJ4" i="4" s="1"/>
  <c r="CK4" i="4" a="1"/>
  <c r="CK4" i="4" s="1"/>
  <c r="CL4" i="4" a="1"/>
  <c r="CL4" i="4" s="1"/>
  <c r="CM4" i="4" a="1"/>
  <c r="CM4" i="4" s="1"/>
  <c r="CN4" i="4" a="1"/>
  <c r="CN4" i="4" s="1"/>
  <c r="CO4" i="4" a="1"/>
  <c r="CO4" i="4" s="1"/>
  <c r="CP4" i="4" a="1"/>
  <c r="CP4" i="4" s="1"/>
  <c r="CQ4" i="4" a="1"/>
  <c r="CQ4" i="4" s="1"/>
  <c r="CR4" i="4" a="1"/>
  <c r="CR4" i="4" s="1"/>
  <c r="CS4" i="4" a="1"/>
  <c r="CS4" i="4" s="1"/>
  <c r="CT4" i="4" a="1"/>
  <c r="CT4" i="4" s="1"/>
  <c r="CU4" i="4" a="1"/>
  <c r="CU4" i="4" s="1"/>
  <c r="CV4" i="4" a="1"/>
  <c r="CV4" i="4" s="1"/>
  <c r="CW4" i="4" a="1"/>
  <c r="CW4" i="4" s="1"/>
  <c r="CX4" i="4" a="1"/>
  <c r="CX4" i="4" s="1"/>
  <c r="CY4" i="4" a="1"/>
  <c r="CY4" i="4" s="1"/>
  <c r="CZ4" i="4" a="1"/>
  <c r="CZ4" i="4" s="1"/>
  <c r="DA4" i="4" a="1"/>
  <c r="DA4" i="4" s="1"/>
  <c r="DB4" i="4" a="1"/>
  <c r="DB4" i="4" s="1"/>
  <c r="D5" i="4" a="1"/>
  <c r="D5" i="4" s="1"/>
  <c r="E5" i="4" a="1"/>
  <c r="E5" i="4" s="1"/>
  <c r="F5" i="4" a="1"/>
  <c r="F5" i="4" s="1"/>
  <c r="G5" i="4" a="1"/>
  <c r="G5" i="4" s="1"/>
  <c r="H5" i="4" a="1"/>
  <c r="H5" i="4" s="1"/>
  <c r="I5" i="4" a="1"/>
  <c r="I5" i="4" s="1"/>
  <c r="J5" i="4" a="1"/>
  <c r="J5" i="4" s="1"/>
  <c r="K5" i="4" a="1"/>
  <c r="K5" i="4" s="1"/>
  <c r="L5" i="4" a="1"/>
  <c r="L5" i="4" s="1"/>
  <c r="M5" i="4" a="1"/>
  <c r="M5" i="4" s="1"/>
  <c r="N5" i="4" a="1"/>
  <c r="N5" i="4" s="1"/>
  <c r="O5" i="4" a="1"/>
  <c r="O5" i="4" s="1"/>
  <c r="P5" i="4" a="1"/>
  <c r="P5" i="4" s="1"/>
  <c r="Q5" i="4" a="1"/>
  <c r="Q5" i="4" s="1"/>
  <c r="R5" i="4" a="1"/>
  <c r="R5" i="4" s="1"/>
  <c r="S5" i="4" a="1"/>
  <c r="S5" i="4" s="1"/>
  <c r="T5" i="4" a="1"/>
  <c r="T5" i="4" s="1"/>
  <c r="U5" i="4" a="1"/>
  <c r="U5" i="4" s="1"/>
  <c r="V5" i="4" a="1"/>
  <c r="V5" i="4" s="1"/>
  <c r="W5" i="4" a="1"/>
  <c r="W5" i="4" s="1"/>
  <c r="X5" i="4" a="1"/>
  <c r="X5" i="4" s="1"/>
  <c r="Y5" i="4" a="1"/>
  <c r="Y5" i="4" s="1"/>
  <c r="Z5" i="4" a="1"/>
  <c r="Z5" i="4" s="1"/>
  <c r="AA5" i="4" a="1"/>
  <c r="AA5" i="4" s="1"/>
  <c r="AB5" i="4" a="1"/>
  <c r="AB5" i="4" s="1"/>
  <c r="AC5" i="4" a="1"/>
  <c r="AC5" i="4" s="1"/>
  <c r="AD5" i="4" a="1"/>
  <c r="AD5" i="4" s="1"/>
  <c r="AE5" i="4" a="1"/>
  <c r="AE5" i="4" s="1"/>
  <c r="AF5" i="4" a="1"/>
  <c r="AF5" i="4" s="1"/>
  <c r="AG5" i="4" a="1"/>
  <c r="AG5" i="4" s="1"/>
  <c r="AH5" i="4" a="1"/>
  <c r="AH5" i="4" s="1"/>
  <c r="AI5" i="4" a="1"/>
  <c r="AI5" i="4" s="1"/>
  <c r="AJ5" i="4" a="1"/>
  <c r="AJ5" i="4" s="1"/>
  <c r="AK5" i="4" a="1"/>
  <c r="AK5" i="4" s="1"/>
  <c r="AL5" i="4" a="1"/>
  <c r="AL5" i="4" s="1"/>
  <c r="AM5" i="4" a="1"/>
  <c r="AM5" i="4" s="1"/>
  <c r="AN5" i="4" a="1"/>
  <c r="AN5" i="4" s="1"/>
  <c r="AO5" i="4" a="1"/>
  <c r="AO5" i="4" s="1"/>
  <c r="AP5" i="4" a="1"/>
  <c r="AP5" i="4" s="1"/>
  <c r="AQ5" i="4" a="1"/>
  <c r="AQ5" i="4" s="1"/>
  <c r="AR5" i="4" a="1"/>
  <c r="AR5" i="4" s="1"/>
  <c r="AS5" i="4" a="1"/>
  <c r="AS5" i="4" s="1"/>
  <c r="AT5" i="4" a="1"/>
  <c r="AT5" i="4" s="1"/>
  <c r="AU5" i="4" a="1"/>
  <c r="AU5" i="4" s="1"/>
  <c r="AV5" i="4" a="1"/>
  <c r="AV5" i="4" s="1"/>
  <c r="AW5" i="4" a="1"/>
  <c r="AW5" i="4" s="1"/>
  <c r="AX5" i="4" a="1"/>
  <c r="AX5" i="4" s="1"/>
  <c r="AY5" i="4" a="1"/>
  <c r="AY5" i="4" s="1"/>
  <c r="AZ5" i="4" a="1"/>
  <c r="AZ5" i="4" s="1"/>
  <c r="BA5" i="4" a="1"/>
  <c r="BA5" i="4" s="1"/>
  <c r="BB5" i="4" a="1"/>
  <c r="BB5" i="4" s="1"/>
  <c r="BC5" i="4" a="1"/>
  <c r="BC5" i="4" s="1"/>
  <c r="BD5" i="4" a="1"/>
  <c r="BD5" i="4" s="1"/>
  <c r="BE5" i="4" a="1"/>
  <c r="BE5" i="4" s="1"/>
  <c r="BF5" i="4" a="1"/>
  <c r="BF5" i="4" s="1"/>
  <c r="BG5" i="4" a="1"/>
  <c r="BG5" i="4" s="1"/>
  <c r="BH5" i="4" a="1"/>
  <c r="BH5" i="4" s="1"/>
  <c r="BI5" i="4" a="1"/>
  <c r="BI5" i="4" s="1"/>
  <c r="BJ5" i="4" a="1"/>
  <c r="BJ5" i="4" s="1"/>
  <c r="BK5" i="4" a="1"/>
  <c r="BK5" i="4" s="1"/>
  <c r="BL5" i="4" a="1"/>
  <c r="BL5" i="4" s="1"/>
  <c r="BM5" i="4" a="1"/>
  <c r="BM5" i="4" s="1"/>
  <c r="BN5" i="4" a="1"/>
  <c r="BN5" i="4" s="1"/>
  <c r="BO5" i="4" a="1"/>
  <c r="BO5" i="4" s="1"/>
  <c r="BP5" i="4" a="1"/>
  <c r="BP5" i="4" s="1"/>
  <c r="BQ5" i="4" a="1"/>
  <c r="BQ5" i="4"/>
  <c r="BR5" i="4" a="1"/>
  <c r="BR5" i="4" s="1"/>
  <c r="BS5" i="4" a="1"/>
  <c r="BS5" i="4" s="1"/>
  <c r="BT5" i="4" a="1"/>
  <c r="BT5" i="4" s="1"/>
  <c r="BU5" i="4" a="1"/>
  <c r="BU5" i="4" s="1"/>
  <c r="BV5" i="4" a="1"/>
  <c r="BV5" i="4" s="1"/>
  <c r="BW5" i="4" a="1"/>
  <c r="BW5" i="4" s="1"/>
  <c r="BX5" i="4" a="1"/>
  <c r="BX5" i="4" s="1"/>
  <c r="BY5" i="4" a="1"/>
  <c r="BY5" i="4" s="1"/>
  <c r="BZ5" i="4" a="1"/>
  <c r="BZ5" i="4" s="1"/>
  <c r="CA5" i="4" a="1"/>
  <c r="CA5" i="4" s="1"/>
  <c r="CB5" i="4" a="1"/>
  <c r="CB5" i="4" s="1"/>
  <c r="CC5" i="4" a="1"/>
  <c r="CC5" i="4" s="1"/>
  <c r="CD5" i="4" a="1"/>
  <c r="CD5" i="4" s="1"/>
  <c r="CE5" i="4" a="1"/>
  <c r="CE5" i="4" s="1"/>
  <c r="CF5" i="4" a="1"/>
  <c r="CF5" i="4" s="1"/>
  <c r="CG5" i="4" a="1"/>
  <c r="CG5" i="4" s="1"/>
  <c r="CH5" i="4" a="1"/>
  <c r="CH5" i="4" s="1"/>
  <c r="CI5" i="4" a="1"/>
  <c r="CI5" i="4" s="1"/>
  <c r="CJ5" i="4" a="1"/>
  <c r="CJ5" i="4" s="1"/>
  <c r="CK5" i="4" a="1"/>
  <c r="CK5" i="4" s="1"/>
  <c r="CL5" i="4" a="1"/>
  <c r="CL5" i="4" s="1"/>
  <c r="CM5" i="4" a="1"/>
  <c r="CM5" i="4" s="1"/>
  <c r="CN5" i="4" a="1"/>
  <c r="CN5" i="4" s="1"/>
  <c r="CO5" i="4" a="1"/>
  <c r="CO5" i="4" s="1"/>
  <c r="CP5" i="4" a="1"/>
  <c r="CP5" i="4" s="1"/>
  <c r="CQ5" i="4" a="1"/>
  <c r="CQ5" i="4" s="1"/>
  <c r="CR5" i="4" a="1"/>
  <c r="CR5" i="4" s="1"/>
  <c r="CS5" i="4" a="1"/>
  <c r="CS5" i="4" s="1"/>
  <c r="CT5" i="4" a="1"/>
  <c r="CT5" i="4" s="1"/>
  <c r="CU5" i="4" a="1"/>
  <c r="CU5" i="4" s="1"/>
  <c r="CV5" i="4" a="1"/>
  <c r="CV5" i="4" s="1"/>
  <c r="CW5" i="4" a="1"/>
  <c r="CW5" i="4" s="1"/>
  <c r="CX5" i="4" a="1"/>
  <c r="CX5" i="4" s="1"/>
  <c r="CY5" i="4" a="1"/>
  <c r="CY5" i="4" s="1"/>
  <c r="CZ5" i="4" a="1"/>
  <c r="CZ5" i="4" s="1"/>
  <c r="DA5" i="4" a="1"/>
  <c r="DA5" i="4" s="1"/>
  <c r="DB5" i="4" a="1"/>
  <c r="DB5" i="4" s="1"/>
  <c r="D6" i="4" a="1"/>
  <c r="D6" i="4" s="1"/>
  <c r="E6" i="4" a="1"/>
  <c r="E6" i="4" s="1"/>
  <c r="F6" i="4" a="1"/>
  <c r="F6" i="4" s="1"/>
  <c r="G6" i="4" a="1"/>
  <c r="G6" i="4" s="1"/>
  <c r="H6" i="4" a="1"/>
  <c r="H6" i="4" s="1"/>
  <c r="I6" i="4" a="1"/>
  <c r="I6" i="4" s="1"/>
  <c r="J6" i="4" a="1"/>
  <c r="J6" i="4" s="1"/>
  <c r="K6" i="4" a="1"/>
  <c r="K6" i="4" s="1"/>
  <c r="L6" i="4" a="1"/>
  <c r="L6" i="4" s="1"/>
  <c r="M6" i="4" a="1"/>
  <c r="M6" i="4" s="1"/>
  <c r="N6" i="4" a="1"/>
  <c r="N6" i="4" s="1"/>
  <c r="O6" i="4" a="1"/>
  <c r="O6" i="4" s="1"/>
  <c r="P6" i="4" a="1"/>
  <c r="P6" i="4" s="1"/>
  <c r="Q6" i="4" a="1"/>
  <c r="Q6" i="4" s="1"/>
  <c r="R6" i="4" a="1"/>
  <c r="R6" i="4" s="1"/>
  <c r="S6" i="4" a="1"/>
  <c r="S6" i="4" s="1"/>
  <c r="T6" i="4" a="1"/>
  <c r="T6" i="4" s="1"/>
  <c r="U6" i="4" a="1"/>
  <c r="U6" i="4" s="1"/>
  <c r="V6" i="4" a="1"/>
  <c r="V6" i="4" s="1"/>
  <c r="W6" i="4" a="1"/>
  <c r="W6" i="4" s="1"/>
  <c r="X6" i="4" a="1"/>
  <c r="X6" i="4" s="1"/>
  <c r="Y6" i="4" a="1"/>
  <c r="Y6" i="4" s="1"/>
  <c r="Z6" i="4" a="1"/>
  <c r="Z6" i="4" s="1"/>
  <c r="AA6" i="4" a="1"/>
  <c r="AA6" i="4" s="1"/>
  <c r="AB6" i="4" a="1"/>
  <c r="AB6" i="4" s="1"/>
  <c r="AC6" i="4" a="1"/>
  <c r="AC6" i="4" s="1"/>
  <c r="AD6" i="4" a="1"/>
  <c r="AD6" i="4" s="1"/>
  <c r="AE6" i="4" a="1"/>
  <c r="AE6" i="4" s="1"/>
  <c r="AF6" i="4" a="1"/>
  <c r="AF6" i="4" s="1"/>
  <c r="AG6" i="4" a="1"/>
  <c r="AG6" i="4" s="1"/>
  <c r="AH6" i="4" a="1"/>
  <c r="AH6" i="4" s="1"/>
  <c r="AI6" i="4" a="1"/>
  <c r="AI6" i="4" s="1"/>
  <c r="AJ6" i="4" a="1"/>
  <c r="AJ6" i="4" s="1"/>
  <c r="AK6" i="4" a="1"/>
  <c r="AK6" i="4" s="1"/>
  <c r="AL6" i="4" a="1"/>
  <c r="AL6" i="4" s="1"/>
  <c r="AM6" i="4" a="1"/>
  <c r="AM6" i="4" s="1"/>
  <c r="AN6" i="4" a="1"/>
  <c r="AN6" i="4" s="1"/>
  <c r="AO6" i="4" a="1"/>
  <c r="AO6" i="4" s="1"/>
  <c r="AP6" i="4" a="1"/>
  <c r="AP6" i="4" s="1"/>
  <c r="AQ6" i="4" a="1"/>
  <c r="AQ6" i="4" s="1"/>
  <c r="AR6" i="4" a="1"/>
  <c r="AR6" i="4" s="1"/>
  <c r="AS6" i="4" a="1"/>
  <c r="AS6" i="4" s="1"/>
  <c r="AT6" i="4" a="1"/>
  <c r="AT6" i="4" s="1"/>
  <c r="AU6" i="4" a="1"/>
  <c r="AU6" i="4" s="1"/>
  <c r="AV6" i="4" a="1"/>
  <c r="AV6" i="4" s="1"/>
  <c r="AW6" i="4" a="1"/>
  <c r="AW6" i="4" s="1"/>
  <c r="AX6" i="4" a="1"/>
  <c r="AX6" i="4" s="1"/>
  <c r="AY6" i="4" a="1"/>
  <c r="AY6" i="4" s="1"/>
  <c r="AZ6" i="4" a="1"/>
  <c r="AZ6" i="4" s="1"/>
  <c r="BA6" i="4" a="1"/>
  <c r="BA6" i="4" s="1"/>
  <c r="BB6" i="4" a="1"/>
  <c r="BB6" i="4" s="1"/>
  <c r="BC6" i="4" a="1"/>
  <c r="BC6" i="4" s="1"/>
  <c r="BD6" i="4" a="1"/>
  <c r="BD6" i="4" s="1"/>
  <c r="BE6" i="4" a="1"/>
  <c r="BE6" i="4" s="1"/>
  <c r="BF6" i="4" a="1"/>
  <c r="BF6" i="4" s="1"/>
  <c r="BG6" i="4" a="1"/>
  <c r="BG6" i="4" s="1"/>
  <c r="BH6" i="4" a="1"/>
  <c r="BH6" i="4" s="1"/>
  <c r="BI6" i="4" a="1"/>
  <c r="BI6" i="4" s="1"/>
  <c r="BJ6" i="4" a="1"/>
  <c r="BJ6" i="4" s="1"/>
  <c r="BK6" i="4" a="1"/>
  <c r="BK6" i="4" s="1"/>
  <c r="BL6" i="4" a="1"/>
  <c r="BL6" i="4" s="1"/>
  <c r="BM6" i="4" a="1"/>
  <c r="BM6" i="4" s="1"/>
  <c r="BN6" i="4" a="1"/>
  <c r="BN6" i="4" s="1"/>
  <c r="BO6" i="4" a="1"/>
  <c r="BO6" i="4" s="1"/>
  <c r="BP6" i="4" a="1"/>
  <c r="BP6" i="4" s="1"/>
  <c r="BQ6" i="4" a="1"/>
  <c r="BQ6" i="4" s="1"/>
  <c r="BR6" i="4" a="1"/>
  <c r="BR6" i="4" s="1"/>
  <c r="BS6" i="4" a="1"/>
  <c r="BS6" i="4" s="1"/>
  <c r="BT6" i="4" a="1"/>
  <c r="BT6" i="4" s="1"/>
  <c r="BU6" i="4" a="1"/>
  <c r="BU6" i="4" s="1"/>
  <c r="BV6" i="4" a="1"/>
  <c r="BV6" i="4" s="1"/>
  <c r="BW6" i="4" a="1"/>
  <c r="BW6" i="4" s="1"/>
  <c r="BX6" i="4" a="1"/>
  <c r="BX6" i="4" s="1"/>
  <c r="BY6" i="4" a="1"/>
  <c r="BY6" i="4" s="1"/>
  <c r="BZ6" i="4" a="1"/>
  <c r="BZ6" i="4" s="1"/>
  <c r="CA6" i="4" a="1"/>
  <c r="CA6" i="4" s="1"/>
  <c r="CB6" i="4" a="1"/>
  <c r="CB6" i="4" s="1"/>
  <c r="CC6" i="4" a="1"/>
  <c r="CC6" i="4" s="1"/>
  <c r="CD6" i="4" a="1"/>
  <c r="CD6" i="4"/>
  <c r="CE6" i="4" a="1"/>
  <c r="CE6" i="4" s="1"/>
  <c r="CF6" i="4" a="1"/>
  <c r="CF6" i="4" s="1"/>
  <c r="CG6" i="4" a="1"/>
  <c r="CG6" i="4" s="1"/>
  <c r="CH6" i="4" a="1"/>
  <c r="CH6" i="4" s="1"/>
  <c r="CI6" i="4" a="1"/>
  <c r="CI6" i="4" s="1"/>
  <c r="CJ6" i="4" a="1"/>
  <c r="CJ6" i="4" s="1"/>
  <c r="CK6" i="4" a="1"/>
  <c r="CK6" i="4" s="1"/>
  <c r="CL6" i="4" a="1"/>
  <c r="CL6" i="4" s="1"/>
  <c r="CM6" i="4" a="1"/>
  <c r="CM6" i="4" s="1"/>
  <c r="CN6" i="4" a="1"/>
  <c r="CN6" i="4" s="1"/>
  <c r="CO6" i="4" a="1"/>
  <c r="CO6" i="4" s="1"/>
  <c r="CP6" i="4" a="1"/>
  <c r="CP6" i="4" s="1"/>
  <c r="CQ6" i="4" a="1"/>
  <c r="CQ6" i="4" s="1"/>
  <c r="CR6" i="4" a="1"/>
  <c r="CR6" i="4" s="1"/>
  <c r="CS6" i="4" a="1"/>
  <c r="CS6" i="4" s="1"/>
  <c r="CT6" i="4" a="1"/>
  <c r="CT6" i="4" s="1"/>
  <c r="CU6" i="4" a="1"/>
  <c r="CU6" i="4" s="1"/>
  <c r="CV6" i="4" a="1"/>
  <c r="CV6" i="4" s="1"/>
  <c r="CW6" i="4" a="1"/>
  <c r="CW6" i="4" s="1"/>
  <c r="CX6" i="4" a="1"/>
  <c r="CX6" i="4" s="1"/>
  <c r="CY6" i="4" a="1"/>
  <c r="CY6" i="4" s="1"/>
  <c r="CZ6" i="4" a="1"/>
  <c r="CZ6" i="4" s="1"/>
  <c r="DA6" i="4" a="1"/>
  <c r="DA6" i="4" s="1"/>
  <c r="DB6" i="4" a="1"/>
  <c r="DB6" i="4" s="1"/>
  <c r="D7" i="4" a="1"/>
  <c r="D7" i="4" s="1"/>
  <c r="E7" i="4" a="1"/>
  <c r="E7" i="4" s="1"/>
  <c r="F7" i="4" a="1"/>
  <c r="F7" i="4" s="1"/>
  <c r="G7" i="4" a="1"/>
  <c r="G7" i="4" s="1"/>
  <c r="H7" i="4" a="1"/>
  <c r="H7" i="4" s="1"/>
  <c r="I7" i="4" a="1"/>
  <c r="I7" i="4" s="1"/>
  <c r="J7" i="4" a="1"/>
  <c r="J7" i="4" s="1"/>
  <c r="K7" i="4" a="1"/>
  <c r="K7" i="4" s="1"/>
  <c r="L7" i="4" a="1"/>
  <c r="L7" i="4" s="1"/>
  <c r="M7" i="4" a="1"/>
  <c r="M7" i="4" s="1"/>
  <c r="N7" i="4" a="1"/>
  <c r="N7" i="4" s="1"/>
  <c r="O7" i="4" a="1"/>
  <c r="O7" i="4" s="1"/>
  <c r="P7" i="4" a="1"/>
  <c r="P7" i="4" s="1"/>
  <c r="Q7" i="4" a="1"/>
  <c r="Q7" i="4" s="1"/>
  <c r="R7" i="4" a="1"/>
  <c r="R7" i="4" s="1"/>
  <c r="S7" i="4" a="1"/>
  <c r="S7" i="4" s="1"/>
  <c r="T7" i="4" a="1"/>
  <c r="T7" i="4" s="1"/>
  <c r="U7" i="4" a="1"/>
  <c r="U7" i="4" s="1"/>
  <c r="V7" i="4" a="1"/>
  <c r="V7" i="4" s="1"/>
  <c r="W7" i="4" a="1"/>
  <c r="W7" i="4" s="1"/>
  <c r="X7" i="4" a="1"/>
  <c r="X7" i="4" s="1"/>
  <c r="Y7" i="4" a="1"/>
  <c r="Y7" i="4" s="1"/>
  <c r="Z7" i="4" a="1"/>
  <c r="Z7" i="4" s="1"/>
  <c r="AA7" i="4" a="1"/>
  <c r="AA7" i="4" s="1"/>
  <c r="AB7" i="4" a="1"/>
  <c r="AB7" i="4" s="1"/>
  <c r="AC7" i="4" a="1"/>
  <c r="AC7" i="4" s="1"/>
  <c r="AD7" i="4" a="1"/>
  <c r="AD7" i="4" s="1"/>
  <c r="AE7" i="4" a="1"/>
  <c r="AE7" i="4" s="1"/>
  <c r="AF7" i="4" a="1"/>
  <c r="AF7" i="4" s="1"/>
  <c r="AG7" i="4" a="1"/>
  <c r="AG7" i="4" s="1"/>
  <c r="AH7" i="4" a="1"/>
  <c r="AH7" i="4" s="1"/>
  <c r="AI7" i="4" a="1"/>
  <c r="AI7" i="4" s="1"/>
  <c r="AJ7" i="4" a="1"/>
  <c r="AJ7" i="4" s="1"/>
  <c r="AK7" i="4" a="1"/>
  <c r="AK7" i="4" s="1"/>
  <c r="AL7" i="4" a="1"/>
  <c r="AL7" i="4" s="1"/>
  <c r="AM7" i="4" a="1"/>
  <c r="AM7" i="4" s="1"/>
  <c r="AN7" i="4" a="1"/>
  <c r="AN7" i="4" s="1"/>
  <c r="AO7" i="4" a="1"/>
  <c r="AO7" i="4" s="1"/>
  <c r="AP7" i="4" a="1"/>
  <c r="AP7" i="4" s="1"/>
  <c r="AQ7" i="4" a="1"/>
  <c r="AQ7" i="4" s="1"/>
  <c r="AR7" i="4" a="1"/>
  <c r="AR7" i="4" s="1"/>
  <c r="AS7" i="4" a="1"/>
  <c r="AS7" i="4" s="1"/>
  <c r="AT7" i="4" a="1"/>
  <c r="AT7" i="4" s="1"/>
  <c r="AU7" i="4" a="1"/>
  <c r="AU7" i="4" s="1"/>
  <c r="AV7" i="4" a="1"/>
  <c r="AV7" i="4" s="1"/>
  <c r="AW7" i="4" a="1"/>
  <c r="AW7" i="4" s="1"/>
  <c r="AX7" i="4" a="1"/>
  <c r="AX7" i="4" s="1"/>
  <c r="AY7" i="4" a="1"/>
  <c r="AY7" i="4" s="1"/>
  <c r="AZ7" i="4" a="1"/>
  <c r="AZ7" i="4" s="1"/>
  <c r="BA7" i="4" a="1"/>
  <c r="BA7" i="4" s="1"/>
  <c r="BB7" i="4" a="1"/>
  <c r="BB7" i="4" s="1"/>
  <c r="BC7" i="4" a="1"/>
  <c r="BC7" i="4" s="1"/>
  <c r="BD7" i="4" a="1"/>
  <c r="BD7" i="4" s="1"/>
  <c r="BE7" i="4" a="1"/>
  <c r="BE7" i="4" s="1"/>
  <c r="BF7" i="4" a="1"/>
  <c r="BF7" i="4" s="1"/>
  <c r="BG7" i="4" a="1"/>
  <c r="BG7" i="4" s="1"/>
  <c r="BH7" i="4" a="1"/>
  <c r="BH7" i="4" s="1"/>
  <c r="BI7" i="4" a="1"/>
  <c r="BI7" i="4" s="1"/>
  <c r="BJ7" i="4" a="1"/>
  <c r="BJ7" i="4" s="1"/>
  <c r="BK7" i="4" a="1"/>
  <c r="BK7" i="4" s="1"/>
  <c r="BL7" i="4" a="1"/>
  <c r="BL7" i="4" s="1"/>
  <c r="BM7" i="4" a="1"/>
  <c r="BM7" i="4" s="1"/>
  <c r="BN7" i="4" a="1"/>
  <c r="BN7" i="4" s="1"/>
  <c r="BO7" i="4" a="1"/>
  <c r="BO7" i="4" s="1"/>
  <c r="BP7" i="4" a="1"/>
  <c r="BP7" i="4" s="1"/>
  <c r="BQ7" i="4" a="1"/>
  <c r="BQ7" i="4" s="1"/>
  <c r="BR7" i="4" a="1"/>
  <c r="BR7" i="4" s="1"/>
  <c r="BS7" i="4" a="1"/>
  <c r="BS7" i="4" s="1"/>
  <c r="BT7" i="4" a="1"/>
  <c r="BT7" i="4" s="1"/>
  <c r="BU7" i="4" a="1"/>
  <c r="BU7" i="4" s="1"/>
  <c r="BV7" i="4" a="1"/>
  <c r="BV7" i="4" s="1"/>
  <c r="BW7" i="4" a="1"/>
  <c r="BW7" i="4" s="1"/>
  <c r="BX7" i="4" a="1"/>
  <c r="BX7" i="4" s="1"/>
  <c r="BY7" i="4" a="1"/>
  <c r="BY7" i="4" s="1"/>
  <c r="BZ7" i="4" a="1"/>
  <c r="BZ7" i="4" s="1"/>
  <c r="CA7" i="4" a="1"/>
  <c r="CA7" i="4" s="1"/>
  <c r="CB7" i="4" a="1"/>
  <c r="CB7" i="4" s="1"/>
  <c r="CC7" i="4" a="1"/>
  <c r="CC7" i="4" s="1"/>
  <c r="CD7" i="4" a="1"/>
  <c r="CD7" i="4" s="1"/>
  <c r="CE7" i="4" a="1"/>
  <c r="CE7" i="4" s="1"/>
  <c r="CF7" i="4" a="1"/>
  <c r="CF7" i="4" s="1"/>
  <c r="CG7" i="4" a="1"/>
  <c r="CG7" i="4" s="1"/>
  <c r="CH7" i="4" a="1"/>
  <c r="CH7" i="4" s="1"/>
  <c r="CI7" i="4" a="1"/>
  <c r="CI7" i="4" s="1"/>
  <c r="CJ7" i="4" a="1"/>
  <c r="CJ7" i="4" s="1"/>
  <c r="CK7" i="4" a="1"/>
  <c r="CK7" i="4" s="1"/>
  <c r="CL7" i="4" a="1"/>
  <c r="CL7" i="4" s="1"/>
  <c r="CM7" i="4" a="1"/>
  <c r="CM7" i="4" s="1"/>
  <c r="CN7" i="4" a="1"/>
  <c r="CN7" i="4" s="1"/>
  <c r="CO7" i="4" a="1"/>
  <c r="CO7" i="4" s="1"/>
  <c r="CP7" i="4" a="1"/>
  <c r="CP7" i="4" s="1"/>
  <c r="CQ7" i="4" a="1"/>
  <c r="CQ7" i="4" s="1"/>
  <c r="CR7" i="4" a="1"/>
  <c r="CR7" i="4" s="1"/>
  <c r="CS7" i="4" a="1"/>
  <c r="CS7" i="4" s="1"/>
  <c r="CT7" i="4" a="1"/>
  <c r="CT7" i="4" s="1"/>
  <c r="CU7" i="4" a="1"/>
  <c r="CU7" i="4" s="1"/>
  <c r="CV7" i="4" a="1"/>
  <c r="CV7" i="4" s="1"/>
  <c r="CW7" i="4" a="1"/>
  <c r="CW7" i="4" s="1"/>
  <c r="CX7" i="4" a="1"/>
  <c r="CX7" i="4" s="1"/>
  <c r="CY7" i="4" a="1"/>
  <c r="CY7" i="4" s="1"/>
  <c r="CZ7" i="4" a="1"/>
  <c r="CZ7" i="4" s="1"/>
  <c r="DA7" i="4" a="1"/>
  <c r="DA7" i="4" s="1"/>
  <c r="DB7" i="4" a="1"/>
  <c r="DB7" i="4" s="1"/>
  <c r="D8" i="4" a="1"/>
  <c r="D8" i="4" s="1"/>
  <c r="E8" i="4" a="1"/>
  <c r="E8" i="4" s="1"/>
  <c r="F8" i="4" a="1"/>
  <c r="F8" i="4" s="1"/>
  <c r="G8" i="4" a="1"/>
  <c r="G8" i="4" s="1"/>
  <c r="H8" i="4" a="1"/>
  <c r="H8" i="4" s="1"/>
  <c r="I8" i="4" a="1"/>
  <c r="I8" i="4" s="1"/>
  <c r="J8" i="4" a="1"/>
  <c r="J8" i="4" s="1"/>
  <c r="K8" i="4" a="1"/>
  <c r="K8" i="4" s="1"/>
  <c r="L8" i="4" a="1"/>
  <c r="L8" i="4" s="1"/>
  <c r="M8" i="4" a="1"/>
  <c r="M8" i="4" s="1"/>
  <c r="N8" i="4" a="1"/>
  <c r="N8" i="4" s="1"/>
  <c r="O8" i="4" a="1"/>
  <c r="O8" i="4" s="1"/>
  <c r="P8" i="4" a="1"/>
  <c r="P8" i="4" s="1"/>
  <c r="Q8" i="4" a="1"/>
  <c r="Q8" i="4" s="1"/>
  <c r="R8" i="4" a="1"/>
  <c r="R8" i="4" s="1"/>
  <c r="S8" i="4" a="1"/>
  <c r="S8" i="4" s="1"/>
  <c r="T8" i="4" a="1"/>
  <c r="T8" i="4" s="1"/>
  <c r="U8" i="4" a="1"/>
  <c r="U8" i="4" s="1"/>
  <c r="V8" i="4" a="1"/>
  <c r="V8" i="4" s="1"/>
  <c r="W8" i="4" a="1"/>
  <c r="W8" i="4" s="1"/>
  <c r="X8" i="4" a="1"/>
  <c r="X8" i="4" s="1"/>
  <c r="Y8" i="4" a="1"/>
  <c r="Y8" i="4" s="1"/>
  <c r="Z8" i="4" a="1"/>
  <c r="Z8" i="4" s="1"/>
  <c r="AA8" i="4" a="1"/>
  <c r="AA8" i="4" s="1"/>
  <c r="AB8" i="4" a="1"/>
  <c r="AB8" i="4" s="1"/>
  <c r="AC8" i="4" a="1"/>
  <c r="AC8" i="4" s="1"/>
  <c r="AD8" i="4" a="1"/>
  <c r="AD8" i="4" s="1"/>
  <c r="AE8" i="4" a="1"/>
  <c r="AE8" i="4" s="1"/>
  <c r="AF8" i="4" a="1"/>
  <c r="AF8" i="4" s="1"/>
  <c r="AG8" i="4" a="1"/>
  <c r="AG8" i="4" s="1"/>
  <c r="AH8" i="4" a="1"/>
  <c r="AH8" i="4" s="1"/>
  <c r="AI8" i="4" a="1"/>
  <c r="AI8" i="4" s="1"/>
  <c r="AJ8" i="4" a="1"/>
  <c r="AJ8" i="4" s="1"/>
  <c r="AK8" i="4" a="1"/>
  <c r="AK8" i="4" s="1"/>
  <c r="AL8" i="4" a="1"/>
  <c r="AL8" i="4" s="1"/>
  <c r="AM8" i="4" a="1"/>
  <c r="AM8" i="4" s="1"/>
  <c r="AN8" i="4" a="1"/>
  <c r="AN8" i="4" s="1"/>
  <c r="AO8" i="4" a="1"/>
  <c r="AO8" i="4" s="1"/>
  <c r="AP8" i="4" a="1"/>
  <c r="AP8" i="4" s="1"/>
  <c r="AQ8" i="4" a="1"/>
  <c r="AQ8" i="4" s="1"/>
  <c r="AR8" i="4" a="1"/>
  <c r="AR8" i="4" s="1"/>
  <c r="AS8" i="4" a="1"/>
  <c r="AS8" i="4" s="1"/>
  <c r="AT8" i="4" a="1"/>
  <c r="AT8" i="4" s="1"/>
  <c r="AU8" i="4" a="1"/>
  <c r="AU8" i="4" s="1"/>
  <c r="AV8" i="4" a="1"/>
  <c r="AV8" i="4" s="1"/>
  <c r="AW8" i="4" a="1"/>
  <c r="AW8" i="4" s="1"/>
  <c r="AX8" i="4" a="1"/>
  <c r="AX8" i="4" s="1"/>
  <c r="AY8" i="4" a="1"/>
  <c r="AY8" i="4" s="1"/>
  <c r="AZ8" i="4" a="1"/>
  <c r="AZ8" i="4" s="1"/>
  <c r="BA8" i="4" a="1"/>
  <c r="BA8" i="4" s="1"/>
  <c r="BB8" i="4" a="1"/>
  <c r="BB8" i="4" s="1"/>
  <c r="BC8" i="4" a="1"/>
  <c r="BC8" i="4" s="1"/>
  <c r="BD8" i="4" a="1"/>
  <c r="BD8" i="4" s="1"/>
  <c r="BE8" i="4" a="1"/>
  <c r="BE8" i="4" s="1"/>
  <c r="BF8" i="4" a="1"/>
  <c r="BF8" i="4" s="1"/>
  <c r="BG8" i="4" a="1"/>
  <c r="BG8" i="4" s="1"/>
  <c r="BH8" i="4" a="1"/>
  <c r="BH8" i="4" s="1"/>
  <c r="BI8" i="4" a="1"/>
  <c r="BI8" i="4" s="1"/>
  <c r="BJ8" i="4" a="1"/>
  <c r="BJ8" i="4" s="1"/>
  <c r="BK8" i="4" a="1"/>
  <c r="BK8" i="4" s="1"/>
  <c r="BL8" i="4" a="1"/>
  <c r="BL8" i="4" s="1"/>
  <c r="BM8" i="4" a="1"/>
  <c r="BM8" i="4" s="1"/>
  <c r="BN8" i="4" a="1"/>
  <c r="BN8" i="4" s="1"/>
  <c r="BO8" i="4" a="1"/>
  <c r="BO8" i="4" s="1"/>
  <c r="BP8" i="4" a="1"/>
  <c r="BP8" i="4" s="1"/>
  <c r="BQ8" i="4" a="1"/>
  <c r="BQ8" i="4" s="1"/>
  <c r="BR8" i="4" a="1"/>
  <c r="BR8" i="4" s="1"/>
  <c r="BS8" i="4" a="1"/>
  <c r="BS8" i="4" s="1"/>
  <c r="BT8" i="4" a="1"/>
  <c r="BT8" i="4" s="1"/>
  <c r="BU8" i="4" a="1"/>
  <c r="BU8" i="4" s="1"/>
  <c r="BV8" i="4" a="1"/>
  <c r="BV8" i="4" s="1"/>
  <c r="BW8" i="4" a="1"/>
  <c r="BW8" i="4" s="1"/>
  <c r="BX8" i="4" a="1"/>
  <c r="BX8" i="4" s="1"/>
  <c r="BY8" i="4" a="1"/>
  <c r="BY8" i="4" s="1"/>
  <c r="BZ8" i="4" a="1"/>
  <c r="BZ8" i="4" s="1"/>
  <c r="CA8" i="4" a="1"/>
  <c r="CA8" i="4" s="1"/>
  <c r="CB8" i="4" a="1"/>
  <c r="CB8" i="4" s="1"/>
  <c r="CC8" i="4" a="1"/>
  <c r="CC8" i="4" s="1"/>
  <c r="CD8" i="4" a="1"/>
  <c r="CD8" i="4" s="1"/>
  <c r="CE8" i="4" a="1"/>
  <c r="CE8" i="4" s="1"/>
  <c r="CF8" i="4" a="1"/>
  <c r="CF8" i="4" s="1"/>
  <c r="CG8" i="4" a="1"/>
  <c r="CG8" i="4" s="1"/>
  <c r="CH8" i="4" a="1"/>
  <c r="CH8" i="4" s="1"/>
  <c r="CI8" i="4" a="1"/>
  <c r="CI8" i="4" s="1"/>
  <c r="CJ8" i="4" a="1"/>
  <c r="CJ8" i="4" s="1"/>
  <c r="CK8" i="4" a="1"/>
  <c r="CK8" i="4" s="1"/>
  <c r="CL8" i="4" a="1"/>
  <c r="CL8" i="4" s="1"/>
  <c r="CM8" i="4" a="1"/>
  <c r="CM8" i="4" s="1"/>
  <c r="CN8" i="4" a="1"/>
  <c r="CN8" i="4" s="1"/>
  <c r="CO8" i="4" a="1"/>
  <c r="CO8" i="4" s="1"/>
  <c r="CP8" i="4" a="1"/>
  <c r="CP8" i="4" s="1"/>
  <c r="CQ8" i="4" a="1"/>
  <c r="CQ8" i="4" s="1"/>
  <c r="CR8" i="4" a="1"/>
  <c r="CR8" i="4" s="1"/>
  <c r="CS8" i="4" a="1"/>
  <c r="CS8" i="4" s="1"/>
  <c r="CT8" i="4" a="1"/>
  <c r="CT8" i="4" s="1"/>
  <c r="CU8" i="4" a="1"/>
  <c r="CU8" i="4" s="1"/>
  <c r="CV8" i="4" a="1"/>
  <c r="CV8" i="4" s="1"/>
  <c r="CW8" i="4" a="1"/>
  <c r="CW8" i="4" s="1"/>
  <c r="CX8" i="4" a="1"/>
  <c r="CX8" i="4" s="1"/>
  <c r="CY8" i="4" a="1"/>
  <c r="CY8" i="4" s="1"/>
  <c r="CZ8" i="4" a="1"/>
  <c r="CZ8" i="4" s="1"/>
  <c r="DA8" i="4" a="1"/>
  <c r="DA8" i="4" s="1"/>
  <c r="DB8" i="4" a="1"/>
  <c r="DB8" i="4" s="1"/>
  <c r="D9" i="4" a="1"/>
  <c r="D9" i="4" s="1"/>
  <c r="E9" i="4" a="1"/>
  <c r="E9" i="4" s="1"/>
  <c r="F9" i="4" a="1"/>
  <c r="F9" i="4" s="1"/>
  <c r="G9" i="4" a="1"/>
  <c r="G9" i="4" s="1"/>
  <c r="H9" i="4" a="1"/>
  <c r="H9" i="4" s="1"/>
  <c r="I9" i="4" a="1"/>
  <c r="I9" i="4" s="1"/>
  <c r="J9" i="4" a="1"/>
  <c r="J9" i="4" s="1"/>
  <c r="K9" i="4" a="1"/>
  <c r="K9" i="4" s="1"/>
  <c r="L9" i="4" a="1"/>
  <c r="L9" i="4" s="1"/>
  <c r="M9" i="4" a="1"/>
  <c r="M9" i="4" s="1"/>
  <c r="N9" i="4" a="1"/>
  <c r="N9" i="4" s="1"/>
  <c r="O9" i="4" a="1"/>
  <c r="O9" i="4" s="1"/>
  <c r="P9" i="4" a="1"/>
  <c r="P9" i="4" s="1"/>
  <c r="Q9" i="4" a="1"/>
  <c r="Q9" i="4" s="1"/>
  <c r="R9" i="4" a="1"/>
  <c r="R9" i="4" s="1"/>
  <c r="S9" i="4" a="1"/>
  <c r="S9" i="4" s="1"/>
  <c r="T9" i="4" a="1"/>
  <c r="T9" i="4" s="1"/>
  <c r="U9" i="4" a="1"/>
  <c r="U9" i="4" s="1"/>
  <c r="V9" i="4" a="1"/>
  <c r="V9" i="4" s="1"/>
  <c r="W9" i="4" a="1"/>
  <c r="W9" i="4" s="1"/>
  <c r="X9" i="4" a="1"/>
  <c r="X9" i="4" s="1"/>
  <c r="Y9" i="4" a="1"/>
  <c r="Y9" i="4" s="1"/>
  <c r="Z9" i="4" a="1"/>
  <c r="Z9" i="4" s="1"/>
  <c r="AA9" i="4" a="1"/>
  <c r="AA9" i="4" s="1"/>
  <c r="AB9" i="4" a="1"/>
  <c r="AB9" i="4" s="1"/>
  <c r="AC9" i="4" a="1"/>
  <c r="AC9" i="4" s="1"/>
  <c r="AD9" i="4" a="1"/>
  <c r="AD9" i="4" s="1"/>
  <c r="AE9" i="4" a="1"/>
  <c r="AE9" i="4" s="1"/>
  <c r="AF9" i="4" a="1"/>
  <c r="AF9" i="4" s="1"/>
  <c r="AG9" i="4" a="1"/>
  <c r="AG9" i="4" s="1"/>
  <c r="AH9" i="4" a="1"/>
  <c r="AH9" i="4" s="1"/>
  <c r="AI9" i="4" a="1"/>
  <c r="AI9" i="4" s="1"/>
  <c r="AJ9" i="4" a="1"/>
  <c r="AJ9" i="4" s="1"/>
  <c r="AK9" i="4" a="1"/>
  <c r="AK9" i="4" s="1"/>
  <c r="AL9" i="4" a="1"/>
  <c r="AL9" i="4" s="1"/>
  <c r="AM9" i="4" a="1"/>
  <c r="AM9" i="4" s="1"/>
  <c r="AN9" i="4" a="1"/>
  <c r="AN9" i="4" s="1"/>
  <c r="AO9" i="4" a="1"/>
  <c r="AO9" i="4" s="1"/>
  <c r="AP9" i="4" a="1"/>
  <c r="AP9" i="4" s="1"/>
  <c r="AQ9" i="4" a="1"/>
  <c r="AQ9" i="4" s="1"/>
  <c r="AR9" i="4" a="1"/>
  <c r="AR9" i="4" s="1"/>
  <c r="AS9" i="4" a="1"/>
  <c r="AS9" i="4" s="1"/>
  <c r="AT9" i="4" a="1"/>
  <c r="AT9" i="4" s="1"/>
  <c r="AU9" i="4" a="1"/>
  <c r="AU9" i="4" s="1"/>
  <c r="AV9" i="4" a="1"/>
  <c r="AV9" i="4" s="1"/>
  <c r="AW9" i="4" a="1"/>
  <c r="AW9" i="4" s="1"/>
  <c r="AX9" i="4" a="1"/>
  <c r="AX9" i="4" s="1"/>
  <c r="AY9" i="4" a="1"/>
  <c r="AY9" i="4" s="1"/>
  <c r="AZ9" i="4" a="1"/>
  <c r="AZ9" i="4" s="1"/>
  <c r="BA9" i="4" a="1"/>
  <c r="BA9" i="4" s="1"/>
  <c r="BB9" i="4" a="1"/>
  <c r="BB9" i="4" s="1"/>
  <c r="BC9" i="4" a="1"/>
  <c r="BC9" i="4" s="1"/>
  <c r="BD9" i="4" a="1"/>
  <c r="BD9" i="4" s="1"/>
  <c r="BE9" i="4" a="1"/>
  <c r="BE9" i="4" s="1"/>
  <c r="BF9" i="4" a="1"/>
  <c r="BF9" i="4" s="1"/>
  <c r="BG9" i="4" a="1"/>
  <c r="BG9" i="4" s="1"/>
  <c r="BH9" i="4" a="1"/>
  <c r="BH9" i="4" s="1"/>
  <c r="BI9" i="4" a="1"/>
  <c r="BI9" i="4" s="1"/>
  <c r="BJ9" i="4" a="1"/>
  <c r="BJ9" i="4" s="1"/>
  <c r="BK9" i="4" a="1"/>
  <c r="BK9" i="4" s="1"/>
  <c r="BL9" i="4" a="1"/>
  <c r="BL9" i="4" s="1"/>
  <c r="BM9" i="4" a="1"/>
  <c r="BM9" i="4" s="1"/>
  <c r="BN9" i="4" a="1"/>
  <c r="BN9" i="4" s="1"/>
  <c r="BO9" i="4" a="1"/>
  <c r="BO9" i="4" s="1"/>
  <c r="BP9" i="4" a="1"/>
  <c r="BP9" i="4" s="1"/>
  <c r="BQ9" i="4" a="1"/>
  <c r="BQ9" i="4" s="1"/>
  <c r="BR9" i="4" a="1"/>
  <c r="BR9" i="4" s="1"/>
  <c r="BS9" i="4" a="1"/>
  <c r="BS9" i="4" s="1"/>
  <c r="BT9" i="4" a="1"/>
  <c r="BT9" i="4" s="1"/>
  <c r="BU9" i="4" a="1"/>
  <c r="BU9" i="4" s="1"/>
  <c r="BV9" i="4" a="1"/>
  <c r="BV9" i="4" s="1"/>
  <c r="BW9" i="4" a="1"/>
  <c r="BW9" i="4" s="1"/>
  <c r="BX9" i="4" a="1"/>
  <c r="BX9" i="4" s="1"/>
  <c r="BY9" i="4" a="1"/>
  <c r="BY9" i="4" s="1"/>
  <c r="BZ9" i="4" a="1"/>
  <c r="BZ9" i="4" s="1"/>
  <c r="CA9" i="4" a="1"/>
  <c r="CA9" i="4" s="1"/>
  <c r="CB9" i="4" a="1"/>
  <c r="CB9" i="4" s="1"/>
  <c r="CC9" i="4" a="1"/>
  <c r="CC9" i="4" s="1"/>
  <c r="CD9" i="4" a="1"/>
  <c r="CD9" i="4" s="1"/>
  <c r="CE9" i="4" a="1"/>
  <c r="CE9" i="4" s="1"/>
  <c r="CF9" i="4" a="1"/>
  <c r="CF9" i="4" s="1"/>
  <c r="CG9" i="4" a="1"/>
  <c r="CG9" i="4" s="1"/>
  <c r="CH9" i="4" a="1"/>
  <c r="CH9" i="4" s="1"/>
  <c r="CI9" i="4" a="1"/>
  <c r="CI9" i="4" s="1"/>
  <c r="CJ9" i="4" a="1"/>
  <c r="CJ9" i="4" s="1"/>
  <c r="CK9" i="4" a="1"/>
  <c r="CK9" i="4" s="1"/>
  <c r="CL9" i="4" a="1"/>
  <c r="CL9" i="4" s="1"/>
  <c r="CM9" i="4" a="1"/>
  <c r="CM9" i="4" s="1"/>
  <c r="CN9" i="4" a="1"/>
  <c r="CN9" i="4" s="1"/>
  <c r="CO9" i="4" a="1"/>
  <c r="CO9" i="4" s="1"/>
  <c r="CP9" i="4" a="1"/>
  <c r="CP9" i="4" s="1"/>
  <c r="CQ9" i="4" a="1"/>
  <c r="CQ9" i="4" s="1"/>
  <c r="CR9" i="4" a="1"/>
  <c r="CR9" i="4" s="1"/>
  <c r="CS9" i="4" a="1"/>
  <c r="CS9" i="4" s="1"/>
  <c r="CT9" i="4" a="1"/>
  <c r="CT9" i="4" s="1"/>
  <c r="CU9" i="4" a="1"/>
  <c r="CU9" i="4" s="1"/>
  <c r="CV9" i="4" a="1"/>
  <c r="CV9" i="4" s="1"/>
  <c r="CW9" i="4" a="1"/>
  <c r="CW9" i="4" s="1"/>
  <c r="CX9" i="4" a="1"/>
  <c r="CX9" i="4" s="1"/>
  <c r="CY9" i="4" a="1"/>
  <c r="CY9" i="4" s="1"/>
  <c r="CZ9" i="4" a="1"/>
  <c r="CZ9" i="4" s="1"/>
  <c r="DA9" i="4" a="1"/>
  <c r="DA9" i="4" s="1"/>
  <c r="DB9" i="4" a="1"/>
  <c r="DB9" i="4" s="1"/>
  <c r="D10" i="4" a="1"/>
  <c r="D10" i="4" s="1"/>
  <c r="E10" i="4" a="1"/>
  <c r="E10" i="4" s="1"/>
  <c r="F10" i="4" a="1"/>
  <c r="F10" i="4" s="1"/>
  <c r="G10" i="4" a="1"/>
  <c r="G10" i="4" s="1"/>
  <c r="H10" i="4" a="1"/>
  <c r="H10" i="4" s="1"/>
  <c r="I10" i="4" a="1"/>
  <c r="I10" i="4" s="1"/>
  <c r="J10" i="4" a="1"/>
  <c r="J10" i="4" s="1"/>
  <c r="K10" i="4" a="1"/>
  <c r="K10" i="4" s="1"/>
  <c r="L10" i="4" a="1"/>
  <c r="L10" i="4" s="1"/>
  <c r="M10" i="4" a="1"/>
  <c r="M10" i="4" s="1"/>
  <c r="N10" i="4" a="1"/>
  <c r="N10" i="4" s="1"/>
  <c r="O10" i="4" a="1"/>
  <c r="O10" i="4" s="1"/>
  <c r="P10" i="4" a="1"/>
  <c r="P10" i="4" s="1"/>
  <c r="Q10" i="4" a="1"/>
  <c r="Q10" i="4" s="1"/>
  <c r="R10" i="4" a="1"/>
  <c r="R10" i="4" s="1"/>
  <c r="S10" i="4" a="1"/>
  <c r="S10" i="4" s="1"/>
  <c r="T10" i="4" a="1"/>
  <c r="T10" i="4" s="1"/>
  <c r="U10" i="4" a="1"/>
  <c r="U10" i="4" s="1"/>
  <c r="V10" i="4" a="1"/>
  <c r="V10" i="4" s="1"/>
  <c r="W10" i="4" a="1"/>
  <c r="W10" i="4" s="1"/>
  <c r="X10" i="4" a="1"/>
  <c r="X10" i="4" s="1"/>
  <c r="Y10" i="4" a="1"/>
  <c r="Y10" i="4" s="1"/>
  <c r="Z10" i="4" a="1"/>
  <c r="Z10" i="4" s="1"/>
  <c r="AA10" i="4" a="1"/>
  <c r="AA10" i="4" s="1"/>
  <c r="AB10" i="4" a="1"/>
  <c r="AB10" i="4" s="1"/>
  <c r="AC10" i="4" a="1"/>
  <c r="AC10" i="4" s="1"/>
  <c r="AD10" i="4" a="1"/>
  <c r="AD10" i="4" s="1"/>
  <c r="AE10" i="4" a="1"/>
  <c r="AE10" i="4" s="1"/>
  <c r="AF10" i="4" a="1"/>
  <c r="AF10" i="4" s="1"/>
  <c r="AG10" i="4" a="1"/>
  <c r="AG10" i="4" s="1"/>
  <c r="AH10" i="4" a="1"/>
  <c r="AH10" i="4" s="1"/>
  <c r="AI10" i="4" a="1"/>
  <c r="AI10" i="4" s="1"/>
  <c r="AJ10" i="4" a="1"/>
  <c r="AJ10" i="4" s="1"/>
  <c r="AK10" i="4" a="1"/>
  <c r="AK10" i="4" s="1"/>
  <c r="AL10" i="4" a="1"/>
  <c r="AL10" i="4" s="1"/>
  <c r="AM10" i="4" a="1"/>
  <c r="AM10" i="4" s="1"/>
  <c r="AN10" i="4" a="1"/>
  <c r="AN10" i="4" s="1"/>
  <c r="AO10" i="4" a="1"/>
  <c r="AO10" i="4" s="1"/>
  <c r="AP10" i="4" a="1"/>
  <c r="AP10" i="4" s="1"/>
  <c r="AQ10" i="4" a="1"/>
  <c r="AQ10" i="4" s="1"/>
  <c r="AR10" i="4" a="1"/>
  <c r="AR10" i="4" s="1"/>
  <c r="AS10" i="4" a="1"/>
  <c r="AS10" i="4" s="1"/>
  <c r="AT10" i="4" a="1"/>
  <c r="AT10" i="4" s="1"/>
  <c r="AU10" i="4" a="1"/>
  <c r="AU10" i="4" s="1"/>
  <c r="AV10" i="4" a="1"/>
  <c r="AV10" i="4" s="1"/>
  <c r="AW10" i="4" a="1"/>
  <c r="AW10" i="4" s="1"/>
  <c r="AX10" i="4" a="1"/>
  <c r="AX10" i="4" s="1"/>
  <c r="AY10" i="4" a="1"/>
  <c r="AY10" i="4" s="1"/>
  <c r="AZ10" i="4" a="1"/>
  <c r="AZ10" i="4" s="1"/>
  <c r="BA10" i="4" a="1"/>
  <c r="BA10" i="4" s="1"/>
  <c r="BB10" i="4" a="1"/>
  <c r="BB10" i="4" s="1"/>
  <c r="BC10" i="4" a="1"/>
  <c r="BC10" i="4" s="1"/>
  <c r="BD10" i="4" a="1"/>
  <c r="BD10" i="4" s="1"/>
  <c r="BE10" i="4" a="1"/>
  <c r="BE10" i="4" s="1"/>
  <c r="BF10" i="4" a="1"/>
  <c r="BF10" i="4" s="1"/>
  <c r="BG10" i="4" a="1"/>
  <c r="BG10" i="4" s="1"/>
  <c r="BH10" i="4" a="1"/>
  <c r="BH10" i="4" s="1"/>
  <c r="BI10" i="4" a="1"/>
  <c r="BI10" i="4" s="1"/>
  <c r="BJ10" i="4" a="1"/>
  <c r="BJ10" i="4" s="1"/>
  <c r="BK10" i="4" a="1"/>
  <c r="BK10" i="4" s="1"/>
  <c r="BL10" i="4" a="1"/>
  <c r="BL10" i="4" s="1"/>
  <c r="BM10" i="4" a="1"/>
  <c r="BM10" i="4" s="1"/>
  <c r="BN10" i="4" a="1"/>
  <c r="BN10" i="4" s="1"/>
  <c r="BO10" i="4" a="1"/>
  <c r="BO10" i="4" s="1"/>
  <c r="BP10" i="4" a="1"/>
  <c r="BP10" i="4" s="1"/>
  <c r="BQ10" i="4" a="1"/>
  <c r="BQ10" i="4" s="1"/>
  <c r="BR10" i="4" a="1"/>
  <c r="BR10" i="4" s="1"/>
  <c r="BS10" i="4" a="1"/>
  <c r="BS10" i="4" s="1"/>
  <c r="BT10" i="4" a="1"/>
  <c r="BT10" i="4" s="1"/>
  <c r="BU10" i="4" a="1"/>
  <c r="BU10" i="4" s="1"/>
  <c r="BV10" i="4" a="1"/>
  <c r="BV10" i="4" s="1"/>
  <c r="BW10" i="4" a="1"/>
  <c r="BW10" i="4" s="1"/>
  <c r="BX10" i="4" a="1"/>
  <c r="BX10" i="4" s="1"/>
  <c r="BY10" i="4" a="1"/>
  <c r="BY10" i="4" s="1"/>
  <c r="BZ10" i="4" a="1"/>
  <c r="BZ10" i="4" s="1"/>
  <c r="CA10" i="4" a="1"/>
  <c r="CA10" i="4" s="1"/>
  <c r="CB10" i="4" a="1"/>
  <c r="CB10" i="4" s="1"/>
  <c r="CC10" i="4" a="1"/>
  <c r="CC10" i="4" s="1"/>
  <c r="CD10" i="4" a="1"/>
  <c r="CD10" i="4" s="1"/>
  <c r="CE10" i="4" a="1"/>
  <c r="CE10" i="4" s="1"/>
  <c r="CF10" i="4" a="1"/>
  <c r="CF10" i="4" s="1"/>
  <c r="CG10" i="4" a="1"/>
  <c r="CG10" i="4" s="1"/>
  <c r="CH10" i="4" a="1"/>
  <c r="CH10" i="4" s="1"/>
  <c r="CI10" i="4" a="1"/>
  <c r="CI10" i="4" s="1"/>
  <c r="CJ10" i="4" a="1"/>
  <c r="CJ10" i="4" s="1"/>
  <c r="CK10" i="4" a="1"/>
  <c r="CK10" i="4" s="1"/>
  <c r="CL10" i="4" a="1"/>
  <c r="CL10" i="4" s="1"/>
  <c r="CM10" i="4" a="1"/>
  <c r="CM10" i="4" s="1"/>
  <c r="CN10" i="4" a="1"/>
  <c r="CN10" i="4" s="1"/>
  <c r="CO10" i="4" a="1"/>
  <c r="CO10" i="4" s="1"/>
  <c r="CP10" i="4" a="1"/>
  <c r="CP10" i="4" s="1"/>
  <c r="CQ10" i="4" a="1"/>
  <c r="CQ10" i="4" s="1"/>
  <c r="CR10" i="4" a="1"/>
  <c r="CR10" i="4" s="1"/>
  <c r="CS10" i="4" a="1"/>
  <c r="CS10" i="4" s="1"/>
  <c r="CT10" i="4" a="1"/>
  <c r="CT10" i="4" s="1"/>
  <c r="CU10" i="4" a="1"/>
  <c r="CU10" i="4" s="1"/>
  <c r="CV10" i="4" a="1"/>
  <c r="CV10" i="4" s="1"/>
  <c r="CW10" i="4" a="1"/>
  <c r="CW10" i="4" s="1"/>
  <c r="CX10" i="4" a="1"/>
  <c r="CX10" i="4" s="1"/>
  <c r="CY10" i="4" a="1"/>
  <c r="CY10" i="4" s="1"/>
  <c r="CZ10" i="4" a="1"/>
  <c r="CZ10" i="4" s="1"/>
  <c r="DA10" i="4" a="1"/>
  <c r="DA10" i="4" s="1"/>
  <c r="DB10" i="4" a="1"/>
  <c r="DB10" i="4" s="1"/>
  <c r="D11" i="4" a="1"/>
  <c r="D11" i="4" s="1"/>
  <c r="E11" i="4" a="1"/>
  <c r="E11" i="4" s="1"/>
  <c r="F11" i="4" a="1"/>
  <c r="F11" i="4" s="1"/>
  <c r="G11" i="4" a="1"/>
  <c r="G11" i="4" s="1"/>
  <c r="H11" i="4" a="1"/>
  <c r="H11" i="4" s="1"/>
  <c r="I11" i="4" a="1"/>
  <c r="I11" i="4" s="1"/>
  <c r="J11" i="4" a="1"/>
  <c r="J11" i="4" s="1"/>
  <c r="K11" i="4" a="1"/>
  <c r="K11" i="4" s="1"/>
  <c r="L11" i="4" a="1"/>
  <c r="L11" i="4" s="1"/>
  <c r="M11" i="4" a="1"/>
  <c r="M11" i="4" s="1"/>
  <c r="N11" i="4" a="1"/>
  <c r="N11" i="4" s="1"/>
  <c r="O11" i="4" a="1"/>
  <c r="O11" i="4" s="1"/>
  <c r="P11" i="4" a="1"/>
  <c r="P11" i="4" s="1"/>
  <c r="Q11" i="4" a="1"/>
  <c r="Q11" i="4" s="1"/>
  <c r="R11" i="4" a="1"/>
  <c r="R11" i="4" s="1"/>
  <c r="S11" i="4" a="1"/>
  <c r="S11" i="4" s="1"/>
  <c r="T11" i="4" a="1"/>
  <c r="T11" i="4" s="1"/>
  <c r="U11" i="4" a="1"/>
  <c r="U11" i="4" s="1"/>
  <c r="V11" i="4" a="1"/>
  <c r="V11" i="4" s="1"/>
  <c r="W11" i="4" a="1"/>
  <c r="W11" i="4" s="1"/>
  <c r="X11" i="4" a="1"/>
  <c r="X11" i="4" s="1"/>
  <c r="Y11" i="4" a="1"/>
  <c r="Y11" i="4" s="1"/>
  <c r="Z11" i="4" a="1"/>
  <c r="Z11" i="4" s="1"/>
  <c r="AA11" i="4" a="1"/>
  <c r="AA11" i="4" s="1"/>
  <c r="AB11" i="4" a="1"/>
  <c r="AB11" i="4" s="1"/>
  <c r="AC11" i="4" a="1"/>
  <c r="AC11" i="4" s="1"/>
  <c r="AD11" i="4" a="1"/>
  <c r="AD11" i="4" s="1"/>
  <c r="AE11" i="4" a="1"/>
  <c r="AE11" i="4" s="1"/>
  <c r="AF11" i="4" a="1"/>
  <c r="AF11" i="4" s="1"/>
  <c r="AG11" i="4" a="1"/>
  <c r="AG11" i="4" s="1"/>
  <c r="AH11" i="4" a="1"/>
  <c r="AH11" i="4" s="1"/>
  <c r="AI11" i="4" a="1"/>
  <c r="AI11" i="4" s="1"/>
  <c r="AJ11" i="4" a="1"/>
  <c r="AJ11" i="4" s="1"/>
  <c r="AK11" i="4" a="1"/>
  <c r="AK11" i="4" s="1"/>
  <c r="AL11" i="4" a="1"/>
  <c r="AL11" i="4" s="1"/>
  <c r="AM11" i="4" a="1"/>
  <c r="AM11" i="4" s="1"/>
  <c r="AN11" i="4" a="1"/>
  <c r="AN11" i="4" s="1"/>
  <c r="AO11" i="4" a="1"/>
  <c r="AO11" i="4" s="1"/>
  <c r="AP11" i="4" a="1"/>
  <c r="AP11" i="4" s="1"/>
  <c r="AQ11" i="4" a="1"/>
  <c r="AQ11" i="4" s="1"/>
  <c r="AR11" i="4" a="1"/>
  <c r="AR11" i="4" s="1"/>
  <c r="AS11" i="4" a="1"/>
  <c r="AS11" i="4" s="1"/>
  <c r="AT11" i="4" a="1"/>
  <c r="AT11" i="4" s="1"/>
  <c r="AU11" i="4" a="1"/>
  <c r="AU11" i="4" s="1"/>
  <c r="AV11" i="4" a="1"/>
  <c r="AV11" i="4" s="1"/>
  <c r="AW11" i="4" a="1"/>
  <c r="AW11" i="4" s="1"/>
  <c r="AX11" i="4" a="1"/>
  <c r="AX11" i="4" s="1"/>
  <c r="AY11" i="4" a="1"/>
  <c r="AY11" i="4" s="1"/>
  <c r="AZ11" i="4" a="1"/>
  <c r="AZ11" i="4" s="1"/>
  <c r="BA11" i="4" a="1"/>
  <c r="BA11" i="4" s="1"/>
  <c r="BB11" i="4" a="1"/>
  <c r="BB11" i="4" s="1"/>
  <c r="BC11" i="4" a="1"/>
  <c r="BC11" i="4" s="1"/>
  <c r="BD11" i="4" a="1"/>
  <c r="BD11" i="4" s="1"/>
  <c r="BE11" i="4" a="1"/>
  <c r="BE11" i="4" s="1"/>
  <c r="BF11" i="4" a="1"/>
  <c r="BF11" i="4" s="1"/>
  <c r="BG11" i="4" a="1"/>
  <c r="BG11" i="4" s="1"/>
  <c r="BH11" i="4" a="1"/>
  <c r="BH11" i="4" s="1"/>
  <c r="BI11" i="4" a="1"/>
  <c r="BI11" i="4" s="1"/>
  <c r="BJ11" i="4" a="1"/>
  <c r="BJ11" i="4" s="1"/>
  <c r="BK11" i="4" a="1"/>
  <c r="BK11" i="4" s="1"/>
  <c r="BL11" i="4" a="1"/>
  <c r="BL11" i="4" s="1"/>
  <c r="BM11" i="4" a="1"/>
  <c r="BM11" i="4" s="1"/>
  <c r="BN11" i="4" a="1"/>
  <c r="BN11" i="4" s="1"/>
  <c r="BO11" i="4" a="1"/>
  <c r="BO11" i="4" s="1"/>
  <c r="BP11" i="4" a="1"/>
  <c r="BP11" i="4" s="1"/>
  <c r="BQ11" i="4" a="1"/>
  <c r="BQ11" i="4" s="1"/>
  <c r="BR11" i="4" a="1"/>
  <c r="BR11" i="4" s="1"/>
  <c r="BS11" i="4" a="1"/>
  <c r="BS11" i="4" s="1"/>
  <c r="BT11" i="4" a="1"/>
  <c r="BT11" i="4" s="1"/>
  <c r="BU11" i="4" a="1"/>
  <c r="BU11" i="4" s="1"/>
  <c r="BV11" i="4" a="1"/>
  <c r="BV11" i="4" s="1"/>
  <c r="BW11" i="4" a="1"/>
  <c r="BW11" i="4" s="1"/>
  <c r="BX11" i="4" a="1"/>
  <c r="BX11" i="4" s="1"/>
  <c r="BY11" i="4" a="1"/>
  <c r="BY11" i="4" s="1"/>
  <c r="BZ11" i="4" a="1"/>
  <c r="BZ11" i="4" s="1"/>
  <c r="CA11" i="4" a="1"/>
  <c r="CA11" i="4" s="1"/>
  <c r="CB11" i="4" a="1"/>
  <c r="CB11" i="4" s="1"/>
  <c r="CC11" i="4" a="1"/>
  <c r="CC11" i="4" s="1"/>
  <c r="CD11" i="4" a="1"/>
  <c r="CD11" i="4" s="1"/>
  <c r="CE11" i="4" a="1"/>
  <c r="CE11" i="4" s="1"/>
  <c r="CF11" i="4" a="1"/>
  <c r="CF11" i="4" s="1"/>
  <c r="CG11" i="4" a="1"/>
  <c r="CG11" i="4" s="1"/>
  <c r="CH11" i="4" a="1"/>
  <c r="CH11" i="4" s="1"/>
  <c r="CI11" i="4" a="1"/>
  <c r="CI11" i="4" s="1"/>
  <c r="CJ11" i="4" a="1"/>
  <c r="CJ11" i="4" s="1"/>
  <c r="CK11" i="4" a="1"/>
  <c r="CK11" i="4" s="1"/>
  <c r="CL11" i="4" a="1"/>
  <c r="CL11" i="4" s="1"/>
  <c r="CM11" i="4" a="1"/>
  <c r="CM11" i="4" s="1"/>
  <c r="CN11" i="4" a="1"/>
  <c r="CN11" i="4" s="1"/>
  <c r="CO11" i="4" a="1"/>
  <c r="CO11" i="4" s="1"/>
  <c r="CP11" i="4" a="1"/>
  <c r="CP11" i="4" s="1"/>
  <c r="CQ11" i="4" a="1"/>
  <c r="CQ11" i="4" s="1"/>
  <c r="CR11" i="4" a="1"/>
  <c r="CR11" i="4" s="1"/>
  <c r="CS11" i="4" a="1"/>
  <c r="CS11" i="4" s="1"/>
  <c r="CT11" i="4" a="1"/>
  <c r="CT11" i="4" s="1"/>
  <c r="CU11" i="4" a="1"/>
  <c r="CU11" i="4" s="1"/>
  <c r="CV11" i="4" a="1"/>
  <c r="CV11" i="4" s="1"/>
  <c r="CW11" i="4" a="1"/>
  <c r="CW11" i="4" s="1"/>
  <c r="CX11" i="4" a="1"/>
  <c r="CX11" i="4" s="1"/>
  <c r="CY11" i="4" a="1"/>
  <c r="CY11" i="4" s="1"/>
  <c r="CZ11" i="4" a="1"/>
  <c r="CZ11" i="4" s="1"/>
  <c r="DA11" i="4" a="1"/>
  <c r="DA11" i="4" s="1"/>
  <c r="DB11" i="4" a="1"/>
  <c r="DB11" i="4" s="1"/>
  <c r="D12" i="4" a="1"/>
  <c r="D12" i="4" s="1"/>
  <c r="E12" i="4" a="1"/>
  <c r="E12" i="4" s="1"/>
  <c r="F12" i="4" a="1"/>
  <c r="F12" i="4" s="1"/>
  <c r="G12" i="4" a="1"/>
  <c r="G12" i="4" s="1"/>
  <c r="H12" i="4" a="1"/>
  <c r="H12" i="4" s="1"/>
  <c r="I12" i="4" a="1"/>
  <c r="I12" i="4" s="1"/>
  <c r="J12" i="4" a="1"/>
  <c r="J12" i="4" s="1"/>
  <c r="K12" i="4" a="1"/>
  <c r="K12" i="4" s="1"/>
  <c r="L12" i="4" a="1"/>
  <c r="L12" i="4" s="1"/>
  <c r="M12" i="4" a="1"/>
  <c r="M12" i="4" s="1"/>
  <c r="N12" i="4" a="1"/>
  <c r="N12" i="4" s="1"/>
  <c r="O12" i="4" a="1"/>
  <c r="O12" i="4" s="1"/>
  <c r="P12" i="4" a="1"/>
  <c r="P12" i="4" s="1"/>
  <c r="Q12" i="4" a="1"/>
  <c r="Q12" i="4" s="1"/>
  <c r="R12" i="4" a="1"/>
  <c r="R12" i="4" s="1"/>
  <c r="S12" i="4" a="1"/>
  <c r="S12" i="4" s="1"/>
  <c r="T12" i="4" a="1"/>
  <c r="T12" i="4" s="1"/>
  <c r="U12" i="4" a="1"/>
  <c r="U12" i="4" s="1"/>
  <c r="V12" i="4" a="1"/>
  <c r="V12" i="4" s="1"/>
  <c r="W12" i="4" a="1"/>
  <c r="W12" i="4" s="1"/>
  <c r="X12" i="4" a="1"/>
  <c r="X12" i="4" s="1"/>
  <c r="Y12" i="4" a="1"/>
  <c r="Y12" i="4" s="1"/>
  <c r="Z12" i="4" a="1"/>
  <c r="Z12" i="4" s="1"/>
  <c r="AA12" i="4" a="1"/>
  <c r="AA12" i="4" s="1"/>
  <c r="AB12" i="4" a="1"/>
  <c r="AB12" i="4" s="1"/>
  <c r="AC12" i="4" a="1"/>
  <c r="AC12" i="4" s="1"/>
  <c r="AD12" i="4" a="1"/>
  <c r="AD12" i="4" s="1"/>
  <c r="AE12" i="4" a="1"/>
  <c r="AE12" i="4" s="1"/>
  <c r="AF12" i="4" a="1"/>
  <c r="AF12" i="4" s="1"/>
  <c r="AG12" i="4" a="1"/>
  <c r="AG12" i="4" s="1"/>
  <c r="AH12" i="4" a="1"/>
  <c r="AH12" i="4" s="1"/>
  <c r="AI12" i="4" a="1"/>
  <c r="AI12" i="4" s="1"/>
  <c r="AJ12" i="4" a="1"/>
  <c r="AJ12" i="4" s="1"/>
  <c r="AK12" i="4" a="1"/>
  <c r="AK12" i="4" s="1"/>
  <c r="AL12" i="4" a="1"/>
  <c r="AL12" i="4" s="1"/>
  <c r="AM12" i="4" a="1"/>
  <c r="AM12" i="4" s="1"/>
  <c r="AN12" i="4" a="1"/>
  <c r="AN12" i="4" s="1"/>
  <c r="AO12" i="4" a="1"/>
  <c r="AO12" i="4" s="1"/>
  <c r="AP12" i="4" a="1"/>
  <c r="AP12" i="4" s="1"/>
  <c r="AQ12" i="4" a="1"/>
  <c r="AQ12" i="4" s="1"/>
  <c r="AR12" i="4" a="1"/>
  <c r="AR12" i="4" s="1"/>
  <c r="AS12" i="4" a="1"/>
  <c r="AS12" i="4" s="1"/>
  <c r="AT12" i="4" a="1"/>
  <c r="AT12" i="4" s="1"/>
  <c r="AU12" i="4" a="1"/>
  <c r="AU12" i="4" s="1"/>
  <c r="AV12" i="4" a="1"/>
  <c r="AV12" i="4" s="1"/>
  <c r="AW12" i="4" a="1"/>
  <c r="AW12" i="4" s="1"/>
  <c r="AX12" i="4" a="1"/>
  <c r="AX12" i="4" s="1"/>
  <c r="AY12" i="4" a="1"/>
  <c r="AY12" i="4" s="1"/>
  <c r="AZ12" i="4" a="1"/>
  <c r="AZ12" i="4" s="1"/>
  <c r="BA12" i="4" a="1"/>
  <c r="BA12" i="4" s="1"/>
  <c r="BB12" i="4" a="1"/>
  <c r="BB12" i="4" s="1"/>
  <c r="BC12" i="4" a="1"/>
  <c r="BC12" i="4" s="1"/>
  <c r="BD12" i="4" a="1"/>
  <c r="BD12" i="4" s="1"/>
  <c r="BE12" i="4" a="1"/>
  <c r="BE12" i="4" s="1"/>
  <c r="BF12" i="4" a="1"/>
  <c r="BF12" i="4" s="1"/>
  <c r="BG12" i="4" a="1"/>
  <c r="BG12" i="4" s="1"/>
  <c r="BH12" i="4" a="1"/>
  <c r="BH12" i="4" s="1"/>
  <c r="BI12" i="4" a="1"/>
  <c r="BI12" i="4" s="1"/>
  <c r="BJ12" i="4" a="1"/>
  <c r="BJ12" i="4" s="1"/>
  <c r="BK12" i="4" a="1"/>
  <c r="BK12" i="4" s="1"/>
  <c r="BL12" i="4" a="1"/>
  <c r="BL12" i="4" s="1"/>
  <c r="BM12" i="4" a="1"/>
  <c r="BM12" i="4" s="1"/>
  <c r="BN12" i="4" a="1"/>
  <c r="BN12" i="4" s="1"/>
  <c r="BO12" i="4" a="1"/>
  <c r="BO12" i="4" s="1"/>
  <c r="BP12" i="4" a="1"/>
  <c r="BP12" i="4" s="1"/>
  <c r="BQ12" i="4" a="1"/>
  <c r="BQ12" i="4" s="1"/>
  <c r="BR12" i="4" a="1"/>
  <c r="BR12" i="4" s="1"/>
  <c r="BS12" i="4" a="1"/>
  <c r="BS12" i="4" s="1"/>
  <c r="BT12" i="4" a="1"/>
  <c r="BT12" i="4" s="1"/>
  <c r="BU12" i="4" a="1"/>
  <c r="BU12" i="4" s="1"/>
  <c r="BV12" i="4" a="1"/>
  <c r="BV12" i="4" s="1"/>
  <c r="BW12" i="4" a="1"/>
  <c r="BW12" i="4" s="1"/>
  <c r="BX12" i="4" a="1"/>
  <c r="BX12" i="4" s="1"/>
  <c r="BY12" i="4" a="1"/>
  <c r="BY12" i="4" s="1"/>
  <c r="BZ12" i="4" a="1"/>
  <c r="BZ12" i="4" s="1"/>
  <c r="CA12" i="4" a="1"/>
  <c r="CA12" i="4" s="1"/>
  <c r="CB12" i="4" a="1"/>
  <c r="CB12" i="4" s="1"/>
  <c r="CC12" i="4" a="1"/>
  <c r="CC12" i="4" s="1"/>
  <c r="CD12" i="4" a="1"/>
  <c r="CD12" i="4" s="1"/>
  <c r="CE12" i="4" a="1"/>
  <c r="CE12" i="4" s="1"/>
  <c r="CF12" i="4" a="1"/>
  <c r="CF12" i="4" s="1"/>
  <c r="CG12" i="4" a="1"/>
  <c r="CG12" i="4" s="1"/>
  <c r="CH12" i="4" a="1"/>
  <c r="CH12" i="4" s="1"/>
  <c r="CI12" i="4" a="1"/>
  <c r="CI12" i="4" s="1"/>
  <c r="CJ12" i="4" a="1"/>
  <c r="CJ12" i="4" s="1"/>
  <c r="CK12" i="4" a="1"/>
  <c r="CK12" i="4" s="1"/>
  <c r="CL12" i="4" a="1"/>
  <c r="CL12" i="4" s="1"/>
  <c r="CM12" i="4" a="1"/>
  <c r="CM12" i="4" s="1"/>
  <c r="CN12" i="4" a="1"/>
  <c r="CN12" i="4" s="1"/>
  <c r="CO12" i="4" a="1"/>
  <c r="CO12" i="4" s="1"/>
  <c r="CP12" i="4" a="1"/>
  <c r="CP12" i="4" s="1"/>
  <c r="CQ12" i="4" a="1"/>
  <c r="CQ12" i="4" s="1"/>
  <c r="CR12" i="4" a="1"/>
  <c r="CR12" i="4" s="1"/>
  <c r="CS12" i="4" a="1"/>
  <c r="CS12" i="4" s="1"/>
  <c r="CT12" i="4" a="1"/>
  <c r="CT12" i="4" s="1"/>
  <c r="CU12" i="4" a="1"/>
  <c r="CU12" i="4" s="1"/>
  <c r="CV12" i="4" a="1"/>
  <c r="CV12" i="4" s="1"/>
  <c r="CW12" i="4" a="1"/>
  <c r="CW12" i="4" s="1"/>
  <c r="CX12" i="4" a="1"/>
  <c r="CX12" i="4" s="1"/>
  <c r="CY12" i="4" a="1"/>
  <c r="CY12" i="4" s="1"/>
  <c r="CZ12" i="4" a="1"/>
  <c r="CZ12" i="4" s="1"/>
  <c r="DA12" i="4" a="1"/>
  <c r="DA12" i="4" s="1"/>
  <c r="DB12" i="4" a="1"/>
  <c r="DB12" i="4" s="1"/>
  <c r="D13" i="4" a="1"/>
  <c r="D13" i="4" s="1"/>
  <c r="E13" i="4" a="1"/>
  <c r="E13" i="4" s="1"/>
  <c r="F13" i="4" a="1"/>
  <c r="F13" i="4" s="1"/>
  <c r="G13" i="4" a="1"/>
  <c r="G13" i="4" s="1"/>
  <c r="H13" i="4" a="1"/>
  <c r="H13" i="4" s="1"/>
  <c r="I13" i="4" a="1"/>
  <c r="I13" i="4" s="1"/>
  <c r="J13" i="4" a="1"/>
  <c r="J13" i="4" s="1"/>
  <c r="K13" i="4" a="1"/>
  <c r="K13" i="4" s="1"/>
  <c r="L13" i="4" a="1"/>
  <c r="L13" i="4" s="1"/>
  <c r="M13" i="4" a="1"/>
  <c r="M13" i="4" s="1"/>
  <c r="N13" i="4" a="1"/>
  <c r="N13" i="4" s="1"/>
  <c r="O13" i="4" a="1"/>
  <c r="O13" i="4" s="1"/>
  <c r="P13" i="4" a="1"/>
  <c r="P13" i="4" s="1"/>
  <c r="Q13" i="4" a="1"/>
  <c r="Q13" i="4" s="1"/>
  <c r="R13" i="4" a="1"/>
  <c r="R13" i="4" s="1"/>
  <c r="S13" i="4" a="1"/>
  <c r="S13" i="4" s="1"/>
  <c r="T13" i="4" a="1"/>
  <c r="T13" i="4" s="1"/>
  <c r="U13" i="4" a="1"/>
  <c r="U13" i="4" s="1"/>
  <c r="V13" i="4" a="1"/>
  <c r="V13" i="4" s="1"/>
  <c r="W13" i="4" a="1"/>
  <c r="W13" i="4" s="1"/>
  <c r="X13" i="4" a="1"/>
  <c r="X13" i="4" s="1"/>
  <c r="Y13" i="4" a="1"/>
  <c r="Y13" i="4" s="1"/>
  <c r="Z13" i="4" a="1"/>
  <c r="Z13" i="4" s="1"/>
  <c r="AA13" i="4" a="1"/>
  <c r="AA13" i="4" s="1"/>
  <c r="AB13" i="4" a="1"/>
  <c r="AB13" i="4" s="1"/>
  <c r="AC13" i="4" a="1"/>
  <c r="AC13" i="4" s="1"/>
  <c r="AD13" i="4" a="1"/>
  <c r="AD13" i="4" s="1"/>
  <c r="AE13" i="4" a="1"/>
  <c r="AE13" i="4" s="1"/>
  <c r="AF13" i="4" a="1"/>
  <c r="AF13" i="4" s="1"/>
  <c r="AG13" i="4" a="1"/>
  <c r="AG13" i="4" s="1"/>
  <c r="AH13" i="4" a="1"/>
  <c r="AH13" i="4" s="1"/>
  <c r="AI13" i="4" a="1"/>
  <c r="AI13" i="4" s="1"/>
  <c r="AJ13" i="4" a="1"/>
  <c r="AJ13" i="4" s="1"/>
  <c r="AK13" i="4" a="1"/>
  <c r="AK13" i="4" s="1"/>
  <c r="AL13" i="4" a="1"/>
  <c r="AL13" i="4" s="1"/>
  <c r="AM13" i="4" a="1"/>
  <c r="AM13" i="4" s="1"/>
  <c r="AN13" i="4" a="1"/>
  <c r="AN13" i="4" s="1"/>
  <c r="AO13" i="4" a="1"/>
  <c r="AO13" i="4" s="1"/>
  <c r="AP13" i="4" a="1"/>
  <c r="AP13" i="4" s="1"/>
  <c r="AQ13" i="4" a="1"/>
  <c r="AQ13" i="4" s="1"/>
  <c r="AR13" i="4" a="1"/>
  <c r="AR13" i="4" s="1"/>
  <c r="AS13" i="4" a="1"/>
  <c r="AS13" i="4" s="1"/>
  <c r="AT13" i="4" a="1"/>
  <c r="AT13" i="4" s="1"/>
  <c r="AU13" i="4" a="1"/>
  <c r="AU13" i="4" s="1"/>
  <c r="AV13" i="4" a="1"/>
  <c r="AV13" i="4" s="1"/>
  <c r="AW13" i="4" a="1"/>
  <c r="AW13" i="4" s="1"/>
  <c r="AX13" i="4" a="1"/>
  <c r="AX13" i="4" s="1"/>
  <c r="AY13" i="4" a="1"/>
  <c r="AY13" i="4" s="1"/>
  <c r="AZ13" i="4" a="1"/>
  <c r="AZ13" i="4" s="1"/>
  <c r="BA13" i="4" a="1"/>
  <c r="BA13" i="4" s="1"/>
  <c r="BB13" i="4" a="1"/>
  <c r="BB13" i="4" s="1"/>
  <c r="BC13" i="4" a="1"/>
  <c r="BC13" i="4" s="1"/>
  <c r="BD13" i="4" a="1"/>
  <c r="BD13" i="4" s="1"/>
  <c r="BE13" i="4" a="1"/>
  <c r="BE13" i="4" s="1"/>
  <c r="BF13" i="4" a="1"/>
  <c r="BF13" i="4" s="1"/>
  <c r="BG13" i="4" a="1"/>
  <c r="BG13" i="4" s="1"/>
  <c r="BH13" i="4" a="1"/>
  <c r="BH13" i="4" s="1"/>
  <c r="BI13" i="4" a="1"/>
  <c r="BI13" i="4"/>
  <c r="BJ13" i="4" a="1"/>
  <c r="BJ13" i="4" s="1"/>
  <c r="BK13" i="4" a="1"/>
  <c r="BK13" i="4" s="1"/>
  <c r="BL13" i="4" a="1"/>
  <c r="BL13" i="4" s="1"/>
  <c r="BM13" i="4" a="1"/>
  <c r="BM13" i="4" s="1"/>
  <c r="BN13" i="4" a="1"/>
  <c r="BN13" i="4" s="1"/>
  <c r="BO13" i="4" a="1"/>
  <c r="BO13" i="4" s="1"/>
  <c r="BP13" i="4" a="1"/>
  <c r="BP13" i="4" s="1"/>
  <c r="BQ13" i="4" a="1"/>
  <c r="BQ13" i="4" s="1"/>
  <c r="BR13" i="4" a="1"/>
  <c r="BR13" i="4" s="1"/>
  <c r="BS13" i="4" a="1"/>
  <c r="BS13" i="4" s="1"/>
  <c r="BT13" i="4" a="1"/>
  <c r="BT13" i="4" s="1"/>
  <c r="BU13" i="4" a="1"/>
  <c r="BU13" i="4" s="1"/>
  <c r="BV13" i="4" a="1"/>
  <c r="BV13" i="4" s="1"/>
  <c r="BW13" i="4" a="1"/>
  <c r="BW13" i="4" s="1"/>
  <c r="BX13" i="4" a="1"/>
  <c r="BX13" i="4" s="1"/>
  <c r="BY13" i="4" a="1"/>
  <c r="BY13" i="4" s="1"/>
  <c r="BZ13" i="4" a="1"/>
  <c r="BZ13" i="4" s="1"/>
  <c r="CA13" i="4" a="1"/>
  <c r="CA13" i="4" s="1"/>
  <c r="CB13" i="4" a="1"/>
  <c r="CB13" i="4" s="1"/>
  <c r="CC13" i="4" a="1"/>
  <c r="CC13" i="4" s="1"/>
  <c r="CD13" i="4" a="1"/>
  <c r="CD13" i="4" s="1"/>
  <c r="CE13" i="4" a="1"/>
  <c r="CE13" i="4" s="1"/>
  <c r="CF13" i="4" a="1"/>
  <c r="CF13" i="4" s="1"/>
  <c r="CG13" i="4" a="1"/>
  <c r="CG13" i="4" s="1"/>
  <c r="CH13" i="4" a="1"/>
  <c r="CH13" i="4" s="1"/>
  <c r="CI13" i="4" a="1"/>
  <c r="CI13" i="4" s="1"/>
  <c r="CJ13" i="4" a="1"/>
  <c r="CJ13" i="4" s="1"/>
  <c r="CK13" i="4" a="1"/>
  <c r="CK13" i="4" s="1"/>
  <c r="CL13" i="4" a="1"/>
  <c r="CL13" i="4" s="1"/>
  <c r="CM13" i="4" a="1"/>
  <c r="CM13" i="4" s="1"/>
  <c r="CN13" i="4" a="1"/>
  <c r="CN13" i="4" s="1"/>
  <c r="CO13" i="4" a="1"/>
  <c r="CO13" i="4" s="1"/>
  <c r="CP13" i="4" a="1"/>
  <c r="CP13" i="4" s="1"/>
  <c r="CQ13" i="4" a="1"/>
  <c r="CQ13" i="4" s="1"/>
  <c r="CR13" i="4" a="1"/>
  <c r="CR13" i="4" s="1"/>
  <c r="CS13" i="4" a="1"/>
  <c r="CS13" i="4" s="1"/>
  <c r="CT13" i="4" a="1"/>
  <c r="CT13" i="4" s="1"/>
  <c r="CU13" i="4" a="1"/>
  <c r="CU13" i="4" s="1"/>
  <c r="CV13" i="4" a="1"/>
  <c r="CV13" i="4" s="1"/>
  <c r="CW13" i="4" a="1"/>
  <c r="CW13" i="4" s="1"/>
  <c r="CX13" i="4" a="1"/>
  <c r="CX13" i="4" s="1"/>
  <c r="CY13" i="4" a="1"/>
  <c r="CY13" i="4" s="1"/>
  <c r="CZ13" i="4" a="1"/>
  <c r="CZ13" i="4" s="1"/>
  <c r="DA13" i="4" a="1"/>
  <c r="DA13" i="4" s="1"/>
  <c r="DB13" i="4" a="1"/>
  <c r="DB13" i="4" s="1"/>
  <c r="D14" i="4" a="1"/>
  <c r="D14" i="4" s="1"/>
  <c r="E14" i="4" a="1"/>
  <c r="E14" i="4" s="1"/>
  <c r="F14" i="4" a="1"/>
  <c r="F14" i="4" s="1"/>
  <c r="G14" i="4" a="1"/>
  <c r="G14" i="4" s="1"/>
  <c r="H14" i="4" a="1"/>
  <c r="H14" i="4" s="1"/>
  <c r="I14" i="4" a="1"/>
  <c r="I14" i="4" s="1"/>
  <c r="J14" i="4" a="1"/>
  <c r="J14" i="4" s="1"/>
  <c r="K14" i="4" a="1"/>
  <c r="K14" i="4" s="1"/>
  <c r="L14" i="4" a="1"/>
  <c r="L14" i="4" s="1"/>
  <c r="M14" i="4" a="1"/>
  <c r="M14" i="4" s="1"/>
  <c r="N14" i="4" a="1"/>
  <c r="N14" i="4" s="1"/>
  <c r="O14" i="4" a="1"/>
  <c r="O14" i="4" s="1"/>
  <c r="P14" i="4" a="1"/>
  <c r="P14" i="4" s="1"/>
  <c r="Q14" i="4" a="1"/>
  <c r="Q14" i="4" s="1"/>
  <c r="R14" i="4" a="1"/>
  <c r="R14" i="4" s="1"/>
  <c r="S14" i="4" a="1"/>
  <c r="S14" i="4" s="1"/>
  <c r="T14" i="4" a="1"/>
  <c r="T14" i="4" s="1"/>
  <c r="U14" i="4" a="1"/>
  <c r="U14" i="4" s="1"/>
  <c r="V14" i="4" a="1"/>
  <c r="V14" i="4" s="1"/>
  <c r="W14" i="4" a="1"/>
  <c r="W14" i="4" s="1"/>
  <c r="X14" i="4" a="1"/>
  <c r="X14" i="4" s="1"/>
  <c r="Y14" i="4" a="1"/>
  <c r="Y14" i="4" s="1"/>
  <c r="Z14" i="4" a="1"/>
  <c r="Z14" i="4" s="1"/>
  <c r="AA14" i="4" a="1"/>
  <c r="AA14" i="4" s="1"/>
  <c r="AB14" i="4" a="1"/>
  <c r="AB14" i="4" s="1"/>
  <c r="AC14" i="4" a="1"/>
  <c r="AC14" i="4" s="1"/>
  <c r="AD14" i="4" a="1"/>
  <c r="AD14" i="4" s="1"/>
  <c r="AE14" i="4" a="1"/>
  <c r="AE14" i="4" s="1"/>
  <c r="AF14" i="4" a="1"/>
  <c r="AF14" i="4" s="1"/>
  <c r="AG14" i="4" a="1"/>
  <c r="AG14" i="4" s="1"/>
  <c r="AH14" i="4" a="1"/>
  <c r="AH14" i="4" s="1"/>
  <c r="AI14" i="4" a="1"/>
  <c r="AI14" i="4" s="1"/>
  <c r="AJ14" i="4" a="1"/>
  <c r="AJ14" i="4" s="1"/>
  <c r="AK14" i="4" a="1"/>
  <c r="AK14" i="4" s="1"/>
  <c r="AL14" i="4" a="1"/>
  <c r="AL14" i="4" s="1"/>
  <c r="AM14" i="4" a="1"/>
  <c r="AM14" i="4" s="1"/>
  <c r="AN14" i="4" a="1"/>
  <c r="AN14" i="4" s="1"/>
  <c r="AO14" i="4" a="1"/>
  <c r="AO14" i="4" s="1"/>
  <c r="AP14" i="4" a="1"/>
  <c r="AP14" i="4" s="1"/>
  <c r="AQ14" i="4" a="1"/>
  <c r="AQ14" i="4" s="1"/>
  <c r="AR14" i="4" a="1"/>
  <c r="AR14" i="4" s="1"/>
  <c r="AS14" i="4" a="1"/>
  <c r="AS14" i="4" s="1"/>
  <c r="AT14" i="4" a="1"/>
  <c r="AT14" i="4" s="1"/>
  <c r="AU14" i="4" a="1"/>
  <c r="AU14" i="4" s="1"/>
  <c r="AV14" i="4" a="1"/>
  <c r="AV14" i="4" s="1"/>
  <c r="AW14" i="4" a="1"/>
  <c r="AW14" i="4" s="1"/>
  <c r="AX14" i="4" a="1"/>
  <c r="AX14" i="4" s="1"/>
  <c r="AY14" i="4" a="1"/>
  <c r="AY14" i="4" s="1"/>
  <c r="AZ14" i="4" a="1"/>
  <c r="AZ14" i="4" s="1"/>
  <c r="BA14" i="4" a="1"/>
  <c r="BA14" i="4" s="1"/>
  <c r="BB14" i="4" a="1"/>
  <c r="BB14" i="4" s="1"/>
  <c r="BC14" i="4" a="1"/>
  <c r="BC14" i="4" s="1"/>
  <c r="BD14" i="4" a="1"/>
  <c r="BD14" i="4" s="1"/>
  <c r="BE14" i="4" a="1"/>
  <c r="BE14" i="4" s="1"/>
  <c r="BF14" i="4" a="1"/>
  <c r="BF14" i="4" s="1"/>
  <c r="BG14" i="4" a="1"/>
  <c r="BG14" i="4" s="1"/>
  <c r="BH14" i="4" a="1"/>
  <c r="BH14" i="4" s="1"/>
  <c r="BI14" i="4" a="1"/>
  <c r="BI14" i="4" s="1"/>
  <c r="BJ14" i="4" a="1"/>
  <c r="BJ14" i="4" s="1"/>
  <c r="BK14" i="4" a="1"/>
  <c r="BK14" i="4" s="1"/>
  <c r="BL14" i="4" a="1"/>
  <c r="BL14" i="4" s="1"/>
  <c r="BM14" i="4" a="1"/>
  <c r="BM14" i="4" s="1"/>
  <c r="BN14" i="4" a="1"/>
  <c r="BN14" i="4" s="1"/>
  <c r="BO14" i="4" a="1"/>
  <c r="BO14" i="4" s="1"/>
  <c r="BP14" i="4" a="1"/>
  <c r="BP14" i="4" s="1"/>
  <c r="BQ14" i="4" a="1"/>
  <c r="BQ14" i="4" s="1"/>
  <c r="BR14" i="4" a="1"/>
  <c r="BR14" i="4" s="1"/>
  <c r="BS14" i="4" a="1"/>
  <c r="BS14" i="4" s="1"/>
  <c r="BT14" i="4" a="1"/>
  <c r="BT14" i="4" s="1"/>
  <c r="BU14" i="4" a="1"/>
  <c r="BU14" i="4" s="1"/>
  <c r="BV14" i="4" a="1"/>
  <c r="BV14" i="4" s="1"/>
  <c r="BW14" i="4" a="1"/>
  <c r="BW14" i="4" s="1"/>
  <c r="BX14" i="4" a="1"/>
  <c r="BX14" i="4" s="1"/>
  <c r="BY14" i="4" a="1"/>
  <c r="BY14" i="4" s="1"/>
  <c r="BZ14" i="4" a="1"/>
  <c r="BZ14" i="4" s="1"/>
  <c r="CA14" i="4" a="1"/>
  <c r="CA14" i="4" s="1"/>
  <c r="CB14" i="4" a="1"/>
  <c r="CB14" i="4" s="1"/>
  <c r="CC14" i="4" a="1"/>
  <c r="CC14" i="4" s="1"/>
  <c r="CD14" i="4" a="1"/>
  <c r="CD14" i="4" s="1"/>
  <c r="CE14" i="4" a="1"/>
  <c r="CE14" i="4" s="1"/>
  <c r="CF14" i="4" a="1"/>
  <c r="CF14" i="4" s="1"/>
  <c r="CG14" i="4" a="1"/>
  <c r="CG14" i="4" s="1"/>
  <c r="CH14" i="4" a="1"/>
  <c r="CH14" i="4" s="1"/>
  <c r="CI14" i="4" a="1"/>
  <c r="CI14" i="4" s="1"/>
  <c r="CJ14" i="4" a="1"/>
  <c r="CJ14" i="4" s="1"/>
  <c r="CK14" i="4" a="1"/>
  <c r="CK14" i="4" s="1"/>
  <c r="CL14" i="4" a="1"/>
  <c r="CL14" i="4" s="1"/>
  <c r="CM14" i="4" a="1"/>
  <c r="CM14" i="4" s="1"/>
  <c r="CN14" i="4" a="1"/>
  <c r="CN14" i="4" s="1"/>
  <c r="CO14" i="4" a="1"/>
  <c r="CO14" i="4" s="1"/>
  <c r="CP14" i="4" a="1"/>
  <c r="CP14" i="4" s="1"/>
  <c r="CQ14" i="4" a="1"/>
  <c r="CQ14" i="4" s="1"/>
  <c r="CR14" i="4" a="1"/>
  <c r="CR14" i="4" s="1"/>
  <c r="CS14" i="4" a="1"/>
  <c r="CS14" i="4" s="1"/>
  <c r="CT14" i="4" a="1"/>
  <c r="CT14" i="4" s="1"/>
  <c r="CU14" i="4" a="1"/>
  <c r="CU14" i="4" s="1"/>
  <c r="CV14" i="4" a="1"/>
  <c r="CV14" i="4" s="1"/>
  <c r="CW14" i="4" a="1"/>
  <c r="CW14" i="4" s="1"/>
  <c r="CX14" i="4" a="1"/>
  <c r="CX14" i="4" s="1"/>
  <c r="CY14" i="4" a="1"/>
  <c r="CY14" i="4" s="1"/>
  <c r="CZ14" i="4" a="1"/>
  <c r="CZ14" i="4" s="1"/>
  <c r="DA14" i="4" a="1"/>
  <c r="DA14" i="4" s="1"/>
  <c r="DB14" i="4" a="1"/>
  <c r="DB14" i="4" s="1"/>
  <c r="D15" i="4" a="1"/>
  <c r="D15" i="4" s="1"/>
  <c r="E15" i="4" a="1"/>
  <c r="E15" i="4" s="1"/>
  <c r="F15" i="4" a="1"/>
  <c r="F15" i="4" s="1"/>
  <c r="G15" i="4" a="1"/>
  <c r="G15" i="4" s="1"/>
  <c r="H15" i="4" a="1"/>
  <c r="H15" i="4" s="1"/>
  <c r="I15" i="4" a="1"/>
  <c r="I15" i="4" s="1"/>
  <c r="J15" i="4" a="1"/>
  <c r="J15" i="4" s="1"/>
  <c r="K15" i="4" a="1"/>
  <c r="K15" i="4" s="1"/>
  <c r="L15" i="4" a="1"/>
  <c r="L15" i="4" s="1"/>
  <c r="M15" i="4" a="1"/>
  <c r="M15" i="4" s="1"/>
  <c r="N15" i="4" a="1"/>
  <c r="N15" i="4" s="1"/>
  <c r="O15" i="4" a="1"/>
  <c r="O15" i="4" s="1"/>
  <c r="P15" i="4" a="1"/>
  <c r="P15" i="4" s="1"/>
  <c r="Q15" i="4" a="1"/>
  <c r="Q15" i="4" s="1"/>
  <c r="R15" i="4" a="1"/>
  <c r="R15" i="4" s="1"/>
  <c r="S15" i="4" a="1"/>
  <c r="S15" i="4" s="1"/>
  <c r="T15" i="4" a="1"/>
  <c r="T15" i="4" s="1"/>
  <c r="U15" i="4" a="1"/>
  <c r="U15" i="4" s="1"/>
  <c r="V15" i="4" a="1"/>
  <c r="V15" i="4" s="1"/>
  <c r="W15" i="4" a="1"/>
  <c r="W15" i="4" s="1"/>
  <c r="X15" i="4" a="1"/>
  <c r="X15" i="4" s="1"/>
  <c r="Y15" i="4" a="1"/>
  <c r="Y15" i="4" s="1"/>
  <c r="Z15" i="4" a="1"/>
  <c r="Z15" i="4" s="1"/>
  <c r="AA15" i="4" a="1"/>
  <c r="AA15" i="4" s="1"/>
  <c r="AB15" i="4" a="1"/>
  <c r="AB15" i="4" s="1"/>
  <c r="AC15" i="4" a="1"/>
  <c r="AC15" i="4" s="1"/>
  <c r="AD15" i="4" a="1"/>
  <c r="AD15" i="4" s="1"/>
  <c r="AE15" i="4" a="1"/>
  <c r="AE15" i="4" s="1"/>
  <c r="AF15" i="4" a="1"/>
  <c r="AF15" i="4" s="1"/>
  <c r="AG15" i="4" a="1"/>
  <c r="AG15" i="4" s="1"/>
  <c r="AH15" i="4" a="1"/>
  <c r="AH15" i="4" s="1"/>
  <c r="AI15" i="4" a="1"/>
  <c r="AI15" i="4" s="1"/>
  <c r="AJ15" i="4" a="1"/>
  <c r="AJ15" i="4" s="1"/>
  <c r="AK15" i="4" a="1"/>
  <c r="AK15" i="4" s="1"/>
  <c r="AL15" i="4" a="1"/>
  <c r="AL15" i="4" s="1"/>
  <c r="AM15" i="4" a="1"/>
  <c r="AM15" i="4" s="1"/>
  <c r="AN15" i="4" a="1"/>
  <c r="AN15" i="4" s="1"/>
  <c r="AO15" i="4" a="1"/>
  <c r="AO15" i="4" s="1"/>
  <c r="AP15" i="4" a="1"/>
  <c r="AP15" i="4" s="1"/>
  <c r="AQ15" i="4" a="1"/>
  <c r="AQ15" i="4" s="1"/>
  <c r="AR15" i="4" a="1"/>
  <c r="AR15" i="4" s="1"/>
  <c r="AS15" i="4" a="1"/>
  <c r="AS15" i="4" s="1"/>
  <c r="AT15" i="4" a="1"/>
  <c r="AT15" i="4" s="1"/>
  <c r="AU15" i="4" a="1"/>
  <c r="AU15" i="4" s="1"/>
  <c r="AV15" i="4" a="1"/>
  <c r="AV15" i="4" s="1"/>
  <c r="AW15" i="4" a="1"/>
  <c r="AW15" i="4" s="1"/>
  <c r="AX15" i="4" a="1"/>
  <c r="AX15" i="4" s="1"/>
  <c r="AY15" i="4" a="1"/>
  <c r="AY15" i="4" s="1"/>
  <c r="AZ15" i="4" a="1"/>
  <c r="AZ15" i="4" s="1"/>
  <c r="BA15" i="4" a="1"/>
  <c r="BA15" i="4" s="1"/>
  <c r="BB15" i="4" a="1"/>
  <c r="BB15" i="4" s="1"/>
  <c r="BC15" i="4" a="1"/>
  <c r="BC15" i="4" s="1"/>
  <c r="BD15" i="4" a="1"/>
  <c r="BD15" i="4" s="1"/>
  <c r="BE15" i="4" a="1"/>
  <c r="BE15" i="4" s="1"/>
  <c r="BF15" i="4" a="1"/>
  <c r="BF15" i="4" s="1"/>
  <c r="BG15" i="4" a="1"/>
  <c r="BG15" i="4" s="1"/>
  <c r="BH15" i="4" a="1"/>
  <c r="BH15" i="4" s="1"/>
  <c r="BI15" i="4" a="1"/>
  <c r="BI15" i="4" s="1"/>
  <c r="BJ15" i="4" a="1"/>
  <c r="BJ15" i="4" s="1"/>
  <c r="BK15" i="4" a="1"/>
  <c r="BK15" i="4" s="1"/>
  <c r="BL15" i="4" a="1"/>
  <c r="BL15" i="4" s="1"/>
  <c r="BM15" i="4" a="1"/>
  <c r="BM15" i="4" s="1"/>
  <c r="BN15" i="4" a="1"/>
  <c r="BN15" i="4" s="1"/>
  <c r="BO15" i="4" a="1"/>
  <c r="BO15" i="4" s="1"/>
  <c r="BP15" i="4" a="1"/>
  <c r="BP15" i="4" s="1"/>
  <c r="BQ15" i="4" a="1"/>
  <c r="BQ15" i="4" s="1"/>
  <c r="BR15" i="4" a="1"/>
  <c r="BR15" i="4" s="1"/>
  <c r="BS15" i="4" a="1"/>
  <c r="BS15" i="4" s="1"/>
  <c r="BT15" i="4" a="1"/>
  <c r="BT15" i="4" s="1"/>
  <c r="BU15" i="4" a="1"/>
  <c r="BU15" i="4" s="1"/>
  <c r="BV15" i="4" a="1"/>
  <c r="BV15" i="4" s="1"/>
  <c r="BW15" i="4" a="1"/>
  <c r="BW15" i="4" s="1"/>
  <c r="BX15" i="4" a="1"/>
  <c r="BX15" i="4" s="1"/>
  <c r="BY15" i="4" a="1"/>
  <c r="BY15" i="4" s="1"/>
  <c r="BZ15" i="4" a="1"/>
  <c r="BZ15" i="4" s="1"/>
  <c r="CA15" i="4" a="1"/>
  <c r="CA15" i="4" s="1"/>
  <c r="CB15" i="4" a="1"/>
  <c r="CB15" i="4" s="1"/>
  <c r="CC15" i="4" a="1"/>
  <c r="CC15" i="4" s="1"/>
  <c r="CD15" i="4" a="1"/>
  <c r="CD15" i="4" s="1"/>
  <c r="CE15" i="4" a="1"/>
  <c r="CE15" i="4" s="1"/>
  <c r="CF15" i="4" a="1"/>
  <c r="CF15" i="4" s="1"/>
  <c r="CG15" i="4" a="1"/>
  <c r="CG15" i="4" s="1"/>
  <c r="CH15" i="4" a="1"/>
  <c r="CH15" i="4" s="1"/>
  <c r="CI15" i="4" a="1"/>
  <c r="CI15" i="4" s="1"/>
  <c r="CJ15" i="4" a="1"/>
  <c r="CJ15" i="4" s="1"/>
  <c r="CK15" i="4" a="1"/>
  <c r="CK15" i="4" s="1"/>
  <c r="CL15" i="4" a="1"/>
  <c r="CL15" i="4" s="1"/>
  <c r="CM15" i="4" a="1"/>
  <c r="CM15" i="4" s="1"/>
  <c r="CN15" i="4" a="1"/>
  <c r="CN15" i="4" s="1"/>
  <c r="CO15" i="4" a="1"/>
  <c r="CO15" i="4" s="1"/>
  <c r="CP15" i="4" a="1"/>
  <c r="CP15" i="4" s="1"/>
  <c r="CQ15" i="4" a="1"/>
  <c r="CQ15" i="4" s="1"/>
  <c r="CR15" i="4" a="1"/>
  <c r="CR15" i="4" s="1"/>
  <c r="CS15" i="4" a="1"/>
  <c r="CS15" i="4" s="1"/>
  <c r="CT15" i="4" a="1"/>
  <c r="CT15" i="4" s="1"/>
  <c r="CU15" i="4" a="1"/>
  <c r="CU15" i="4" s="1"/>
  <c r="CV15" i="4" a="1"/>
  <c r="CV15" i="4" s="1"/>
  <c r="CW15" i="4" a="1"/>
  <c r="CW15" i="4" s="1"/>
  <c r="CX15" i="4" a="1"/>
  <c r="CX15" i="4" s="1"/>
  <c r="CY15" i="4" a="1"/>
  <c r="CY15" i="4" s="1"/>
  <c r="CZ15" i="4" a="1"/>
  <c r="CZ15" i="4" s="1"/>
  <c r="DA15" i="4" a="1"/>
  <c r="DA15" i="4" s="1"/>
  <c r="DB15" i="4" a="1"/>
  <c r="DB15" i="4" s="1"/>
  <c r="D16" i="4" a="1"/>
  <c r="D16" i="4" s="1"/>
  <c r="E16" i="4" a="1"/>
  <c r="E16" i="4" s="1"/>
  <c r="F16" i="4" a="1"/>
  <c r="F16" i="4" s="1"/>
  <c r="G16" i="4" a="1"/>
  <c r="G16" i="4" s="1"/>
  <c r="H16" i="4" a="1"/>
  <c r="H16" i="4" s="1"/>
  <c r="I16" i="4" a="1"/>
  <c r="I16" i="4" s="1"/>
  <c r="J16" i="4" a="1"/>
  <c r="J16" i="4" s="1"/>
  <c r="K16" i="4" a="1"/>
  <c r="K16" i="4" s="1"/>
  <c r="L16" i="4" a="1"/>
  <c r="L16" i="4" s="1"/>
  <c r="M16" i="4" a="1"/>
  <c r="M16" i="4" s="1"/>
  <c r="N16" i="4" a="1"/>
  <c r="N16" i="4" s="1"/>
  <c r="O16" i="4" a="1"/>
  <c r="O16" i="4" s="1"/>
  <c r="P16" i="4" a="1"/>
  <c r="P16" i="4" s="1"/>
  <c r="Q16" i="4" a="1"/>
  <c r="Q16" i="4" s="1"/>
  <c r="R16" i="4" a="1"/>
  <c r="R16" i="4" s="1"/>
  <c r="S16" i="4" a="1"/>
  <c r="S16" i="4" s="1"/>
  <c r="T16" i="4" a="1"/>
  <c r="T16" i="4" s="1"/>
  <c r="U16" i="4" a="1"/>
  <c r="U16" i="4" s="1"/>
  <c r="V16" i="4" a="1"/>
  <c r="V16" i="4" s="1"/>
  <c r="W16" i="4" a="1"/>
  <c r="W16" i="4" s="1"/>
  <c r="X16" i="4" a="1"/>
  <c r="X16" i="4" s="1"/>
  <c r="Y16" i="4" a="1"/>
  <c r="Y16" i="4" s="1"/>
  <c r="Z16" i="4" a="1"/>
  <c r="Z16" i="4" s="1"/>
  <c r="AA16" i="4" a="1"/>
  <c r="AA16" i="4" s="1"/>
  <c r="AB16" i="4" a="1"/>
  <c r="AB16" i="4" s="1"/>
  <c r="AC16" i="4" a="1"/>
  <c r="AC16" i="4" s="1"/>
  <c r="AD16" i="4" a="1"/>
  <c r="AD16" i="4" s="1"/>
  <c r="AE16" i="4" a="1"/>
  <c r="AE16" i="4" s="1"/>
  <c r="AF16" i="4" a="1"/>
  <c r="AF16" i="4" s="1"/>
  <c r="AG16" i="4" a="1"/>
  <c r="AG16" i="4" s="1"/>
  <c r="AH16" i="4" a="1"/>
  <c r="AH16" i="4" s="1"/>
  <c r="AI16" i="4" a="1"/>
  <c r="AI16" i="4" s="1"/>
  <c r="AJ16" i="4" a="1"/>
  <c r="AJ16" i="4" s="1"/>
  <c r="AK16" i="4" a="1"/>
  <c r="AK16" i="4" s="1"/>
  <c r="AL16" i="4" a="1"/>
  <c r="AL16" i="4" s="1"/>
  <c r="AM16" i="4" a="1"/>
  <c r="AM16" i="4" s="1"/>
  <c r="AN16" i="4" a="1"/>
  <c r="AN16" i="4" s="1"/>
  <c r="AO16" i="4" a="1"/>
  <c r="AO16" i="4" s="1"/>
  <c r="AP16" i="4" a="1"/>
  <c r="AP16" i="4" s="1"/>
  <c r="AQ16" i="4" a="1"/>
  <c r="AQ16" i="4" s="1"/>
  <c r="AR16" i="4" a="1"/>
  <c r="AR16" i="4" s="1"/>
  <c r="AS16" i="4" a="1"/>
  <c r="AS16" i="4" s="1"/>
  <c r="AT16" i="4" a="1"/>
  <c r="AT16" i="4" s="1"/>
  <c r="AU16" i="4" a="1"/>
  <c r="AU16" i="4" s="1"/>
  <c r="AV16" i="4" a="1"/>
  <c r="AV16" i="4" s="1"/>
  <c r="AW16" i="4" a="1"/>
  <c r="AW16" i="4" s="1"/>
  <c r="AX16" i="4" a="1"/>
  <c r="AX16" i="4" s="1"/>
  <c r="AY16" i="4" a="1"/>
  <c r="AY16" i="4" s="1"/>
  <c r="AZ16" i="4" a="1"/>
  <c r="AZ16" i="4" s="1"/>
  <c r="BA16" i="4" a="1"/>
  <c r="BA16" i="4" s="1"/>
  <c r="BB16" i="4" a="1"/>
  <c r="BB16" i="4" s="1"/>
  <c r="BC16" i="4" a="1"/>
  <c r="BC16" i="4" s="1"/>
  <c r="BD16" i="4" a="1"/>
  <c r="BD16" i="4" s="1"/>
  <c r="BE16" i="4" a="1"/>
  <c r="BE16" i="4" s="1"/>
  <c r="BF16" i="4" a="1"/>
  <c r="BF16" i="4" s="1"/>
  <c r="BG16" i="4" a="1"/>
  <c r="BG16" i="4" s="1"/>
  <c r="BH16" i="4" a="1"/>
  <c r="BH16" i="4" s="1"/>
  <c r="BI16" i="4" a="1"/>
  <c r="BI16" i="4" s="1"/>
  <c r="BJ16" i="4" a="1"/>
  <c r="BJ16" i="4" s="1"/>
  <c r="BK16" i="4" a="1"/>
  <c r="BK16" i="4" s="1"/>
  <c r="BL16" i="4" a="1"/>
  <c r="BL16" i="4" s="1"/>
  <c r="BM16" i="4" a="1"/>
  <c r="BM16" i="4" s="1"/>
  <c r="BN16" i="4" a="1"/>
  <c r="BN16" i="4" s="1"/>
  <c r="BO16" i="4" a="1"/>
  <c r="BO16" i="4" s="1"/>
  <c r="BP16" i="4" a="1"/>
  <c r="BP16" i="4" s="1"/>
  <c r="BQ16" i="4" a="1"/>
  <c r="BQ16" i="4" s="1"/>
  <c r="BR16" i="4" a="1"/>
  <c r="BR16" i="4" s="1"/>
  <c r="BS16" i="4" a="1"/>
  <c r="BS16" i="4" s="1"/>
  <c r="BT16" i="4" a="1"/>
  <c r="BT16" i="4" s="1"/>
  <c r="BU16" i="4" a="1"/>
  <c r="BU16" i="4" s="1"/>
  <c r="BV16" i="4" a="1"/>
  <c r="BV16" i="4" s="1"/>
  <c r="BW16" i="4" a="1"/>
  <c r="BW16" i="4" s="1"/>
  <c r="BX16" i="4" a="1"/>
  <c r="BX16" i="4" s="1"/>
  <c r="BY16" i="4" a="1"/>
  <c r="BY16" i="4" s="1"/>
  <c r="BZ16" i="4" a="1"/>
  <c r="BZ16" i="4" s="1"/>
  <c r="CA16" i="4" a="1"/>
  <c r="CA16" i="4" s="1"/>
  <c r="CB16" i="4" a="1"/>
  <c r="CB16" i="4" s="1"/>
  <c r="CC16" i="4" a="1"/>
  <c r="CC16" i="4" s="1"/>
  <c r="CD16" i="4" a="1"/>
  <c r="CD16" i="4" s="1"/>
  <c r="CE16" i="4" a="1"/>
  <c r="CE16" i="4" s="1"/>
  <c r="CF16" i="4" a="1"/>
  <c r="CF16" i="4" s="1"/>
  <c r="CG16" i="4" a="1"/>
  <c r="CG16" i="4" s="1"/>
  <c r="CH16" i="4" a="1"/>
  <c r="CH16" i="4" s="1"/>
  <c r="CI16" i="4" a="1"/>
  <c r="CI16" i="4" s="1"/>
  <c r="CJ16" i="4" a="1"/>
  <c r="CJ16" i="4" s="1"/>
  <c r="CK16" i="4" a="1"/>
  <c r="CK16" i="4" s="1"/>
  <c r="CL16" i="4" a="1"/>
  <c r="CL16" i="4" s="1"/>
  <c r="CM16" i="4" a="1"/>
  <c r="CM16" i="4" s="1"/>
  <c r="CN16" i="4" a="1"/>
  <c r="CN16" i="4" s="1"/>
  <c r="CO16" i="4" a="1"/>
  <c r="CO16" i="4" s="1"/>
  <c r="CP16" i="4" a="1"/>
  <c r="CP16" i="4" s="1"/>
  <c r="CQ16" i="4" a="1"/>
  <c r="CQ16" i="4" s="1"/>
  <c r="CR16" i="4" a="1"/>
  <c r="CR16" i="4" s="1"/>
  <c r="CS16" i="4" a="1"/>
  <c r="CS16" i="4" s="1"/>
  <c r="CT16" i="4" a="1"/>
  <c r="CT16" i="4" s="1"/>
  <c r="CU16" i="4" a="1"/>
  <c r="CU16" i="4" s="1"/>
  <c r="CV16" i="4" a="1"/>
  <c r="CV16" i="4" s="1"/>
  <c r="CW16" i="4" a="1"/>
  <c r="CW16" i="4" s="1"/>
  <c r="CX16" i="4" a="1"/>
  <c r="CX16" i="4" s="1"/>
  <c r="CY16" i="4" a="1"/>
  <c r="CY16" i="4" s="1"/>
  <c r="CZ16" i="4" a="1"/>
  <c r="CZ16" i="4" s="1"/>
  <c r="DA16" i="4" a="1"/>
  <c r="DA16" i="4" s="1"/>
  <c r="DB16" i="4" a="1"/>
  <c r="DB16" i="4" s="1"/>
  <c r="D17" i="4" a="1"/>
  <c r="D17" i="4" s="1"/>
  <c r="E17" i="4" a="1"/>
  <c r="E17" i="4" s="1"/>
  <c r="F17" i="4" a="1"/>
  <c r="F17" i="4" s="1"/>
  <c r="G17" i="4" a="1"/>
  <c r="G17" i="4" s="1"/>
  <c r="H17" i="4" a="1"/>
  <c r="H17" i="4" s="1"/>
  <c r="I17" i="4" a="1"/>
  <c r="I17" i="4" s="1"/>
  <c r="J17" i="4" a="1"/>
  <c r="J17" i="4" s="1"/>
  <c r="K17" i="4" a="1"/>
  <c r="K17" i="4" s="1"/>
  <c r="L17" i="4" a="1"/>
  <c r="L17" i="4" s="1"/>
  <c r="M17" i="4" a="1"/>
  <c r="M17" i="4" s="1"/>
  <c r="N17" i="4" a="1"/>
  <c r="N17" i="4" s="1"/>
  <c r="O17" i="4" a="1"/>
  <c r="O17" i="4" s="1"/>
  <c r="P17" i="4" a="1"/>
  <c r="P17" i="4" s="1"/>
  <c r="Q17" i="4" a="1"/>
  <c r="Q17" i="4" s="1"/>
  <c r="R17" i="4" a="1"/>
  <c r="R17" i="4" s="1"/>
  <c r="S17" i="4" a="1"/>
  <c r="S17" i="4" s="1"/>
  <c r="T17" i="4" a="1"/>
  <c r="T17" i="4" s="1"/>
  <c r="U17" i="4" a="1"/>
  <c r="U17" i="4" s="1"/>
  <c r="V17" i="4" a="1"/>
  <c r="V17" i="4" s="1"/>
  <c r="W17" i="4" a="1"/>
  <c r="W17" i="4" s="1"/>
  <c r="X17" i="4" a="1"/>
  <c r="X17" i="4" s="1"/>
  <c r="Y17" i="4" a="1"/>
  <c r="Y17" i="4" s="1"/>
  <c r="Z17" i="4" a="1"/>
  <c r="Z17" i="4" s="1"/>
  <c r="AA17" i="4" a="1"/>
  <c r="AA17" i="4" s="1"/>
  <c r="AB17" i="4" a="1"/>
  <c r="AB17" i="4" s="1"/>
  <c r="AC17" i="4" a="1"/>
  <c r="AC17" i="4" s="1"/>
  <c r="AD17" i="4" a="1"/>
  <c r="AD17" i="4" s="1"/>
  <c r="AE17" i="4" a="1"/>
  <c r="AE17" i="4" s="1"/>
  <c r="AF17" i="4" a="1"/>
  <c r="AF17" i="4" s="1"/>
  <c r="AG17" i="4" a="1"/>
  <c r="AG17" i="4" s="1"/>
  <c r="AH17" i="4" a="1"/>
  <c r="AH17" i="4" s="1"/>
  <c r="AI17" i="4" a="1"/>
  <c r="AI17" i="4" s="1"/>
  <c r="AJ17" i="4" a="1"/>
  <c r="AJ17" i="4" s="1"/>
  <c r="AK17" i="4" a="1"/>
  <c r="AK17" i="4" s="1"/>
  <c r="AL17" i="4" a="1"/>
  <c r="AL17" i="4" s="1"/>
  <c r="AM17" i="4" a="1"/>
  <c r="AM17" i="4" s="1"/>
  <c r="AN17" i="4" a="1"/>
  <c r="AN17" i="4" s="1"/>
  <c r="AO17" i="4" a="1"/>
  <c r="AO17" i="4" s="1"/>
  <c r="AP17" i="4" a="1"/>
  <c r="AP17" i="4" s="1"/>
  <c r="AQ17" i="4" a="1"/>
  <c r="AQ17" i="4" s="1"/>
  <c r="AR17" i="4" a="1"/>
  <c r="AR17" i="4" s="1"/>
  <c r="AS17" i="4" a="1"/>
  <c r="AS17" i="4" s="1"/>
  <c r="AT17" i="4" a="1"/>
  <c r="AT17" i="4" s="1"/>
  <c r="AU17" i="4" a="1"/>
  <c r="AU17" i="4" s="1"/>
  <c r="AV17" i="4" a="1"/>
  <c r="AV17" i="4" s="1"/>
  <c r="AW17" i="4" a="1"/>
  <c r="AW17" i="4" s="1"/>
  <c r="AX17" i="4" a="1"/>
  <c r="AX17" i="4" s="1"/>
  <c r="AY17" i="4" a="1"/>
  <c r="AY17" i="4" s="1"/>
  <c r="AZ17" i="4" a="1"/>
  <c r="AZ17" i="4" s="1"/>
  <c r="BA17" i="4" a="1"/>
  <c r="BA17" i="4" s="1"/>
  <c r="BB17" i="4" a="1"/>
  <c r="BB17" i="4" s="1"/>
  <c r="BC17" i="4" a="1"/>
  <c r="BC17" i="4" s="1"/>
  <c r="BD17" i="4" a="1"/>
  <c r="BD17" i="4" s="1"/>
  <c r="BE17" i="4" a="1"/>
  <c r="BE17" i="4" s="1"/>
  <c r="BF17" i="4" a="1"/>
  <c r="BF17" i="4" s="1"/>
  <c r="BG17" i="4" a="1"/>
  <c r="BG17" i="4" s="1"/>
  <c r="BH17" i="4" a="1"/>
  <c r="BH17" i="4" s="1"/>
  <c r="BI17" i="4" a="1"/>
  <c r="BI17" i="4" s="1"/>
  <c r="BJ17" i="4" a="1"/>
  <c r="BJ17" i="4" s="1"/>
  <c r="BK17" i="4" a="1"/>
  <c r="BK17" i="4" s="1"/>
  <c r="BL17" i="4" a="1"/>
  <c r="BL17" i="4" s="1"/>
  <c r="BM17" i="4" a="1"/>
  <c r="BM17" i="4" s="1"/>
  <c r="BN17" i="4" a="1"/>
  <c r="BN17" i="4" s="1"/>
  <c r="BO17" i="4" a="1"/>
  <c r="BO17" i="4" s="1"/>
  <c r="BP17" i="4" a="1"/>
  <c r="BP17" i="4" s="1"/>
  <c r="BQ17" i="4" a="1"/>
  <c r="BQ17" i="4" s="1"/>
  <c r="BR17" i="4" a="1"/>
  <c r="BR17" i="4" s="1"/>
  <c r="BS17" i="4" a="1"/>
  <c r="BS17" i="4" s="1"/>
  <c r="BT17" i="4" a="1"/>
  <c r="BT17" i="4" s="1"/>
  <c r="BU17" i="4" a="1"/>
  <c r="BU17" i="4" s="1"/>
  <c r="BV17" i="4" a="1"/>
  <c r="BV17" i="4" s="1"/>
  <c r="BW17" i="4" a="1"/>
  <c r="BW17" i="4" s="1"/>
  <c r="BX17" i="4" a="1"/>
  <c r="BX17" i="4" s="1"/>
  <c r="BY17" i="4" a="1"/>
  <c r="BY17" i="4" s="1"/>
  <c r="BZ17" i="4" a="1"/>
  <c r="BZ17" i="4" s="1"/>
  <c r="CA17" i="4" a="1"/>
  <c r="CA17" i="4" s="1"/>
  <c r="CB17" i="4" a="1"/>
  <c r="CB17" i="4" s="1"/>
  <c r="CC17" i="4" a="1"/>
  <c r="CC17" i="4" s="1"/>
  <c r="CD17" i="4" a="1"/>
  <c r="CD17" i="4" s="1"/>
  <c r="CE17" i="4" a="1"/>
  <c r="CE17" i="4" s="1"/>
  <c r="CF17" i="4" a="1"/>
  <c r="CF17" i="4" s="1"/>
  <c r="CG17" i="4" a="1"/>
  <c r="CG17" i="4" s="1"/>
  <c r="CH17" i="4" a="1"/>
  <c r="CH17" i="4" s="1"/>
  <c r="CI17" i="4" a="1"/>
  <c r="CI17" i="4" s="1"/>
  <c r="CJ17" i="4" a="1"/>
  <c r="CJ17" i="4" s="1"/>
  <c r="CK17" i="4" a="1"/>
  <c r="CK17" i="4" s="1"/>
  <c r="CL17" i="4" a="1"/>
  <c r="CL17" i="4" s="1"/>
  <c r="CM17" i="4" a="1"/>
  <c r="CM17" i="4" s="1"/>
  <c r="CN17" i="4" a="1"/>
  <c r="CN17" i="4" s="1"/>
  <c r="CO17" i="4" a="1"/>
  <c r="CO17" i="4" s="1"/>
  <c r="CP17" i="4" a="1"/>
  <c r="CP17" i="4" s="1"/>
  <c r="CQ17" i="4" a="1"/>
  <c r="CQ17" i="4" s="1"/>
  <c r="CR17" i="4" a="1"/>
  <c r="CR17" i="4" s="1"/>
  <c r="CS17" i="4" a="1"/>
  <c r="CS17" i="4" s="1"/>
  <c r="CT17" i="4" a="1"/>
  <c r="CT17" i="4" s="1"/>
  <c r="CU17" i="4" a="1"/>
  <c r="CU17" i="4" s="1"/>
  <c r="CV17" i="4" a="1"/>
  <c r="CV17" i="4" s="1"/>
  <c r="CW17" i="4" a="1"/>
  <c r="CW17" i="4" s="1"/>
  <c r="CX17" i="4" a="1"/>
  <c r="CX17" i="4" s="1"/>
  <c r="CY17" i="4" a="1"/>
  <c r="CY17" i="4" s="1"/>
  <c r="CZ17" i="4" a="1"/>
  <c r="CZ17" i="4" s="1"/>
  <c r="DA17" i="4" a="1"/>
  <c r="DA17" i="4" s="1"/>
  <c r="DB17" i="4" a="1"/>
  <c r="DB17" i="4" s="1"/>
  <c r="D18" i="4" a="1"/>
  <c r="D18" i="4" s="1"/>
  <c r="E18" i="4" a="1"/>
  <c r="E18" i="4" s="1"/>
  <c r="F18" i="4" a="1"/>
  <c r="F18" i="4" s="1"/>
  <c r="G18" i="4" a="1"/>
  <c r="G18" i="4" s="1"/>
  <c r="H18" i="4" a="1"/>
  <c r="H18" i="4" s="1"/>
  <c r="I18" i="4" a="1"/>
  <c r="I18" i="4" s="1"/>
  <c r="J18" i="4" a="1"/>
  <c r="J18" i="4" s="1"/>
  <c r="K18" i="4" a="1"/>
  <c r="K18" i="4" s="1"/>
  <c r="L18" i="4" a="1"/>
  <c r="L18" i="4" s="1"/>
  <c r="M18" i="4" a="1"/>
  <c r="M18" i="4" s="1"/>
  <c r="N18" i="4" a="1"/>
  <c r="N18" i="4" s="1"/>
  <c r="O18" i="4" a="1"/>
  <c r="O18" i="4" s="1"/>
  <c r="P18" i="4" a="1"/>
  <c r="P18" i="4" s="1"/>
  <c r="Q18" i="4" a="1"/>
  <c r="Q18" i="4" s="1"/>
  <c r="R18" i="4" a="1"/>
  <c r="R18" i="4" s="1"/>
  <c r="S18" i="4" a="1"/>
  <c r="S18" i="4" s="1"/>
  <c r="T18" i="4" a="1"/>
  <c r="T18" i="4" s="1"/>
  <c r="U18" i="4" a="1"/>
  <c r="U18" i="4" s="1"/>
  <c r="V18" i="4" a="1"/>
  <c r="V18" i="4" s="1"/>
  <c r="W18" i="4" a="1"/>
  <c r="W18" i="4" s="1"/>
  <c r="X18" i="4" a="1"/>
  <c r="X18" i="4" s="1"/>
  <c r="Y18" i="4" a="1"/>
  <c r="Y18" i="4" s="1"/>
  <c r="Z18" i="4" a="1"/>
  <c r="Z18" i="4" s="1"/>
  <c r="AA18" i="4" a="1"/>
  <c r="AA18" i="4" s="1"/>
  <c r="AB18" i="4" a="1"/>
  <c r="AB18" i="4" s="1"/>
  <c r="AC18" i="4" a="1"/>
  <c r="AC18" i="4" s="1"/>
  <c r="AD18" i="4" a="1"/>
  <c r="AD18" i="4" s="1"/>
  <c r="AE18" i="4" a="1"/>
  <c r="AE18" i="4" s="1"/>
  <c r="AF18" i="4" a="1"/>
  <c r="AF18" i="4" s="1"/>
  <c r="AG18" i="4" a="1"/>
  <c r="AG18" i="4" s="1"/>
  <c r="AH18" i="4" a="1"/>
  <c r="AH18" i="4" s="1"/>
  <c r="AI18" i="4" a="1"/>
  <c r="AI18" i="4" s="1"/>
  <c r="AJ18" i="4" a="1"/>
  <c r="AJ18" i="4" s="1"/>
  <c r="AK18" i="4" a="1"/>
  <c r="AK18" i="4" s="1"/>
  <c r="AL18" i="4" a="1"/>
  <c r="AL18" i="4" s="1"/>
  <c r="AM18" i="4" a="1"/>
  <c r="AM18" i="4" s="1"/>
  <c r="AN18" i="4" a="1"/>
  <c r="AN18" i="4" s="1"/>
  <c r="AO18" i="4" a="1"/>
  <c r="AO18" i="4" s="1"/>
  <c r="AP18" i="4" a="1"/>
  <c r="AP18" i="4" s="1"/>
  <c r="AQ18" i="4" a="1"/>
  <c r="AQ18" i="4" s="1"/>
  <c r="AR18" i="4" a="1"/>
  <c r="AR18" i="4" s="1"/>
  <c r="AS18" i="4" a="1"/>
  <c r="AS18" i="4" s="1"/>
  <c r="AT18" i="4" a="1"/>
  <c r="AT18" i="4" s="1"/>
  <c r="AU18" i="4" a="1"/>
  <c r="AU18" i="4" s="1"/>
  <c r="AV18" i="4" a="1"/>
  <c r="AV18" i="4" s="1"/>
  <c r="AW18" i="4" a="1"/>
  <c r="AW18" i="4" s="1"/>
  <c r="AX18" i="4" a="1"/>
  <c r="AX18" i="4" s="1"/>
  <c r="AY18" i="4" a="1"/>
  <c r="AY18" i="4" s="1"/>
  <c r="AZ18" i="4" a="1"/>
  <c r="AZ18" i="4" s="1"/>
  <c r="BA18" i="4" a="1"/>
  <c r="BA18" i="4" s="1"/>
  <c r="BB18" i="4" a="1"/>
  <c r="BB18" i="4" s="1"/>
  <c r="BC18" i="4" a="1"/>
  <c r="BC18" i="4" s="1"/>
  <c r="BD18" i="4" a="1"/>
  <c r="BD18" i="4" s="1"/>
  <c r="BE18" i="4" a="1"/>
  <c r="BE18" i="4" s="1"/>
  <c r="BF18" i="4" a="1"/>
  <c r="BF18" i="4" s="1"/>
  <c r="BG18" i="4" a="1"/>
  <c r="BG18" i="4" s="1"/>
  <c r="BH18" i="4" a="1"/>
  <c r="BH18" i="4" s="1"/>
  <c r="BI18" i="4" a="1"/>
  <c r="BI18" i="4" s="1"/>
  <c r="BJ18" i="4" a="1"/>
  <c r="BJ18" i="4" s="1"/>
  <c r="BK18" i="4" a="1"/>
  <c r="BK18" i="4" s="1"/>
  <c r="BL18" i="4" a="1"/>
  <c r="BL18" i="4" s="1"/>
  <c r="BM18" i="4" a="1"/>
  <c r="BM18" i="4" s="1"/>
  <c r="BN18" i="4" a="1"/>
  <c r="BN18" i="4" s="1"/>
  <c r="BO18" i="4" a="1"/>
  <c r="BO18" i="4" s="1"/>
  <c r="BP18" i="4" a="1"/>
  <c r="BP18" i="4" s="1"/>
  <c r="BQ18" i="4" a="1"/>
  <c r="BQ18" i="4" s="1"/>
  <c r="BR18" i="4" a="1"/>
  <c r="BR18" i="4" s="1"/>
  <c r="BS18" i="4" a="1"/>
  <c r="BS18" i="4" s="1"/>
  <c r="BT18" i="4" a="1"/>
  <c r="BT18" i="4" s="1"/>
  <c r="BU18" i="4" a="1"/>
  <c r="BU18" i="4" s="1"/>
  <c r="BV18" i="4" a="1"/>
  <c r="BV18" i="4" s="1"/>
  <c r="BW18" i="4" a="1"/>
  <c r="BW18" i="4" s="1"/>
  <c r="BX18" i="4" a="1"/>
  <c r="BX18" i="4" s="1"/>
  <c r="BY18" i="4" a="1"/>
  <c r="BY18" i="4" s="1"/>
  <c r="BZ18" i="4" a="1"/>
  <c r="BZ18" i="4" s="1"/>
  <c r="CA18" i="4" a="1"/>
  <c r="CA18" i="4" s="1"/>
  <c r="CB18" i="4" a="1"/>
  <c r="CB18" i="4" s="1"/>
  <c r="CC18" i="4" a="1"/>
  <c r="CC18" i="4" s="1"/>
  <c r="CD18" i="4" a="1"/>
  <c r="CD18" i="4" s="1"/>
  <c r="CE18" i="4" a="1"/>
  <c r="CE18" i="4" s="1"/>
  <c r="CF18" i="4" a="1"/>
  <c r="CF18" i="4" s="1"/>
  <c r="CG18" i="4" a="1"/>
  <c r="CG18" i="4" s="1"/>
  <c r="CH18" i="4" a="1"/>
  <c r="CH18" i="4" s="1"/>
  <c r="CI18" i="4" a="1"/>
  <c r="CI18" i="4" s="1"/>
  <c r="CJ18" i="4" a="1"/>
  <c r="CJ18" i="4" s="1"/>
  <c r="CK18" i="4" a="1"/>
  <c r="CK18" i="4" s="1"/>
  <c r="CL18" i="4" a="1"/>
  <c r="CL18" i="4" s="1"/>
  <c r="CM18" i="4" a="1"/>
  <c r="CM18" i="4" s="1"/>
  <c r="CN18" i="4" a="1"/>
  <c r="CN18" i="4" s="1"/>
  <c r="CO18" i="4" a="1"/>
  <c r="CO18" i="4" s="1"/>
  <c r="CP18" i="4" a="1"/>
  <c r="CP18" i="4" s="1"/>
  <c r="CQ18" i="4" a="1"/>
  <c r="CQ18" i="4" s="1"/>
  <c r="CR18" i="4" a="1"/>
  <c r="CR18" i="4" s="1"/>
  <c r="CS18" i="4" a="1"/>
  <c r="CS18" i="4" s="1"/>
  <c r="CT18" i="4" a="1"/>
  <c r="CT18" i="4" s="1"/>
  <c r="CU18" i="4" a="1"/>
  <c r="CU18" i="4" s="1"/>
  <c r="CV18" i="4" a="1"/>
  <c r="CV18" i="4" s="1"/>
  <c r="CW18" i="4" a="1"/>
  <c r="CW18" i="4" s="1"/>
  <c r="CX18" i="4" a="1"/>
  <c r="CX18" i="4" s="1"/>
  <c r="CY18" i="4" a="1"/>
  <c r="CY18" i="4" s="1"/>
  <c r="CZ18" i="4" a="1"/>
  <c r="CZ18" i="4" s="1"/>
  <c r="DA18" i="4" a="1"/>
  <c r="DA18" i="4" s="1"/>
  <c r="DB18" i="4" a="1"/>
  <c r="DB18" i="4" s="1"/>
  <c r="D19" i="4" a="1"/>
  <c r="D19" i="4" s="1"/>
  <c r="E19" i="4" a="1"/>
  <c r="E19" i="4" s="1"/>
  <c r="F19" i="4" a="1"/>
  <c r="F19" i="4" s="1"/>
  <c r="G19" i="4" a="1"/>
  <c r="G19" i="4" s="1"/>
  <c r="H19" i="4" a="1"/>
  <c r="H19" i="4" s="1"/>
  <c r="I19" i="4" a="1"/>
  <c r="I19" i="4" s="1"/>
  <c r="J19" i="4" a="1"/>
  <c r="J19" i="4" s="1"/>
  <c r="K19" i="4" a="1"/>
  <c r="K19" i="4" s="1"/>
  <c r="L19" i="4" a="1"/>
  <c r="L19" i="4" s="1"/>
  <c r="M19" i="4" a="1"/>
  <c r="M19" i="4" s="1"/>
  <c r="N19" i="4" a="1"/>
  <c r="N19" i="4" s="1"/>
  <c r="O19" i="4" a="1"/>
  <c r="O19" i="4" s="1"/>
  <c r="P19" i="4" a="1"/>
  <c r="P19" i="4" s="1"/>
  <c r="Q19" i="4" a="1"/>
  <c r="Q19" i="4" s="1"/>
  <c r="R19" i="4" a="1"/>
  <c r="R19" i="4" s="1"/>
  <c r="S19" i="4" a="1"/>
  <c r="S19" i="4" s="1"/>
  <c r="T19" i="4" a="1"/>
  <c r="T19" i="4" s="1"/>
  <c r="U19" i="4" a="1"/>
  <c r="U19" i="4" s="1"/>
  <c r="V19" i="4" a="1"/>
  <c r="V19" i="4" s="1"/>
  <c r="W19" i="4" a="1"/>
  <c r="W19" i="4" s="1"/>
  <c r="X19" i="4" a="1"/>
  <c r="X19" i="4" s="1"/>
  <c r="Y19" i="4" a="1"/>
  <c r="Y19" i="4" s="1"/>
  <c r="Z19" i="4" a="1"/>
  <c r="Z19" i="4" s="1"/>
  <c r="AA19" i="4" a="1"/>
  <c r="AA19" i="4" s="1"/>
  <c r="AB19" i="4" a="1"/>
  <c r="AB19" i="4" s="1"/>
  <c r="AC19" i="4" a="1"/>
  <c r="AC19" i="4" s="1"/>
  <c r="AD19" i="4" a="1"/>
  <c r="AD19" i="4" s="1"/>
  <c r="AE19" i="4" a="1"/>
  <c r="AE19" i="4" s="1"/>
  <c r="AF19" i="4" a="1"/>
  <c r="AF19" i="4" s="1"/>
  <c r="AG19" i="4" a="1"/>
  <c r="AG19" i="4" s="1"/>
  <c r="AH19" i="4" a="1"/>
  <c r="AH19" i="4" s="1"/>
  <c r="AI19" i="4" a="1"/>
  <c r="AI19" i="4" s="1"/>
  <c r="AJ19" i="4" a="1"/>
  <c r="AJ19" i="4" s="1"/>
  <c r="AK19" i="4" a="1"/>
  <c r="AK19" i="4" s="1"/>
  <c r="AL19" i="4" a="1"/>
  <c r="AL19" i="4" s="1"/>
  <c r="AM19" i="4" a="1"/>
  <c r="AM19" i="4" s="1"/>
  <c r="AN19" i="4" a="1"/>
  <c r="AN19" i="4" s="1"/>
  <c r="AO19" i="4" a="1"/>
  <c r="AO19" i="4" s="1"/>
  <c r="AP19" i="4" a="1"/>
  <c r="AP19" i="4" s="1"/>
  <c r="AQ19" i="4" a="1"/>
  <c r="AQ19" i="4" s="1"/>
  <c r="AR19" i="4" a="1"/>
  <c r="AR19" i="4" s="1"/>
  <c r="AS19" i="4" a="1"/>
  <c r="AS19" i="4" s="1"/>
  <c r="AT19" i="4" a="1"/>
  <c r="AT19" i="4" s="1"/>
  <c r="AU19" i="4" a="1"/>
  <c r="AU19" i="4" s="1"/>
  <c r="AV19" i="4" a="1"/>
  <c r="AV19" i="4" s="1"/>
  <c r="AW19" i="4" a="1"/>
  <c r="AW19" i="4" s="1"/>
  <c r="AX19" i="4" a="1"/>
  <c r="AX19" i="4" s="1"/>
  <c r="AY19" i="4" a="1"/>
  <c r="AY19" i="4" s="1"/>
  <c r="AZ19" i="4" a="1"/>
  <c r="AZ19" i="4" s="1"/>
  <c r="BA19" i="4" a="1"/>
  <c r="BA19" i="4" s="1"/>
  <c r="BB19" i="4" a="1"/>
  <c r="BB19" i="4" s="1"/>
  <c r="BC19" i="4" a="1"/>
  <c r="BC19" i="4" s="1"/>
  <c r="BD19" i="4" a="1"/>
  <c r="BD19" i="4" s="1"/>
  <c r="BE19" i="4" a="1"/>
  <c r="BE19" i="4" s="1"/>
  <c r="BF19" i="4" a="1"/>
  <c r="BF19" i="4" s="1"/>
  <c r="BG19" i="4" a="1"/>
  <c r="BG19" i="4" s="1"/>
  <c r="BH19" i="4" a="1"/>
  <c r="BH19" i="4" s="1"/>
  <c r="BI19" i="4" a="1"/>
  <c r="BI19" i="4" s="1"/>
  <c r="BJ19" i="4" a="1"/>
  <c r="BJ19" i="4" s="1"/>
  <c r="BK19" i="4" a="1"/>
  <c r="BK19" i="4" s="1"/>
  <c r="BL19" i="4" a="1"/>
  <c r="BL19" i="4" s="1"/>
  <c r="BM19" i="4" a="1"/>
  <c r="BM19" i="4" s="1"/>
  <c r="BN19" i="4" a="1"/>
  <c r="BN19" i="4" s="1"/>
  <c r="BO19" i="4" a="1"/>
  <c r="BO19" i="4" s="1"/>
  <c r="BP19" i="4" a="1"/>
  <c r="BP19" i="4" s="1"/>
  <c r="BQ19" i="4" a="1"/>
  <c r="BQ19" i="4" s="1"/>
  <c r="BR19" i="4" a="1"/>
  <c r="BR19" i="4" s="1"/>
  <c r="BS19" i="4" a="1"/>
  <c r="BS19" i="4" s="1"/>
  <c r="BT19" i="4" a="1"/>
  <c r="BT19" i="4" s="1"/>
  <c r="BU19" i="4" a="1"/>
  <c r="BU19" i="4" s="1"/>
  <c r="BV19" i="4" a="1"/>
  <c r="BV19" i="4" s="1"/>
  <c r="BW19" i="4" a="1"/>
  <c r="BW19" i="4" s="1"/>
  <c r="BX19" i="4" a="1"/>
  <c r="BX19" i="4" s="1"/>
  <c r="BY19" i="4" a="1"/>
  <c r="BY19" i="4" s="1"/>
  <c r="BZ19" i="4" a="1"/>
  <c r="BZ19" i="4" s="1"/>
  <c r="CA19" i="4" a="1"/>
  <c r="CA19" i="4" s="1"/>
  <c r="CB19" i="4" a="1"/>
  <c r="CB19" i="4" s="1"/>
  <c r="CC19" i="4" a="1"/>
  <c r="CC19" i="4" s="1"/>
  <c r="CD19" i="4" a="1"/>
  <c r="CD19" i="4" s="1"/>
  <c r="CE19" i="4" a="1"/>
  <c r="CE19" i="4" s="1"/>
  <c r="CF19" i="4" a="1"/>
  <c r="CF19" i="4" s="1"/>
  <c r="CG19" i="4" a="1"/>
  <c r="CG19" i="4" s="1"/>
  <c r="CH19" i="4" a="1"/>
  <c r="CH19" i="4" s="1"/>
  <c r="CI19" i="4" a="1"/>
  <c r="CI19" i="4" s="1"/>
  <c r="CJ19" i="4" a="1"/>
  <c r="CJ19" i="4" s="1"/>
  <c r="CK19" i="4" a="1"/>
  <c r="CK19" i="4" s="1"/>
  <c r="CL19" i="4" a="1"/>
  <c r="CL19" i="4" s="1"/>
  <c r="CM19" i="4" a="1"/>
  <c r="CM19" i="4" s="1"/>
  <c r="CN19" i="4" a="1"/>
  <c r="CN19" i="4" s="1"/>
  <c r="CO19" i="4" a="1"/>
  <c r="CO19" i="4" s="1"/>
  <c r="CP19" i="4" a="1"/>
  <c r="CP19" i="4" s="1"/>
  <c r="CQ19" i="4" a="1"/>
  <c r="CQ19" i="4" s="1"/>
  <c r="CR19" i="4" a="1"/>
  <c r="CR19" i="4" s="1"/>
  <c r="CS19" i="4" a="1"/>
  <c r="CS19" i="4" s="1"/>
  <c r="CT19" i="4" a="1"/>
  <c r="CT19" i="4" s="1"/>
  <c r="CU19" i="4" a="1"/>
  <c r="CU19" i="4" s="1"/>
  <c r="CV19" i="4" a="1"/>
  <c r="CV19" i="4" s="1"/>
  <c r="CW19" i="4" a="1"/>
  <c r="CW19" i="4" s="1"/>
  <c r="CX19" i="4" a="1"/>
  <c r="CX19" i="4" s="1"/>
  <c r="CY19" i="4" a="1"/>
  <c r="CY19" i="4" s="1"/>
  <c r="CZ19" i="4" a="1"/>
  <c r="CZ19" i="4" s="1"/>
  <c r="DA19" i="4" a="1"/>
  <c r="DA19" i="4" s="1"/>
  <c r="DB19" i="4" a="1"/>
  <c r="DB19" i="4" s="1"/>
  <c r="D20" i="4" a="1"/>
  <c r="D20" i="4" s="1"/>
  <c r="E20" i="4" a="1"/>
  <c r="E20" i="4" s="1"/>
  <c r="F20" i="4" a="1"/>
  <c r="F20" i="4" s="1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AO20" i="4" a="1"/>
  <c r="AO20" i="4" s="1"/>
  <c r="AP20" i="4" a="1"/>
  <c r="AP20" i="4" s="1"/>
  <c r="AQ20" i="4" a="1"/>
  <c r="AQ20" i="4" s="1"/>
  <c r="AR20" i="4" a="1"/>
  <c r="AR20" i="4" s="1"/>
  <c r="AS20" i="4" a="1"/>
  <c r="AS20" i="4" s="1"/>
  <c r="AT20" i="4" a="1"/>
  <c r="AT20" i="4" s="1"/>
  <c r="AU20" i="4" a="1"/>
  <c r="AU20" i="4" s="1"/>
  <c r="AV20" i="4" a="1"/>
  <c r="AV20" i="4" s="1"/>
  <c r="AW20" i="4" a="1"/>
  <c r="AW20" i="4" s="1"/>
  <c r="AX20" i="4" a="1"/>
  <c r="AX20" i="4" s="1"/>
  <c r="AY20" i="4" a="1"/>
  <c r="AY20" i="4" s="1"/>
  <c r="AZ20" i="4" a="1"/>
  <c r="AZ20" i="4" s="1"/>
  <c r="BA20" i="4" a="1"/>
  <c r="BA20" i="4" s="1"/>
  <c r="BB20" i="4" a="1"/>
  <c r="BB20" i="4" s="1"/>
  <c r="BC20" i="4" a="1"/>
  <c r="BC20" i="4" s="1"/>
  <c r="BD20" i="4" a="1"/>
  <c r="BD20" i="4" s="1"/>
  <c r="BE20" i="4" a="1"/>
  <c r="BE20" i="4" s="1"/>
  <c r="BF20" i="4" a="1"/>
  <c r="BF20" i="4" s="1"/>
  <c r="BG20" i="4" a="1"/>
  <c r="BG20" i="4" s="1"/>
  <c r="BH20" i="4" a="1"/>
  <c r="BH20" i="4" s="1"/>
  <c r="BI20" i="4" a="1"/>
  <c r="BI20" i="4" s="1"/>
  <c r="BJ20" i="4" a="1"/>
  <c r="BJ20" i="4" s="1"/>
  <c r="BK20" i="4" a="1"/>
  <c r="BK20" i="4" s="1"/>
  <c r="BL20" i="4" a="1"/>
  <c r="BL20" i="4" s="1"/>
  <c r="BM20" i="4" a="1"/>
  <c r="BM20" i="4" s="1"/>
  <c r="BN20" i="4" a="1"/>
  <c r="BN20" i="4" s="1"/>
  <c r="BO20" i="4" a="1"/>
  <c r="BO20" i="4" s="1"/>
  <c r="BP20" i="4" a="1"/>
  <c r="BP20" i="4" s="1"/>
  <c r="BQ20" i="4" a="1"/>
  <c r="BQ20" i="4" s="1"/>
  <c r="BR20" i="4" a="1"/>
  <c r="BR20" i="4" s="1"/>
  <c r="BS20" i="4" a="1"/>
  <c r="BS20" i="4" s="1"/>
  <c r="BT20" i="4" a="1"/>
  <c r="BT20" i="4" s="1"/>
  <c r="BU20" i="4" a="1"/>
  <c r="BU20" i="4" s="1"/>
  <c r="BV20" i="4" a="1"/>
  <c r="BV20" i="4" s="1"/>
  <c r="BW20" i="4" a="1"/>
  <c r="BW20" i="4" s="1"/>
  <c r="BX20" i="4" a="1"/>
  <c r="BX20" i="4" s="1"/>
  <c r="BY20" i="4" a="1"/>
  <c r="BY20" i="4" s="1"/>
  <c r="BZ20" i="4" a="1"/>
  <c r="BZ20" i="4" s="1"/>
  <c r="CA20" i="4" a="1"/>
  <c r="CA20" i="4" s="1"/>
  <c r="CB20" i="4" a="1"/>
  <c r="CB20" i="4" s="1"/>
  <c r="CC20" i="4" a="1"/>
  <c r="CC20" i="4" s="1"/>
  <c r="CD20" i="4" a="1"/>
  <c r="CD20" i="4" s="1"/>
  <c r="CE20" i="4" a="1"/>
  <c r="CE20" i="4" s="1"/>
  <c r="CF20" i="4" a="1"/>
  <c r="CF20" i="4" s="1"/>
  <c r="CG20" i="4" a="1"/>
  <c r="CG20" i="4" s="1"/>
  <c r="CH20" i="4" a="1"/>
  <c r="CH20" i="4" s="1"/>
  <c r="CI20" i="4" a="1"/>
  <c r="CI20" i="4" s="1"/>
  <c r="CJ20" i="4" a="1"/>
  <c r="CJ20" i="4" s="1"/>
  <c r="CK20" i="4" a="1"/>
  <c r="CK20" i="4" s="1"/>
  <c r="CL20" i="4" a="1"/>
  <c r="CL20" i="4" s="1"/>
  <c r="CM20" i="4" a="1"/>
  <c r="CM20" i="4" s="1"/>
  <c r="CN20" i="4" a="1"/>
  <c r="CN20" i="4" s="1"/>
  <c r="CO20" i="4" a="1"/>
  <c r="CO20" i="4" s="1"/>
  <c r="CP20" i="4" a="1"/>
  <c r="CP20" i="4" s="1"/>
  <c r="CQ20" i="4" a="1"/>
  <c r="CQ20" i="4" s="1"/>
  <c r="CR20" i="4" a="1"/>
  <c r="CR20" i="4" s="1"/>
  <c r="CS20" i="4" a="1"/>
  <c r="CS20" i="4" s="1"/>
  <c r="CT20" i="4" a="1"/>
  <c r="CT20" i="4" s="1"/>
  <c r="CU20" i="4" a="1"/>
  <c r="CU20" i="4" s="1"/>
  <c r="CV20" i="4" a="1"/>
  <c r="CV20" i="4" s="1"/>
  <c r="CW20" i="4" a="1"/>
  <c r="CW20" i="4" s="1"/>
  <c r="CX20" i="4" a="1"/>
  <c r="CX20" i="4" s="1"/>
  <c r="CY20" i="4" a="1"/>
  <c r="CY20" i="4" s="1"/>
  <c r="CZ20" i="4" a="1"/>
  <c r="CZ20" i="4" s="1"/>
  <c r="DA20" i="4" a="1"/>
  <c r="DA20" i="4" s="1"/>
  <c r="DB20" i="4" a="1"/>
  <c r="DB20" i="4" s="1"/>
  <c r="D21" i="4" a="1"/>
  <c r="D21" i="4" s="1"/>
  <c r="E21" i="4" a="1"/>
  <c r="E21" i="4" s="1"/>
  <c r="F21" i="4" a="1"/>
  <c r="F21" i="4" s="1"/>
  <c r="G21" i="4" a="1"/>
  <c r="G21" i="4" s="1"/>
  <c r="H21" i="4" a="1"/>
  <c r="H21" i="4" s="1"/>
  <c r="I21" i="4" a="1"/>
  <c r="I21" i="4" s="1"/>
  <c r="J21" i="4" a="1"/>
  <c r="J21" i="4" s="1"/>
  <c r="K21" i="4" a="1"/>
  <c r="K21" i="4" s="1"/>
  <c r="L21" i="4" a="1"/>
  <c r="L21" i="4" s="1"/>
  <c r="M21" i="4" a="1"/>
  <c r="M21" i="4" s="1"/>
  <c r="N21" i="4" a="1"/>
  <c r="N21" i="4" s="1"/>
  <c r="O21" i="4" a="1"/>
  <c r="O21" i="4" s="1"/>
  <c r="P21" i="4" a="1"/>
  <c r="P21" i="4" s="1"/>
  <c r="Q21" i="4" a="1"/>
  <c r="Q21" i="4" s="1"/>
  <c r="R21" i="4" a="1"/>
  <c r="R21" i="4" s="1"/>
  <c r="S21" i="4" a="1"/>
  <c r="S21" i="4" s="1"/>
  <c r="T21" i="4" a="1"/>
  <c r="T21" i="4" s="1"/>
  <c r="U21" i="4" a="1"/>
  <c r="U21" i="4" s="1"/>
  <c r="V21" i="4" a="1"/>
  <c r="V21" i="4" s="1"/>
  <c r="W21" i="4" a="1"/>
  <c r="W21" i="4" s="1"/>
  <c r="X21" i="4" a="1"/>
  <c r="X21" i="4" s="1"/>
  <c r="Y21" i="4" a="1"/>
  <c r="Y21" i="4" s="1"/>
  <c r="Z21" i="4" a="1"/>
  <c r="Z21" i="4" s="1"/>
  <c r="AA21" i="4" a="1"/>
  <c r="AA21" i="4" s="1"/>
  <c r="AB21" i="4" a="1"/>
  <c r="AB21" i="4" s="1"/>
  <c r="AC21" i="4" a="1"/>
  <c r="AC21" i="4" s="1"/>
  <c r="AD21" i="4" a="1"/>
  <c r="AD21" i="4" s="1"/>
  <c r="AE21" i="4" a="1"/>
  <c r="AE21" i="4" s="1"/>
  <c r="AF21" i="4" a="1"/>
  <c r="AF21" i="4" s="1"/>
  <c r="AG21" i="4" a="1"/>
  <c r="AG21" i="4" s="1"/>
  <c r="AH21" i="4" a="1"/>
  <c r="AH21" i="4" s="1"/>
  <c r="AI21" i="4" a="1"/>
  <c r="AI21" i="4" s="1"/>
  <c r="AJ21" i="4" a="1"/>
  <c r="AJ21" i="4" s="1"/>
  <c r="AK21" i="4" a="1"/>
  <c r="AK21" i="4" s="1"/>
  <c r="AL21" i="4" a="1"/>
  <c r="AL21" i="4" s="1"/>
  <c r="AM21" i="4" a="1"/>
  <c r="AM21" i="4" s="1"/>
  <c r="AN21" i="4" a="1"/>
  <c r="AN21" i="4" s="1"/>
  <c r="AO21" i="4" a="1"/>
  <c r="AO21" i="4" s="1"/>
  <c r="AP21" i="4" a="1"/>
  <c r="AP21" i="4" s="1"/>
  <c r="AQ21" i="4" a="1"/>
  <c r="AQ21" i="4" s="1"/>
  <c r="AR21" i="4" a="1"/>
  <c r="AR21" i="4" s="1"/>
  <c r="AS21" i="4" a="1"/>
  <c r="AS21" i="4" s="1"/>
  <c r="AT21" i="4" a="1"/>
  <c r="AT21" i="4" s="1"/>
  <c r="AU21" i="4" a="1"/>
  <c r="AU21" i="4" s="1"/>
  <c r="AV21" i="4" a="1"/>
  <c r="AV21" i="4" s="1"/>
  <c r="AW21" i="4" a="1"/>
  <c r="AW21" i="4" s="1"/>
  <c r="AX21" i="4" a="1"/>
  <c r="AX21" i="4" s="1"/>
  <c r="AY21" i="4" a="1"/>
  <c r="AY21" i="4" s="1"/>
  <c r="AZ21" i="4" a="1"/>
  <c r="AZ21" i="4" s="1"/>
  <c r="BA21" i="4" a="1"/>
  <c r="BA21" i="4" s="1"/>
  <c r="BB21" i="4" a="1"/>
  <c r="BB21" i="4" s="1"/>
  <c r="BC21" i="4" a="1"/>
  <c r="BC21" i="4" s="1"/>
  <c r="BD21" i="4" a="1"/>
  <c r="BD21" i="4" s="1"/>
  <c r="BE21" i="4" a="1"/>
  <c r="BE21" i="4" s="1"/>
  <c r="BF21" i="4" a="1"/>
  <c r="BF21" i="4" s="1"/>
  <c r="BG21" i="4" a="1"/>
  <c r="BG21" i="4" s="1"/>
  <c r="BH21" i="4" a="1"/>
  <c r="BH21" i="4" s="1"/>
  <c r="BI21" i="4" a="1"/>
  <c r="BI21" i="4" s="1"/>
  <c r="BJ21" i="4" a="1"/>
  <c r="BJ21" i="4" s="1"/>
  <c r="BK21" i="4" a="1"/>
  <c r="BK21" i="4" s="1"/>
  <c r="BL21" i="4" a="1"/>
  <c r="BL21" i="4" s="1"/>
  <c r="BM21" i="4" a="1"/>
  <c r="BM21" i="4" s="1"/>
  <c r="BN21" i="4" a="1"/>
  <c r="BN21" i="4" s="1"/>
  <c r="BO21" i="4" a="1"/>
  <c r="BO21" i="4" s="1"/>
  <c r="BP21" i="4" a="1"/>
  <c r="BP21" i="4" s="1"/>
  <c r="BQ21" i="4" a="1"/>
  <c r="BQ21" i="4" s="1"/>
  <c r="BR21" i="4" a="1"/>
  <c r="BR21" i="4" s="1"/>
  <c r="BS21" i="4" a="1"/>
  <c r="BS21" i="4" s="1"/>
  <c r="BT21" i="4" a="1"/>
  <c r="BT21" i="4" s="1"/>
  <c r="BU21" i="4" a="1"/>
  <c r="BU21" i="4" s="1"/>
  <c r="BV21" i="4" a="1"/>
  <c r="BV21" i="4" s="1"/>
  <c r="BW21" i="4" a="1"/>
  <c r="BW21" i="4" s="1"/>
  <c r="BX21" i="4" a="1"/>
  <c r="BX21" i="4" s="1"/>
  <c r="BY21" i="4" a="1"/>
  <c r="BY21" i="4" s="1"/>
  <c r="BZ21" i="4" a="1"/>
  <c r="BZ21" i="4" s="1"/>
  <c r="CA21" i="4" a="1"/>
  <c r="CA21" i="4" s="1"/>
  <c r="CB21" i="4" a="1"/>
  <c r="CB21" i="4" s="1"/>
  <c r="CC21" i="4" a="1"/>
  <c r="CC21" i="4" s="1"/>
  <c r="CD21" i="4" a="1"/>
  <c r="CD21" i="4" s="1"/>
  <c r="CE21" i="4" a="1"/>
  <c r="CE21" i="4" s="1"/>
  <c r="CF21" i="4" a="1"/>
  <c r="CF21" i="4" s="1"/>
  <c r="CG21" i="4" a="1"/>
  <c r="CG21" i="4" s="1"/>
  <c r="CH21" i="4" a="1"/>
  <c r="CH21" i="4" s="1"/>
  <c r="CI21" i="4" a="1"/>
  <c r="CI21" i="4" s="1"/>
  <c r="CJ21" i="4" a="1"/>
  <c r="CJ21" i="4" s="1"/>
  <c r="CK21" i="4" a="1"/>
  <c r="CK21" i="4" s="1"/>
  <c r="CL21" i="4" a="1"/>
  <c r="CL21" i="4" s="1"/>
  <c r="CM21" i="4" a="1"/>
  <c r="CM21" i="4" s="1"/>
  <c r="CN21" i="4" a="1"/>
  <c r="CN21" i="4" s="1"/>
  <c r="CO21" i="4" a="1"/>
  <c r="CO21" i="4" s="1"/>
  <c r="CP21" i="4" a="1"/>
  <c r="CP21" i="4" s="1"/>
  <c r="CQ21" i="4" a="1"/>
  <c r="CQ21" i="4" s="1"/>
  <c r="CR21" i="4" a="1"/>
  <c r="CR21" i="4" s="1"/>
  <c r="CS21" i="4" a="1"/>
  <c r="CS21" i="4" s="1"/>
  <c r="CT21" i="4" a="1"/>
  <c r="CT21" i="4" s="1"/>
  <c r="CU21" i="4" a="1"/>
  <c r="CU21" i="4" s="1"/>
  <c r="CV21" i="4" a="1"/>
  <c r="CV21" i="4" s="1"/>
  <c r="CW21" i="4" a="1"/>
  <c r="CW21" i="4" s="1"/>
  <c r="CX21" i="4" a="1"/>
  <c r="CX21" i="4" s="1"/>
  <c r="CY21" i="4" a="1"/>
  <c r="CY21" i="4" s="1"/>
  <c r="CZ21" i="4" a="1"/>
  <c r="CZ21" i="4" s="1"/>
  <c r="DA21" i="4" a="1"/>
  <c r="DA21" i="4" s="1"/>
  <c r="DB21" i="4" a="1"/>
  <c r="DB21" i="4" s="1"/>
  <c r="D22" i="4" a="1"/>
  <c r="D22" i="4" s="1"/>
  <c r="E22" i="4" a="1"/>
  <c r="E22" i="4" s="1"/>
  <c r="F22" i="4" a="1"/>
  <c r="F22" i="4" s="1"/>
  <c r="G22" i="4" a="1"/>
  <c r="G22" i="4" s="1"/>
  <c r="H22" i="4" a="1"/>
  <c r="H22" i="4" s="1"/>
  <c r="I22" i="4" a="1"/>
  <c r="I22" i="4" s="1"/>
  <c r="J22" i="4" a="1"/>
  <c r="J22" i="4" s="1"/>
  <c r="K22" i="4" a="1"/>
  <c r="K22" i="4" s="1"/>
  <c r="L22" i="4" a="1"/>
  <c r="L22" i="4" s="1"/>
  <c r="M22" i="4" a="1"/>
  <c r="M22" i="4" s="1"/>
  <c r="N22" i="4" a="1"/>
  <c r="N22" i="4" s="1"/>
  <c r="O22" i="4" a="1"/>
  <c r="O22" i="4" s="1"/>
  <c r="P22" i="4" a="1"/>
  <c r="P22" i="4" s="1"/>
  <c r="Q22" i="4" a="1"/>
  <c r="Q22" i="4" s="1"/>
  <c r="R22" i="4" a="1"/>
  <c r="R22" i="4" s="1"/>
  <c r="S22" i="4" a="1"/>
  <c r="S22" i="4" s="1"/>
  <c r="T22" i="4" a="1"/>
  <c r="T22" i="4" s="1"/>
  <c r="U22" i="4" a="1"/>
  <c r="U22" i="4" s="1"/>
  <c r="V22" i="4" a="1"/>
  <c r="V22" i="4" s="1"/>
  <c r="W22" i="4" a="1"/>
  <c r="W22" i="4" s="1"/>
  <c r="X22" i="4" a="1"/>
  <c r="X22" i="4" s="1"/>
  <c r="Y22" i="4" a="1"/>
  <c r="Y22" i="4" s="1"/>
  <c r="Z22" i="4" a="1"/>
  <c r="Z22" i="4" s="1"/>
  <c r="AA22" i="4" a="1"/>
  <c r="AA22" i="4" s="1"/>
  <c r="AB22" i="4" a="1"/>
  <c r="AB22" i="4" s="1"/>
  <c r="AC22" i="4" a="1"/>
  <c r="AC22" i="4" s="1"/>
  <c r="AD22" i="4" a="1"/>
  <c r="AD22" i="4" s="1"/>
  <c r="AE22" i="4" a="1"/>
  <c r="AE22" i="4" s="1"/>
  <c r="AF22" i="4" a="1"/>
  <c r="AF22" i="4" s="1"/>
  <c r="AG22" i="4" a="1"/>
  <c r="AG22" i="4" s="1"/>
  <c r="AH22" i="4" a="1"/>
  <c r="AH22" i="4" s="1"/>
  <c r="AI22" i="4" a="1"/>
  <c r="AI22" i="4" s="1"/>
  <c r="AJ22" i="4" a="1"/>
  <c r="AJ22" i="4" s="1"/>
  <c r="AK22" i="4" a="1"/>
  <c r="AK22" i="4" s="1"/>
  <c r="AL22" i="4" a="1"/>
  <c r="AL22" i="4" s="1"/>
  <c r="AM22" i="4" a="1"/>
  <c r="AM22" i="4" s="1"/>
  <c r="AN22" i="4" a="1"/>
  <c r="AN22" i="4" s="1"/>
  <c r="AO22" i="4" a="1"/>
  <c r="AO22" i="4" s="1"/>
  <c r="AP22" i="4" a="1"/>
  <c r="AP22" i="4" s="1"/>
  <c r="AQ22" i="4" a="1"/>
  <c r="AQ22" i="4" s="1"/>
  <c r="AR22" i="4" a="1"/>
  <c r="AR22" i="4" s="1"/>
  <c r="AS22" i="4" a="1"/>
  <c r="AS22" i="4" s="1"/>
  <c r="AT22" i="4" a="1"/>
  <c r="AT22" i="4" s="1"/>
  <c r="AU22" i="4" a="1"/>
  <c r="AU22" i="4" s="1"/>
  <c r="AV22" i="4" a="1"/>
  <c r="AV22" i="4" s="1"/>
  <c r="AW22" i="4" a="1"/>
  <c r="AW22" i="4" s="1"/>
  <c r="AX22" i="4" a="1"/>
  <c r="AX22" i="4" s="1"/>
  <c r="AY22" i="4" a="1"/>
  <c r="AY22" i="4" s="1"/>
  <c r="AZ22" i="4" a="1"/>
  <c r="AZ22" i="4" s="1"/>
  <c r="BA22" i="4" a="1"/>
  <c r="BA22" i="4" s="1"/>
  <c r="BB22" i="4" a="1"/>
  <c r="BB22" i="4" s="1"/>
  <c r="BC22" i="4" a="1"/>
  <c r="BC22" i="4" s="1"/>
  <c r="BD22" i="4" a="1"/>
  <c r="BD22" i="4" s="1"/>
  <c r="BE22" i="4" a="1"/>
  <c r="BE22" i="4" s="1"/>
  <c r="BF22" i="4" a="1"/>
  <c r="BF22" i="4" s="1"/>
  <c r="BG22" i="4" a="1"/>
  <c r="BG22" i="4" s="1"/>
  <c r="BH22" i="4" a="1"/>
  <c r="BH22" i="4" s="1"/>
  <c r="BI22" i="4" a="1"/>
  <c r="BI22" i="4" s="1"/>
  <c r="BJ22" i="4" a="1"/>
  <c r="BJ22" i="4" s="1"/>
  <c r="BK22" i="4" a="1"/>
  <c r="BK22" i="4" s="1"/>
  <c r="BL22" i="4" a="1"/>
  <c r="BL22" i="4" s="1"/>
  <c r="BM22" i="4" a="1"/>
  <c r="BM22" i="4" s="1"/>
  <c r="BN22" i="4" a="1"/>
  <c r="BN22" i="4" s="1"/>
  <c r="BO22" i="4" a="1"/>
  <c r="BO22" i="4" s="1"/>
  <c r="BP22" i="4" a="1"/>
  <c r="BP22" i="4" s="1"/>
  <c r="BQ22" i="4" a="1"/>
  <c r="BQ22" i="4" s="1"/>
  <c r="BR22" i="4" a="1"/>
  <c r="BR22" i="4" s="1"/>
  <c r="BS22" i="4" a="1"/>
  <c r="BS22" i="4" s="1"/>
  <c r="BT22" i="4" a="1"/>
  <c r="BT22" i="4" s="1"/>
  <c r="BU22" i="4" a="1"/>
  <c r="BU22" i="4" s="1"/>
  <c r="BV22" i="4" a="1"/>
  <c r="BV22" i="4" s="1"/>
  <c r="BW22" i="4" a="1"/>
  <c r="BW22" i="4" s="1"/>
  <c r="BX22" i="4" a="1"/>
  <c r="BX22" i="4" s="1"/>
  <c r="BY22" i="4" a="1"/>
  <c r="BY22" i="4" s="1"/>
  <c r="BZ22" i="4" a="1"/>
  <c r="BZ22" i="4" s="1"/>
  <c r="CA22" i="4" a="1"/>
  <c r="CA22" i="4" s="1"/>
  <c r="CB22" i="4" a="1"/>
  <c r="CB22" i="4" s="1"/>
  <c r="CC22" i="4" a="1"/>
  <c r="CC22" i="4" s="1"/>
  <c r="CD22" i="4" a="1"/>
  <c r="CD22" i="4" s="1"/>
  <c r="CE22" i="4" a="1"/>
  <c r="CE22" i="4" s="1"/>
  <c r="CF22" i="4" a="1"/>
  <c r="CF22" i="4" s="1"/>
  <c r="CG22" i="4" a="1"/>
  <c r="CG22" i="4" s="1"/>
  <c r="CH22" i="4" a="1"/>
  <c r="CH22" i="4" s="1"/>
  <c r="CI22" i="4" a="1"/>
  <c r="CI22" i="4" s="1"/>
  <c r="CJ22" i="4" a="1"/>
  <c r="CJ22" i="4" s="1"/>
  <c r="CK22" i="4" a="1"/>
  <c r="CK22" i="4" s="1"/>
  <c r="CL22" i="4" a="1"/>
  <c r="CL22" i="4" s="1"/>
  <c r="CM22" i="4" a="1"/>
  <c r="CM22" i="4" s="1"/>
  <c r="CN22" i="4" a="1"/>
  <c r="CN22" i="4" s="1"/>
  <c r="CO22" i="4" a="1"/>
  <c r="CO22" i="4" s="1"/>
  <c r="CP22" i="4" a="1"/>
  <c r="CP22" i="4" s="1"/>
  <c r="CQ22" i="4" a="1"/>
  <c r="CQ22" i="4" s="1"/>
  <c r="CR22" i="4" a="1"/>
  <c r="CR22" i="4" s="1"/>
  <c r="CS22" i="4" a="1"/>
  <c r="CS22" i="4" s="1"/>
  <c r="CT22" i="4" a="1"/>
  <c r="CT22" i="4" s="1"/>
  <c r="CU22" i="4" a="1"/>
  <c r="CU22" i="4" s="1"/>
  <c r="CV22" i="4" a="1"/>
  <c r="CV22" i="4" s="1"/>
  <c r="CW22" i="4" a="1"/>
  <c r="CW22" i="4" s="1"/>
  <c r="CX22" i="4" a="1"/>
  <c r="CX22" i="4" s="1"/>
  <c r="CY22" i="4" a="1"/>
  <c r="CY22" i="4" s="1"/>
  <c r="CZ22" i="4" a="1"/>
  <c r="CZ22" i="4" s="1"/>
  <c r="DA22" i="4" a="1"/>
  <c r="DA22" i="4" s="1"/>
  <c r="DB22" i="4" a="1"/>
  <c r="DB22" i="4" s="1"/>
  <c r="D23" i="4" a="1"/>
  <c r="D23" i="4" s="1"/>
  <c r="E23" i="4" a="1"/>
  <c r="E23" i="4" s="1"/>
  <c r="F23" i="4" a="1"/>
  <c r="F23" i="4" s="1"/>
  <c r="G23" i="4" a="1"/>
  <c r="G23" i="4" s="1"/>
  <c r="H23" i="4" a="1"/>
  <c r="H23" i="4" s="1"/>
  <c r="I23" i="4" a="1"/>
  <c r="I23" i="4" s="1"/>
  <c r="J23" i="4" a="1"/>
  <c r="J23" i="4" s="1"/>
  <c r="K23" i="4" a="1"/>
  <c r="K23" i="4" s="1"/>
  <c r="L23" i="4" a="1"/>
  <c r="L23" i="4" s="1"/>
  <c r="M23" i="4" a="1"/>
  <c r="M23" i="4" s="1"/>
  <c r="N23" i="4" a="1"/>
  <c r="N23" i="4" s="1"/>
  <c r="O23" i="4" a="1"/>
  <c r="O23" i="4" s="1"/>
  <c r="P23" i="4" a="1"/>
  <c r="P23" i="4" s="1"/>
  <c r="Q23" i="4" a="1"/>
  <c r="Q23" i="4" s="1"/>
  <c r="R23" i="4" a="1"/>
  <c r="R23" i="4" s="1"/>
  <c r="S23" i="4" a="1"/>
  <c r="S23" i="4" s="1"/>
  <c r="T23" i="4" a="1"/>
  <c r="T23" i="4" s="1"/>
  <c r="U23" i="4" a="1"/>
  <c r="U23" i="4" s="1"/>
  <c r="V23" i="4" a="1"/>
  <c r="V23" i="4" s="1"/>
  <c r="W23" i="4" a="1"/>
  <c r="W23" i="4" s="1"/>
  <c r="X23" i="4" a="1"/>
  <c r="X23" i="4" s="1"/>
  <c r="Y23" i="4" a="1"/>
  <c r="Y23" i="4" s="1"/>
  <c r="Z23" i="4" a="1"/>
  <c r="Z23" i="4" s="1"/>
  <c r="AA23" i="4" a="1"/>
  <c r="AA23" i="4" s="1"/>
  <c r="AB23" i="4" a="1"/>
  <c r="AB23" i="4" s="1"/>
  <c r="AC23" i="4" a="1"/>
  <c r="AC23" i="4" s="1"/>
  <c r="AD23" i="4" a="1"/>
  <c r="AD23" i="4" s="1"/>
  <c r="AE23" i="4" a="1"/>
  <c r="AE23" i="4" s="1"/>
  <c r="AF23" i="4" a="1"/>
  <c r="AF23" i="4" s="1"/>
  <c r="AG23" i="4" a="1"/>
  <c r="AG23" i="4" s="1"/>
  <c r="AH23" i="4" a="1"/>
  <c r="AH23" i="4" s="1"/>
  <c r="AI23" i="4" a="1"/>
  <c r="AI23" i="4" s="1"/>
  <c r="AJ23" i="4" a="1"/>
  <c r="AJ23" i="4" s="1"/>
  <c r="AK23" i="4" a="1"/>
  <c r="AK23" i="4" s="1"/>
  <c r="AL23" i="4" a="1"/>
  <c r="AL23" i="4" s="1"/>
  <c r="AM23" i="4" a="1"/>
  <c r="AM23" i="4" s="1"/>
  <c r="AN23" i="4" a="1"/>
  <c r="AN23" i="4" s="1"/>
  <c r="AO23" i="4" a="1"/>
  <c r="AO23" i="4" s="1"/>
  <c r="AP23" i="4" a="1"/>
  <c r="AP23" i="4" s="1"/>
  <c r="AQ23" i="4" a="1"/>
  <c r="AQ23" i="4" s="1"/>
  <c r="AR23" i="4" a="1"/>
  <c r="AR23" i="4" s="1"/>
  <c r="AS23" i="4" a="1"/>
  <c r="AS23" i="4" s="1"/>
  <c r="AT23" i="4" a="1"/>
  <c r="AT23" i="4" s="1"/>
  <c r="AU23" i="4" a="1"/>
  <c r="AU23" i="4" s="1"/>
  <c r="AV23" i="4" a="1"/>
  <c r="AV23" i="4" s="1"/>
  <c r="AW23" i="4" a="1"/>
  <c r="AW23" i="4" s="1"/>
  <c r="AX23" i="4" a="1"/>
  <c r="AX23" i="4" s="1"/>
  <c r="AY23" i="4" a="1"/>
  <c r="AY23" i="4" s="1"/>
  <c r="AZ23" i="4" a="1"/>
  <c r="AZ23" i="4" s="1"/>
  <c r="BA23" i="4" a="1"/>
  <c r="BA23" i="4" s="1"/>
  <c r="BB23" i="4" a="1"/>
  <c r="BB23" i="4" s="1"/>
  <c r="BC23" i="4" a="1"/>
  <c r="BC23" i="4" s="1"/>
  <c r="BD23" i="4" a="1"/>
  <c r="BD23" i="4" s="1"/>
  <c r="BE23" i="4" a="1"/>
  <c r="BE23" i="4" s="1"/>
  <c r="BF23" i="4" a="1"/>
  <c r="BF23" i="4" s="1"/>
  <c r="BG23" i="4" a="1"/>
  <c r="BG23" i="4" s="1"/>
  <c r="BH23" i="4" a="1"/>
  <c r="BH23" i="4" s="1"/>
  <c r="BI23" i="4" a="1"/>
  <c r="BI23" i="4" s="1"/>
  <c r="BJ23" i="4" a="1"/>
  <c r="BJ23" i="4" s="1"/>
  <c r="BK23" i="4" a="1"/>
  <c r="BK23" i="4" s="1"/>
  <c r="BL23" i="4" a="1"/>
  <c r="BL23" i="4" s="1"/>
  <c r="BM23" i="4" a="1"/>
  <c r="BM23" i="4" s="1"/>
  <c r="BN23" i="4" a="1"/>
  <c r="BN23" i="4" s="1"/>
  <c r="BO23" i="4" a="1"/>
  <c r="BO23" i="4" s="1"/>
  <c r="BP23" i="4" a="1"/>
  <c r="BP23" i="4" s="1"/>
  <c r="BQ23" i="4" a="1"/>
  <c r="BQ23" i="4" s="1"/>
  <c r="BR23" i="4" a="1"/>
  <c r="BR23" i="4" s="1"/>
  <c r="BS23" i="4" a="1"/>
  <c r="BS23" i="4" s="1"/>
  <c r="BT23" i="4" a="1"/>
  <c r="BT23" i="4" s="1"/>
  <c r="BU23" i="4" a="1"/>
  <c r="BU23" i="4" s="1"/>
  <c r="BV23" i="4" a="1"/>
  <c r="BV23" i="4" s="1"/>
  <c r="BW23" i="4" a="1"/>
  <c r="BW23" i="4" s="1"/>
  <c r="BX23" i="4" a="1"/>
  <c r="BX23" i="4" s="1"/>
  <c r="BY23" i="4" a="1"/>
  <c r="BY23" i="4" s="1"/>
  <c r="BZ23" i="4" a="1"/>
  <c r="BZ23" i="4" s="1"/>
  <c r="CA23" i="4" a="1"/>
  <c r="CA23" i="4" s="1"/>
  <c r="CB23" i="4" a="1"/>
  <c r="CB23" i="4" s="1"/>
  <c r="CC23" i="4" a="1"/>
  <c r="CC23" i="4" s="1"/>
  <c r="CD23" i="4" a="1"/>
  <c r="CD23" i="4" s="1"/>
  <c r="CE23" i="4" a="1"/>
  <c r="CE23" i="4" s="1"/>
  <c r="CF23" i="4" a="1"/>
  <c r="CF23" i="4" s="1"/>
  <c r="CG23" i="4" a="1"/>
  <c r="CG23" i="4" s="1"/>
  <c r="CH23" i="4" a="1"/>
  <c r="CH23" i="4" s="1"/>
  <c r="CI23" i="4" a="1"/>
  <c r="CI23" i="4" s="1"/>
  <c r="CJ23" i="4" a="1"/>
  <c r="CJ23" i="4" s="1"/>
  <c r="CK23" i="4" a="1"/>
  <c r="CK23" i="4" s="1"/>
  <c r="CL23" i="4" a="1"/>
  <c r="CL23" i="4" s="1"/>
  <c r="CM23" i="4" a="1"/>
  <c r="CM23" i="4" s="1"/>
  <c r="CN23" i="4" a="1"/>
  <c r="CN23" i="4" s="1"/>
  <c r="CO23" i="4" a="1"/>
  <c r="CO23" i="4" s="1"/>
  <c r="CP23" i="4" a="1"/>
  <c r="CP23" i="4" s="1"/>
  <c r="CQ23" i="4" a="1"/>
  <c r="CQ23" i="4" s="1"/>
  <c r="CR23" i="4" a="1"/>
  <c r="CR23" i="4" s="1"/>
  <c r="CS23" i="4" a="1"/>
  <c r="CS23" i="4" s="1"/>
  <c r="CT23" i="4" a="1"/>
  <c r="CT23" i="4" s="1"/>
  <c r="CU23" i="4" a="1"/>
  <c r="CU23" i="4" s="1"/>
  <c r="CV23" i="4" a="1"/>
  <c r="CV23" i="4" s="1"/>
  <c r="CW23" i="4" a="1"/>
  <c r="CW23" i="4" s="1"/>
  <c r="CX23" i="4" a="1"/>
  <c r="CX23" i="4" s="1"/>
  <c r="CY23" i="4" a="1"/>
  <c r="CY23" i="4" s="1"/>
  <c r="CZ23" i="4" a="1"/>
  <c r="CZ23" i="4" s="1"/>
  <c r="DA23" i="4" a="1"/>
  <c r="DA23" i="4" s="1"/>
  <c r="DB23" i="4" a="1"/>
  <c r="DB23" i="4" s="1"/>
  <c r="D24" i="4" a="1"/>
  <c r="D24" i="4" s="1"/>
  <c r="E24" i="4" a="1"/>
  <c r="E24" i="4" s="1"/>
  <c r="F24" i="4" a="1"/>
  <c r="F24" i="4" s="1"/>
  <c r="G24" i="4" a="1"/>
  <c r="G24" i="4" s="1"/>
  <c r="H24" i="4" a="1"/>
  <c r="H24" i="4" s="1"/>
  <c r="I24" i="4" a="1"/>
  <c r="I24" i="4" s="1"/>
  <c r="J24" i="4" a="1"/>
  <c r="J24" i="4" s="1"/>
  <c r="K24" i="4" a="1"/>
  <c r="K24" i="4" s="1"/>
  <c r="L24" i="4" a="1"/>
  <c r="L24" i="4" s="1"/>
  <c r="M24" i="4" a="1"/>
  <c r="M24" i="4" s="1"/>
  <c r="N24" i="4" a="1"/>
  <c r="N24" i="4" s="1"/>
  <c r="O24" i="4" a="1"/>
  <c r="O24" i="4" s="1"/>
  <c r="P24" i="4" a="1"/>
  <c r="P24" i="4" s="1"/>
  <c r="Q24" i="4" a="1"/>
  <c r="Q24" i="4" s="1"/>
  <c r="R24" i="4" a="1"/>
  <c r="R24" i="4" s="1"/>
  <c r="S24" i="4" a="1"/>
  <c r="S24" i="4" s="1"/>
  <c r="T24" i="4" a="1"/>
  <c r="T24" i="4" s="1"/>
  <c r="U24" i="4" a="1"/>
  <c r="U24" i="4" s="1"/>
  <c r="V24" i="4" a="1"/>
  <c r="V24" i="4" s="1"/>
  <c r="W24" i="4" a="1"/>
  <c r="W24" i="4" s="1"/>
  <c r="X24" i="4" a="1"/>
  <c r="X24" i="4" s="1"/>
  <c r="Y24" i="4" a="1"/>
  <c r="Y24" i="4" s="1"/>
  <c r="Z24" i="4" a="1"/>
  <c r="Z24" i="4" s="1"/>
  <c r="AA24" i="4" a="1"/>
  <c r="AA24" i="4" s="1"/>
  <c r="AB24" i="4" a="1"/>
  <c r="AB24" i="4" s="1"/>
  <c r="AC24" i="4" a="1"/>
  <c r="AC24" i="4" s="1"/>
  <c r="AD24" i="4" a="1"/>
  <c r="AD24" i="4" s="1"/>
  <c r="AE24" i="4" a="1"/>
  <c r="AE24" i="4" s="1"/>
  <c r="AF24" i="4" a="1"/>
  <c r="AF24" i="4" s="1"/>
  <c r="AG24" i="4" a="1"/>
  <c r="AG24" i="4" s="1"/>
  <c r="AH24" i="4" a="1"/>
  <c r="AH24" i="4" s="1"/>
  <c r="AI24" i="4" a="1"/>
  <c r="AI24" i="4" s="1"/>
  <c r="AJ24" i="4" a="1"/>
  <c r="AJ24" i="4" s="1"/>
  <c r="AK24" i="4" a="1"/>
  <c r="AK24" i="4" s="1"/>
  <c r="AL24" i="4" a="1"/>
  <c r="AL24" i="4" s="1"/>
  <c r="AM24" i="4" a="1"/>
  <c r="AM24" i="4" s="1"/>
  <c r="AN24" i="4" a="1"/>
  <c r="AN24" i="4" s="1"/>
  <c r="AO24" i="4" a="1"/>
  <c r="AO24" i="4" s="1"/>
  <c r="AP24" i="4" a="1"/>
  <c r="AP24" i="4" s="1"/>
  <c r="AQ24" i="4" a="1"/>
  <c r="AQ24" i="4" s="1"/>
  <c r="AR24" i="4" a="1"/>
  <c r="AR24" i="4" s="1"/>
  <c r="AS24" i="4" a="1"/>
  <c r="AS24" i="4" s="1"/>
  <c r="AT24" i="4" a="1"/>
  <c r="AT24" i="4" s="1"/>
  <c r="AU24" i="4" a="1"/>
  <c r="AU24" i="4" s="1"/>
  <c r="AV24" i="4" a="1"/>
  <c r="AV24" i="4" s="1"/>
  <c r="AW24" i="4" a="1"/>
  <c r="AW24" i="4" s="1"/>
  <c r="AX24" i="4" a="1"/>
  <c r="AX24" i="4" s="1"/>
  <c r="AY24" i="4" a="1"/>
  <c r="AY24" i="4" s="1"/>
  <c r="AZ24" i="4" a="1"/>
  <c r="AZ24" i="4" s="1"/>
  <c r="BA24" i="4" a="1"/>
  <c r="BA24" i="4" s="1"/>
  <c r="BB24" i="4" a="1"/>
  <c r="BB24" i="4" s="1"/>
  <c r="BC24" i="4" a="1"/>
  <c r="BC24" i="4" s="1"/>
  <c r="BD24" i="4" a="1"/>
  <c r="BD24" i="4" s="1"/>
  <c r="BE24" i="4" a="1"/>
  <c r="BE24" i="4" s="1"/>
  <c r="BF24" i="4" a="1"/>
  <c r="BF24" i="4" s="1"/>
  <c r="BG24" i="4" a="1"/>
  <c r="BG24" i="4" s="1"/>
  <c r="BH24" i="4" a="1"/>
  <c r="BH24" i="4" s="1"/>
  <c r="BI24" i="4" a="1"/>
  <c r="BI24" i="4" s="1"/>
  <c r="BJ24" i="4" a="1"/>
  <c r="BJ24" i="4" s="1"/>
  <c r="BK24" i="4" a="1"/>
  <c r="BK24" i="4" s="1"/>
  <c r="BL24" i="4" a="1"/>
  <c r="BL24" i="4" s="1"/>
  <c r="BM24" i="4" a="1"/>
  <c r="BM24" i="4" s="1"/>
  <c r="BN24" i="4" a="1"/>
  <c r="BN24" i="4" s="1"/>
  <c r="BO24" i="4" a="1"/>
  <c r="BO24" i="4" s="1"/>
  <c r="BP24" i="4" a="1"/>
  <c r="BP24" i="4" s="1"/>
  <c r="BQ24" i="4" a="1"/>
  <c r="BQ24" i="4" s="1"/>
  <c r="BR24" i="4" a="1"/>
  <c r="BR24" i="4" s="1"/>
  <c r="BS24" i="4" a="1"/>
  <c r="BS24" i="4" s="1"/>
  <c r="BT24" i="4" a="1"/>
  <c r="BT24" i="4" s="1"/>
  <c r="BU24" i="4" a="1"/>
  <c r="BU24" i="4" s="1"/>
  <c r="BV24" i="4" a="1"/>
  <c r="BV24" i="4" s="1"/>
  <c r="BW24" i="4" a="1"/>
  <c r="BW24" i="4" s="1"/>
  <c r="BX24" i="4" a="1"/>
  <c r="BX24" i="4" s="1"/>
  <c r="BY24" i="4" a="1"/>
  <c r="BY24" i="4" s="1"/>
  <c r="BZ24" i="4" a="1"/>
  <c r="BZ24" i="4" s="1"/>
  <c r="CA24" i="4" a="1"/>
  <c r="CA24" i="4" s="1"/>
  <c r="CB24" i="4" a="1"/>
  <c r="CB24" i="4" s="1"/>
  <c r="CC24" i="4" a="1"/>
  <c r="CC24" i="4" s="1"/>
  <c r="CD24" i="4" a="1"/>
  <c r="CD24" i="4" s="1"/>
  <c r="CE24" i="4" a="1"/>
  <c r="CE24" i="4" s="1"/>
  <c r="CF24" i="4" a="1"/>
  <c r="CF24" i="4" s="1"/>
  <c r="CG24" i="4" a="1"/>
  <c r="CG24" i="4" s="1"/>
  <c r="CH24" i="4" a="1"/>
  <c r="CH24" i="4" s="1"/>
  <c r="CI24" i="4" a="1"/>
  <c r="CI24" i="4" s="1"/>
  <c r="CJ24" i="4" a="1"/>
  <c r="CJ24" i="4" s="1"/>
  <c r="CK24" i="4" a="1"/>
  <c r="CK24" i="4" s="1"/>
  <c r="CL24" i="4" a="1"/>
  <c r="CL24" i="4" s="1"/>
  <c r="CM24" i="4" a="1"/>
  <c r="CM24" i="4" s="1"/>
  <c r="CN24" i="4" a="1"/>
  <c r="CN24" i="4" s="1"/>
  <c r="CO24" i="4" a="1"/>
  <c r="CO24" i="4" s="1"/>
  <c r="CP24" i="4" a="1"/>
  <c r="CP24" i="4" s="1"/>
  <c r="CQ24" i="4" a="1"/>
  <c r="CQ24" i="4" s="1"/>
  <c r="CR24" i="4" a="1"/>
  <c r="CR24" i="4" s="1"/>
  <c r="CS24" i="4" a="1"/>
  <c r="CS24" i="4" s="1"/>
  <c r="CT24" i="4" a="1"/>
  <c r="CT24" i="4" s="1"/>
  <c r="CU24" i="4" a="1"/>
  <c r="CU24" i="4" s="1"/>
  <c r="CV24" i="4" a="1"/>
  <c r="CV24" i="4" s="1"/>
  <c r="CW24" i="4" a="1"/>
  <c r="CW24" i="4" s="1"/>
  <c r="CX24" i="4" a="1"/>
  <c r="CX24" i="4" s="1"/>
  <c r="CY24" i="4" a="1"/>
  <c r="CY24" i="4" s="1"/>
  <c r="CZ24" i="4" a="1"/>
  <c r="CZ24" i="4" s="1"/>
  <c r="DA24" i="4" a="1"/>
  <c r="DA24" i="4" s="1"/>
  <c r="DB24" i="4" a="1"/>
  <c r="DB24" i="4" s="1"/>
  <c r="D25" i="4" a="1"/>
  <c r="D25" i="4" s="1"/>
  <c r="E25" i="4" a="1"/>
  <c r="E25" i="4" s="1"/>
  <c r="F25" i="4" a="1"/>
  <c r="F25" i="4" s="1"/>
  <c r="G25" i="4" a="1"/>
  <c r="G25" i="4" s="1"/>
  <c r="H25" i="4" a="1"/>
  <c r="H25" i="4" s="1"/>
  <c r="I25" i="4" a="1"/>
  <c r="I25" i="4" s="1"/>
  <c r="J25" i="4" a="1"/>
  <c r="J25" i="4" s="1"/>
  <c r="K25" i="4" a="1"/>
  <c r="K25" i="4" s="1"/>
  <c r="L25" i="4" a="1"/>
  <c r="L25" i="4" s="1"/>
  <c r="M25" i="4" a="1"/>
  <c r="M25" i="4" s="1"/>
  <c r="N25" i="4" a="1"/>
  <c r="N25" i="4" s="1"/>
  <c r="O25" i="4" a="1"/>
  <c r="O25" i="4" s="1"/>
  <c r="P25" i="4" a="1"/>
  <c r="P25" i="4" s="1"/>
  <c r="Q25" i="4" a="1"/>
  <c r="Q25" i="4" s="1"/>
  <c r="R25" i="4" a="1"/>
  <c r="R25" i="4" s="1"/>
  <c r="S25" i="4" a="1"/>
  <c r="S25" i="4" s="1"/>
  <c r="T25" i="4" a="1"/>
  <c r="T25" i="4" s="1"/>
  <c r="U25" i="4" a="1"/>
  <c r="U25" i="4" s="1"/>
  <c r="V25" i="4" a="1"/>
  <c r="V25" i="4" s="1"/>
  <c r="W25" i="4" a="1"/>
  <c r="W25" i="4" s="1"/>
  <c r="X25" i="4" a="1"/>
  <c r="X25" i="4" s="1"/>
  <c r="Y25" i="4" a="1"/>
  <c r="Y25" i="4" s="1"/>
  <c r="Z25" i="4" a="1"/>
  <c r="Z25" i="4" s="1"/>
  <c r="AA25" i="4" a="1"/>
  <c r="AA25" i="4" s="1"/>
  <c r="AB25" i="4" a="1"/>
  <c r="AB25" i="4" s="1"/>
  <c r="AC25" i="4" a="1"/>
  <c r="AC25" i="4" s="1"/>
  <c r="AD25" i="4" a="1"/>
  <c r="AD25" i="4" s="1"/>
  <c r="AE25" i="4" a="1"/>
  <c r="AE25" i="4" s="1"/>
  <c r="AF25" i="4" a="1"/>
  <c r="AF25" i="4" s="1"/>
  <c r="AG25" i="4" a="1"/>
  <c r="AG25" i="4" s="1"/>
  <c r="AH25" i="4" a="1"/>
  <c r="AH25" i="4" s="1"/>
  <c r="AI25" i="4" a="1"/>
  <c r="AI25" i="4" s="1"/>
  <c r="AJ25" i="4" a="1"/>
  <c r="AJ25" i="4" s="1"/>
  <c r="AK25" i="4" a="1"/>
  <c r="AK25" i="4" s="1"/>
  <c r="AL25" i="4" a="1"/>
  <c r="AL25" i="4" s="1"/>
  <c r="AM25" i="4" a="1"/>
  <c r="AM25" i="4" s="1"/>
  <c r="AN25" i="4" a="1"/>
  <c r="AN25" i="4" s="1"/>
  <c r="AO25" i="4" a="1"/>
  <c r="AO25" i="4" s="1"/>
  <c r="AP25" i="4" a="1"/>
  <c r="AP25" i="4" s="1"/>
  <c r="AQ25" i="4" a="1"/>
  <c r="AQ25" i="4" s="1"/>
  <c r="AR25" i="4" a="1"/>
  <c r="AR25" i="4" s="1"/>
  <c r="AS25" i="4" a="1"/>
  <c r="AS25" i="4" s="1"/>
  <c r="AT25" i="4" a="1"/>
  <c r="AT25" i="4" s="1"/>
  <c r="AU25" i="4" a="1"/>
  <c r="AU25" i="4" s="1"/>
  <c r="AV25" i="4" a="1"/>
  <c r="AV25" i="4" s="1"/>
  <c r="AW25" i="4" a="1"/>
  <c r="AW25" i="4" s="1"/>
  <c r="AX25" i="4" a="1"/>
  <c r="AX25" i="4" s="1"/>
  <c r="AY25" i="4" a="1"/>
  <c r="AY25" i="4" s="1"/>
  <c r="AZ25" i="4" a="1"/>
  <c r="AZ25" i="4" s="1"/>
  <c r="BA25" i="4" a="1"/>
  <c r="BA25" i="4" s="1"/>
  <c r="BB25" i="4" a="1"/>
  <c r="BB25" i="4" s="1"/>
  <c r="BC25" i="4" a="1"/>
  <c r="BC25" i="4" s="1"/>
  <c r="BD25" i="4" a="1"/>
  <c r="BD25" i="4" s="1"/>
  <c r="BE25" i="4" a="1"/>
  <c r="BE25" i="4" s="1"/>
  <c r="BF25" i="4" a="1"/>
  <c r="BF25" i="4" s="1"/>
  <c r="BG25" i="4" a="1"/>
  <c r="BG25" i="4" s="1"/>
  <c r="BH25" i="4" a="1"/>
  <c r="BH25" i="4" s="1"/>
  <c r="BI25" i="4" a="1"/>
  <c r="BI25" i="4" s="1"/>
  <c r="BJ25" i="4" a="1"/>
  <c r="BJ25" i="4" s="1"/>
  <c r="BK25" i="4" a="1"/>
  <c r="BK25" i="4" s="1"/>
  <c r="BL25" i="4" a="1"/>
  <c r="BL25" i="4" s="1"/>
  <c r="BM25" i="4" a="1"/>
  <c r="BM25" i="4" s="1"/>
  <c r="BN25" i="4" a="1"/>
  <c r="BN25" i="4" s="1"/>
  <c r="BO25" i="4" a="1"/>
  <c r="BO25" i="4" s="1"/>
  <c r="BP25" i="4" a="1"/>
  <c r="BP25" i="4" s="1"/>
  <c r="BQ25" i="4" a="1"/>
  <c r="BQ25" i="4" s="1"/>
  <c r="BR25" i="4" a="1"/>
  <c r="BR25" i="4" s="1"/>
  <c r="BS25" i="4" a="1"/>
  <c r="BS25" i="4" s="1"/>
  <c r="BT25" i="4" a="1"/>
  <c r="BT25" i="4" s="1"/>
  <c r="BU25" i="4" a="1"/>
  <c r="BU25" i="4" s="1"/>
  <c r="BV25" i="4" a="1"/>
  <c r="BV25" i="4" s="1"/>
  <c r="BW25" i="4" a="1"/>
  <c r="BW25" i="4" s="1"/>
  <c r="BX25" i="4" a="1"/>
  <c r="BX25" i="4" s="1"/>
  <c r="BY25" i="4" a="1"/>
  <c r="BY25" i="4" s="1"/>
  <c r="BZ25" i="4" a="1"/>
  <c r="BZ25" i="4" s="1"/>
  <c r="CA25" i="4" a="1"/>
  <c r="CA25" i="4" s="1"/>
  <c r="CB25" i="4" a="1"/>
  <c r="CB25" i="4" s="1"/>
  <c r="CC25" i="4" a="1"/>
  <c r="CC25" i="4" s="1"/>
  <c r="CD25" i="4" a="1"/>
  <c r="CD25" i="4" s="1"/>
  <c r="CE25" i="4" a="1"/>
  <c r="CE25" i="4" s="1"/>
  <c r="CF25" i="4" a="1"/>
  <c r="CF25" i="4" s="1"/>
  <c r="CG25" i="4" a="1"/>
  <c r="CG25" i="4" s="1"/>
  <c r="CH25" i="4" a="1"/>
  <c r="CH25" i="4" s="1"/>
  <c r="CI25" i="4" a="1"/>
  <c r="CI25" i="4" s="1"/>
  <c r="CJ25" i="4" a="1"/>
  <c r="CJ25" i="4" s="1"/>
  <c r="CK25" i="4" a="1"/>
  <c r="CK25" i="4" s="1"/>
  <c r="CL25" i="4" a="1"/>
  <c r="CL25" i="4" s="1"/>
  <c r="CM25" i="4" a="1"/>
  <c r="CM25" i="4" s="1"/>
  <c r="CN25" i="4" a="1"/>
  <c r="CN25" i="4" s="1"/>
  <c r="CO25" i="4" a="1"/>
  <c r="CO25" i="4" s="1"/>
  <c r="CP25" i="4" a="1"/>
  <c r="CP25" i="4" s="1"/>
  <c r="CQ25" i="4" a="1"/>
  <c r="CQ25" i="4" s="1"/>
  <c r="CR25" i="4" a="1"/>
  <c r="CR25" i="4" s="1"/>
  <c r="CS25" i="4" a="1"/>
  <c r="CS25" i="4" s="1"/>
  <c r="CT25" i="4" a="1"/>
  <c r="CT25" i="4" s="1"/>
  <c r="CU25" i="4" a="1"/>
  <c r="CU25" i="4" s="1"/>
  <c r="CV25" i="4" a="1"/>
  <c r="CV25" i="4" s="1"/>
  <c r="CW25" i="4" a="1"/>
  <c r="CW25" i="4" s="1"/>
  <c r="CX25" i="4" a="1"/>
  <c r="CX25" i="4" s="1"/>
  <c r="CY25" i="4" a="1"/>
  <c r="CY25" i="4" s="1"/>
  <c r="CZ25" i="4" a="1"/>
  <c r="CZ25" i="4" s="1"/>
  <c r="DA25" i="4" a="1"/>
  <c r="DA25" i="4" s="1"/>
  <c r="DB25" i="4" a="1"/>
  <c r="DB25" i="4" s="1"/>
  <c r="D26" i="4" a="1"/>
  <c r="D26" i="4" s="1"/>
  <c r="E26" i="4" a="1"/>
  <c r="E26" i="4" s="1"/>
  <c r="F26" i="4" a="1"/>
  <c r="F26" i="4" s="1"/>
  <c r="G26" i="4" a="1"/>
  <c r="G26" i="4" s="1"/>
  <c r="H26" i="4" a="1"/>
  <c r="H26" i="4" s="1"/>
  <c r="I26" i="4" a="1"/>
  <c r="I26" i="4" s="1"/>
  <c r="J26" i="4" a="1"/>
  <c r="J26" i="4" s="1"/>
  <c r="K26" i="4" a="1"/>
  <c r="K26" i="4" s="1"/>
  <c r="L26" i="4" a="1"/>
  <c r="L26" i="4" s="1"/>
  <c r="M26" i="4" a="1"/>
  <c r="M26" i="4" s="1"/>
  <c r="N26" i="4" a="1"/>
  <c r="N26" i="4" s="1"/>
  <c r="O26" i="4" a="1"/>
  <c r="O26" i="4" s="1"/>
  <c r="P26" i="4" a="1"/>
  <c r="P26" i="4" s="1"/>
  <c r="Q26" i="4" a="1"/>
  <c r="Q26" i="4" s="1"/>
  <c r="R26" i="4" a="1"/>
  <c r="R26" i="4" s="1"/>
  <c r="S26" i="4" a="1"/>
  <c r="S26" i="4" s="1"/>
  <c r="T26" i="4" a="1"/>
  <c r="T26" i="4" s="1"/>
  <c r="U26" i="4" a="1"/>
  <c r="U26" i="4" s="1"/>
  <c r="V26" i="4" a="1"/>
  <c r="V26" i="4" s="1"/>
  <c r="W26" i="4" a="1"/>
  <c r="W26" i="4" s="1"/>
  <c r="X26" i="4" a="1"/>
  <c r="X26" i="4" s="1"/>
  <c r="Y26" i="4" a="1"/>
  <c r="Y26" i="4" s="1"/>
  <c r="Z26" i="4" a="1"/>
  <c r="Z26" i="4" s="1"/>
  <c r="AA26" i="4" a="1"/>
  <c r="AA26" i="4" s="1"/>
  <c r="AB26" i="4" a="1"/>
  <c r="AB26" i="4" s="1"/>
  <c r="AC26" i="4" a="1"/>
  <c r="AC26" i="4" s="1"/>
  <c r="AD26" i="4" a="1"/>
  <c r="AD26" i="4" s="1"/>
  <c r="AE26" i="4" a="1"/>
  <c r="AE26" i="4" s="1"/>
  <c r="AF26" i="4" a="1"/>
  <c r="AF26" i="4" s="1"/>
  <c r="AG26" i="4" a="1"/>
  <c r="AG26" i="4" s="1"/>
  <c r="AH26" i="4" a="1"/>
  <c r="AH26" i="4" s="1"/>
  <c r="AI26" i="4" a="1"/>
  <c r="AI26" i="4" s="1"/>
  <c r="AJ26" i="4" a="1"/>
  <c r="AJ26" i="4" s="1"/>
  <c r="AK26" i="4" a="1"/>
  <c r="AK26" i="4" s="1"/>
  <c r="AL26" i="4" a="1"/>
  <c r="AL26" i="4" s="1"/>
  <c r="AM26" i="4" a="1"/>
  <c r="AM26" i="4" s="1"/>
  <c r="AN26" i="4" a="1"/>
  <c r="AN26" i="4" s="1"/>
  <c r="AO26" i="4" a="1"/>
  <c r="AO26" i="4" s="1"/>
  <c r="AP26" i="4" a="1"/>
  <c r="AP26" i="4" s="1"/>
  <c r="AQ26" i="4" a="1"/>
  <c r="AQ26" i="4" s="1"/>
  <c r="AR26" i="4" a="1"/>
  <c r="AR26" i="4" s="1"/>
  <c r="AS26" i="4" a="1"/>
  <c r="AS26" i="4" s="1"/>
  <c r="AT26" i="4" a="1"/>
  <c r="AT26" i="4" s="1"/>
  <c r="AU26" i="4" a="1"/>
  <c r="AU26" i="4" s="1"/>
  <c r="AV26" i="4" a="1"/>
  <c r="AV26" i="4" s="1"/>
  <c r="AW26" i="4" a="1"/>
  <c r="AW26" i="4" s="1"/>
  <c r="AX26" i="4" a="1"/>
  <c r="AX26" i="4" s="1"/>
  <c r="AY26" i="4" a="1"/>
  <c r="AY26" i="4" s="1"/>
  <c r="AZ26" i="4" a="1"/>
  <c r="AZ26" i="4" s="1"/>
  <c r="BA26" i="4" a="1"/>
  <c r="BA26" i="4" s="1"/>
  <c r="BB26" i="4" a="1"/>
  <c r="BB26" i="4" s="1"/>
  <c r="BC26" i="4" a="1"/>
  <c r="BC26" i="4" s="1"/>
  <c r="BD26" i="4" a="1"/>
  <c r="BD26" i="4" s="1"/>
  <c r="BE26" i="4" a="1"/>
  <c r="BE26" i="4" s="1"/>
  <c r="BF26" i="4" a="1"/>
  <c r="BF26" i="4" s="1"/>
  <c r="BG26" i="4" a="1"/>
  <c r="BG26" i="4" s="1"/>
  <c r="BH26" i="4" a="1"/>
  <c r="BH26" i="4" s="1"/>
  <c r="BI26" i="4" a="1"/>
  <c r="BI26" i="4" s="1"/>
  <c r="BJ26" i="4" a="1"/>
  <c r="BJ26" i="4" s="1"/>
  <c r="BK26" i="4" a="1"/>
  <c r="BK26" i="4" s="1"/>
  <c r="BL26" i="4" a="1"/>
  <c r="BL26" i="4" s="1"/>
  <c r="BM26" i="4" a="1"/>
  <c r="BM26" i="4" s="1"/>
  <c r="BN26" i="4" a="1"/>
  <c r="BN26" i="4" s="1"/>
  <c r="BO26" i="4" a="1"/>
  <c r="BO26" i="4" s="1"/>
  <c r="BP26" i="4" a="1"/>
  <c r="BP26" i="4" s="1"/>
  <c r="BQ26" i="4" a="1"/>
  <c r="BQ26" i="4" s="1"/>
  <c r="BR26" i="4" a="1"/>
  <c r="BR26" i="4" s="1"/>
  <c r="BS26" i="4" a="1"/>
  <c r="BS26" i="4" s="1"/>
  <c r="BT26" i="4" a="1"/>
  <c r="BT26" i="4" s="1"/>
  <c r="BU26" i="4" a="1"/>
  <c r="BU26" i="4" s="1"/>
  <c r="BV26" i="4" a="1"/>
  <c r="BV26" i="4" s="1"/>
  <c r="BW26" i="4" a="1"/>
  <c r="BW26" i="4" s="1"/>
  <c r="BX26" i="4" a="1"/>
  <c r="BX26" i="4" s="1"/>
  <c r="BY26" i="4" a="1"/>
  <c r="BY26" i="4" s="1"/>
  <c r="BZ26" i="4" a="1"/>
  <c r="BZ26" i="4" s="1"/>
  <c r="CA26" i="4" a="1"/>
  <c r="CA26" i="4" s="1"/>
  <c r="CB26" i="4" a="1"/>
  <c r="CB26" i="4" s="1"/>
  <c r="CC26" i="4" a="1"/>
  <c r="CC26" i="4" s="1"/>
  <c r="CD26" i="4" a="1"/>
  <c r="CD26" i="4" s="1"/>
  <c r="CE26" i="4" a="1"/>
  <c r="CE26" i="4" s="1"/>
  <c r="CF26" i="4" a="1"/>
  <c r="CF26" i="4" s="1"/>
  <c r="CG26" i="4" a="1"/>
  <c r="CG26" i="4" s="1"/>
  <c r="CH26" i="4" a="1"/>
  <c r="CH26" i="4" s="1"/>
  <c r="CI26" i="4" a="1"/>
  <c r="CI26" i="4" s="1"/>
  <c r="CJ26" i="4" a="1"/>
  <c r="CJ26" i="4" s="1"/>
  <c r="CK26" i="4" a="1"/>
  <c r="CK26" i="4" s="1"/>
  <c r="CL26" i="4" a="1"/>
  <c r="CL26" i="4" s="1"/>
  <c r="CM26" i="4" a="1"/>
  <c r="CM26" i="4" s="1"/>
  <c r="CN26" i="4" a="1"/>
  <c r="CN26" i="4" s="1"/>
  <c r="CO26" i="4" a="1"/>
  <c r="CO26" i="4" s="1"/>
  <c r="CP26" i="4" a="1"/>
  <c r="CP26" i="4" s="1"/>
  <c r="CQ26" i="4" a="1"/>
  <c r="CQ26" i="4" s="1"/>
  <c r="CR26" i="4" a="1"/>
  <c r="CR26" i="4" s="1"/>
  <c r="CS26" i="4" a="1"/>
  <c r="CS26" i="4" s="1"/>
  <c r="CT26" i="4" a="1"/>
  <c r="CT26" i="4" s="1"/>
  <c r="CU26" i="4" a="1"/>
  <c r="CU26" i="4" s="1"/>
  <c r="CV26" i="4" a="1"/>
  <c r="CV26" i="4" s="1"/>
  <c r="CW26" i="4" a="1"/>
  <c r="CW26" i="4" s="1"/>
  <c r="CX26" i="4" a="1"/>
  <c r="CX26" i="4" s="1"/>
  <c r="CY26" i="4" a="1"/>
  <c r="CY26" i="4" s="1"/>
  <c r="CZ26" i="4" a="1"/>
  <c r="CZ26" i="4" s="1"/>
  <c r="DA26" i="4" a="1"/>
  <c r="DA26" i="4" s="1"/>
  <c r="DB26" i="4" a="1"/>
  <c r="DB26" i="4" s="1"/>
  <c r="D27" i="4" a="1"/>
  <c r="D27" i="4" s="1"/>
  <c r="E27" i="4" a="1"/>
  <c r="E27" i="4" s="1"/>
  <c r="F27" i="4" a="1"/>
  <c r="F27" i="4" s="1"/>
  <c r="G27" i="4" a="1"/>
  <c r="G27" i="4" s="1"/>
  <c r="H27" i="4" a="1"/>
  <c r="H27" i="4" s="1"/>
  <c r="I27" i="4" a="1"/>
  <c r="I27" i="4" s="1"/>
  <c r="J27" i="4" a="1"/>
  <c r="J27" i="4" s="1"/>
  <c r="K27" i="4" a="1"/>
  <c r="K27" i="4" s="1"/>
  <c r="L27" i="4" a="1"/>
  <c r="L27" i="4" s="1"/>
  <c r="M27" i="4" a="1"/>
  <c r="M27" i="4" s="1"/>
  <c r="N27" i="4" a="1"/>
  <c r="N27" i="4" s="1"/>
  <c r="O27" i="4" a="1"/>
  <c r="O27" i="4" s="1"/>
  <c r="P27" i="4" a="1"/>
  <c r="P27" i="4" s="1"/>
  <c r="Q27" i="4" a="1"/>
  <c r="Q27" i="4" s="1"/>
  <c r="R27" i="4" a="1"/>
  <c r="R27" i="4" s="1"/>
  <c r="S27" i="4" a="1"/>
  <c r="S27" i="4" s="1"/>
  <c r="T27" i="4" a="1"/>
  <c r="T27" i="4" s="1"/>
  <c r="U27" i="4" a="1"/>
  <c r="U27" i="4" s="1"/>
  <c r="V27" i="4" a="1"/>
  <c r="V27" i="4" s="1"/>
  <c r="W27" i="4" a="1"/>
  <c r="W27" i="4" s="1"/>
  <c r="X27" i="4" a="1"/>
  <c r="X27" i="4" s="1"/>
  <c r="Y27" i="4" a="1"/>
  <c r="Y27" i="4" s="1"/>
  <c r="Z27" i="4" a="1"/>
  <c r="Z27" i="4" s="1"/>
  <c r="AA27" i="4" a="1"/>
  <c r="AA27" i="4" s="1"/>
  <c r="AB27" i="4" a="1"/>
  <c r="AB27" i="4" s="1"/>
  <c r="AC27" i="4" a="1"/>
  <c r="AC27" i="4" s="1"/>
  <c r="AD27" i="4" a="1"/>
  <c r="AD27" i="4" s="1"/>
  <c r="AE27" i="4" a="1"/>
  <c r="AE27" i="4" s="1"/>
  <c r="AF27" i="4" a="1"/>
  <c r="AF27" i="4" s="1"/>
  <c r="AG27" i="4" a="1"/>
  <c r="AG27" i="4" s="1"/>
  <c r="AH27" i="4" a="1"/>
  <c r="AH27" i="4" s="1"/>
  <c r="AI27" i="4" a="1"/>
  <c r="AI27" i="4" s="1"/>
  <c r="AJ27" i="4" a="1"/>
  <c r="AJ27" i="4" s="1"/>
  <c r="AK27" i="4" a="1"/>
  <c r="AK27" i="4" s="1"/>
  <c r="AL27" i="4" a="1"/>
  <c r="AL27" i="4" s="1"/>
  <c r="AM27" i="4" a="1"/>
  <c r="AM27" i="4" s="1"/>
  <c r="AN27" i="4" a="1"/>
  <c r="AN27" i="4" s="1"/>
  <c r="AO27" i="4" a="1"/>
  <c r="AO27" i="4" s="1"/>
  <c r="AP27" i="4" a="1"/>
  <c r="AP27" i="4" s="1"/>
  <c r="AQ27" i="4" a="1"/>
  <c r="AQ27" i="4" s="1"/>
  <c r="AR27" i="4" a="1"/>
  <c r="AR27" i="4" s="1"/>
  <c r="AS27" i="4" a="1"/>
  <c r="AS27" i="4" s="1"/>
  <c r="AT27" i="4" a="1"/>
  <c r="AT27" i="4" s="1"/>
  <c r="AU27" i="4" a="1"/>
  <c r="AU27" i="4" s="1"/>
  <c r="AV27" i="4" a="1"/>
  <c r="AV27" i="4" s="1"/>
  <c r="AW27" i="4" a="1"/>
  <c r="AW27" i="4" s="1"/>
  <c r="AX27" i="4" a="1"/>
  <c r="AX27" i="4" s="1"/>
  <c r="AY27" i="4" a="1"/>
  <c r="AY27" i="4" s="1"/>
  <c r="AZ27" i="4" a="1"/>
  <c r="AZ27" i="4" s="1"/>
  <c r="BA27" i="4" a="1"/>
  <c r="BA27" i="4" s="1"/>
  <c r="BB27" i="4" a="1"/>
  <c r="BB27" i="4" s="1"/>
  <c r="BC27" i="4" a="1"/>
  <c r="BC27" i="4" s="1"/>
  <c r="BD27" i="4" a="1"/>
  <c r="BD27" i="4" s="1"/>
  <c r="BE27" i="4" a="1"/>
  <c r="BE27" i="4" s="1"/>
  <c r="BF27" i="4" a="1"/>
  <c r="BF27" i="4" s="1"/>
  <c r="BG27" i="4" a="1"/>
  <c r="BG27" i="4" s="1"/>
  <c r="BH27" i="4" a="1"/>
  <c r="BH27" i="4" s="1"/>
  <c r="BI27" i="4" a="1"/>
  <c r="BI27" i="4" s="1"/>
  <c r="BJ27" i="4" a="1"/>
  <c r="BJ27" i="4" s="1"/>
  <c r="BK27" i="4" a="1"/>
  <c r="BK27" i="4" s="1"/>
  <c r="BL27" i="4" a="1"/>
  <c r="BL27" i="4" s="1"/>
  <c r="BM27" i="4" a="1"/>
  <c r="BM27" i="4" s="1"/>
  <c r="BN27" i="4" a="1"/>
  <c r="BN27" i="4" s="1"/>
  <c r="BO27" i="4" a="1"/>
  <c r="BO27" i="4" s="1"/>
  <c r="BP27" i="4" a="1"/>
  <c r="BP27" i="4" s="1"/>
  <c r="BQ27" i="4" a="1"/>
  <c r="BQ27" i="4" s="1"/>
  <c r="BR27" i="4" a="1"/>
  <c r="BR27" i="4" s="1"/>
  <c r="BS27" i="4" a="1"/>
  <c r="BS27" i="4" s="1"/>
  <c r="BT27" i="4" a="1"/>
  <c r="BT27" i="4" s="1"/>
  <c r="BU27" i="4" a="1"/>
  <c r="BU27" i="4" s="1"/>
  <c r="BV27" i="4" a="1"/>
  <c r="BV27" i="4" s="1"/>
  <c r="BW27" i="4" a="1"/>
  <c r="BW27" i="4" s="1"/>
  <c r="BX27" i="4" a="1"/>
  <c r="BX27" i="4" s="1"/>
  <c r="BY27" i="4" a="1"/>
  <c r="BY27" i="4" s="1"/>
  <c r="BZ27" i="4" a="1"/>
  <c r="BZ27" i="4" s="1"/>
  <c r="CA27" i="4" a="1"/>
  <c r="CA27" i="4" s="1"/>
  <c r="CB27" i="4" a="1"/>
  <c r="CB27" i="4" s="1"/>
  <c r="CC27" i="4" a="1"/>
  <c r="CC27" i="4" s="1"/>
  <c r="CD27" i="4" a="1"/>
  <c r="CD27" i="4" s="1"/>
  <c r="CE27" i="4" a="1"/>
  <c r="CE27" i="4" s="1"/>
  <c r="CF27" i="4" a="1"/>
  <c r="CF27" i="4" s="1"/>
  <c r="CG27" i="4" a="1"/>
  <c r="CG27" i="4" s="1"/>
  <c r="CH27" i="4" a="1"/>
  <c r="CH27" i="4" s="1"/>
  <c r="CI27" i="4" a="1"/>
  <c r="CI27" i="4" s="1"/>
  <c r="CJ27" i="4" a="1"/>
  <c r="CJ27" i="4" s="1"/>
  <c r="CK27" i="4" a="1"/>
  <c r="CK27" i="4" s="1"/>
  <c r="CL27" i="4" a="1"/>
  <c r="CL27" i="4" s="1"/>
  <c r="CM27" i="4" a="1"/>
  <c r="CM27" i="4" s="1"/>
  <c r="CN27" i="4" a="1"/>
  <c r="CN27" i="4" s="1"/>
  <c r="CO27" i="4" a="1"/>
  <c r="CO27" i="4" s="1"/>
  <c r="CP27" i="4" a="1"/>
  <c r="CP27" i="4" s="1"/>
  <c r="CQ27" i="4" a="1"/>
  <c r="CQ27" i="4" s="1"/>
  <c r="CR27" i="4" a="1"/>
  <c r="CR27" i="4" s="1"/>
  <c r="CS27" i="4" a="1"/>
  <c r="CS27" i="4" s="1"/>
  <c r="CT27" i="4" a="1"/>
  <c r="CT27" i="4" s="1"/>
  <c r="CU27" i="4" a="1"/>
  <c r="CU27" i="4" s="1"/>
  <c r="CV27" i="4" a="1"/>
  <c r="CV27" i="4" s="1"/>
  <c r="CW27" i="4" a="1"/>
  <c r="CW27" i="4" s="1"/>
  <c r="CX27" i="4" a="1"/>
  <c r="CX27" i="4" s="1"/>
  <c r="CY27" i="4" a="1"/>
  <c r="CY27" i="4" s="1"/>
  <c r="CZ27" i="4" a="1"/>
  <c r="CZ27" i="4" s="1"/>
  <c r="DA27" i="4" a="1"/>
  <c r="DA27" i="4" s="1"/>
  <c r="DB27" i="4" a="1"/>
  <c r="DB27" i="4" s="1"/>
  <c r="D28" i="4" a="1"/>
  <c r="D28" i="4" s="1"/>
  <c r="E28" i="4" a="1"/>
  <c r="E28" i="4" s="1"/>
  <c r="F28" i="4" a="1"/>
  <c r="F28" i="4" s="1"/>
  <c r="G28" i="4" a="1"/>
  <c r="G28" i="4" s="1"/>
  <c r="H28" i="4" a="1"/>
  <c r="H28" i="4" s="1"/>
  <c r="I28" i="4" a="1"/>
  <c r="I28" i="4" s="1"/>
  <c r="J28" i="4" a="1"/>
  <c r="J28" i="4" s="1"/>
  <c r="K28" i="4" a="1"/>
  <c r="K28" i="4" s="1"/>
  <c r="L28" i="4" a="1"/>
  <c r="L28" i="4" s="1"/>
  <c r="M28" i="4" a="1"/>
  <c r="M28" i="4" s="1"/>
  <c r="N28" i="4" a="1"/>
  <c r="N28" i="4" s="1"/>
  <c r="O28" i="4" a="1"/>
  <c r="O28" i="4" s="1"/>
  <c r="P28" i="4" a="1"/>
  <c r="P28" i="4" s="1"/>
  <c r="Q28" i="4" a="1"/>
  <c r="Q28" i="4" s="1"/>
  <c r="R28" i="4" a="1"/>
  <c r="R28" i="4" s="1"/>
  <c r="S28" i="4" a="1"/>
  <c r="S28" i="4" s="1"/>
  <c r="T28" i="4" a="1"/>
  <c r="T28" i="4" s="1"/>
  <c r="U28" i="4" a="1"/>
  <c r="U28" i="4" s="1"/>
  <c r="V28" i="4" a="1"/>
  <c r="V28" i="4" s="1"/>
  <c r="W28" i="4" a="1"/>
  <c r="W28" i="4" s="1"/>
  <c r="X28" i="4" a="1"/>
  <c r="X28" i="4" s="1"/>
  <c r="Y28" i="4" a="1"/>
  <c r="Y28" i="4" s="1"/>
  <c r="Z28" i="4" a="1"/>
  <c r="Z28" i="4" s="1"/>
  <c r="AA28" i="4" a="1"/>
  <c r="AA28" i="4" s="1"/>
  <c r="AB28" i="4" a="1"/>
  <c r="AB28" i="4" s="1"/>
  <c r="AC28" i="4" a="1"/>
  <c r="AC28" i="4" s="1"/>
  <c r="AD28" i="4" a="1"/>
  <c r="AD28" i="4" s="1"/>
  <c r="AE28" i="4" a="1"/>
  <c r="AE28" i="4" s="1"/>
  <c r="AF28" i="4" a="1"/>
  <c r="AF28" i="4" s="1"/>
  <c r="AG28" i="4" a="1"/>
  <c r="AG28" i="4" s="1"/>
  <c r="AH28" i="4" a="1"/>
  <c r="AH28" i="4" s="1"/>
  <c r="AI28" i="4" a="1"/>
  <c r="AI28" i="4" s="1"/>
  <c r="AJ28" i="4" a="1"/>
  <c r="AJ28" i="4" s="1"/>
  <c r="AK28" i="4" a="1"/>
  <c r="AK28" i="4" s="1"/>
  <c r="AL28" i="4" a="1"/>
  <c r="AL28" i="4" s="1"/>
  <c r="AM28" i="4" a="1"/>
  <c r="AM28" i="4" s="1"/>
  <c r="AN28" i="4" a="1"/>
  <c r="AN28" i="4" s="1"/>
  <c r="AO28" i="4" a="1"/>
  <c r="AO28" i="4" s="1"/>
  <c r="AP28" i="4" a="1"/>
  <c r="AP28" i="4" s="1"/>
  <c r="AQ28" i="4" a="1"/>
  <c r="AQ28" i="4" s="1"/>
  <c r="AR28" i="4" a="1"/>
  <c r="AR28" i="4" s="1"/>
  <c r="AS28" i="4" a="1"/>
  <c r="AS28" i="4" s="1"/>
  <c r="AT28" i="4" a="1"/>
  <c r="AT28" i="4" s="1"/>
  <c r="AU28" i="4" a="1"/>
  <c r="AU28" i="4" s="1"/>
  <c r="AV28" i="4" a="1"/>
  <c r="AV28" i="4" s="1"/>
  <c r="AW28" i="4" a="1"/>
  <c r="AW28" i="4" s="1"/>
  <c r="AX28" i="4" a="1"/>
  <c r="AX28" i="4" s="1"/>
  <c r="AY28" i="4" a="1"/>
  <c r="AY28" i="4" s="1"/>
  <c r="AZ28" i="4" a="1"/>
  <c r="AZ28" i="4" s="1"/>
  <c r="BA28" i="4" a="1"/>
  <c r="BA28" i="4" s="1"/>
  <c r="BB28" i="4" a="1"/>
  <c r="BB28" i="4" s="1"/>
  <c r="BC28" i="4" a="1"/>
  <c r="BC28" i="4" s="1"/>
  <c r="BD28" i="4" a="1"/>
  <c r="BD28" i="4" s="1"/>
  <c r="BE28" i="4" a="1"/>
  <c r="BE28" i="4" s="1"/>
  <c r="BF28" i="4" a="1"/>
  <c r="BF28" i="4" s="1"/>
  <c r="BG28" i="4" a="1"/>
  <c r="BG28" i="4" s="1"/>
  <c r="BH28" i="4" a="1"/>
  <c r="BH28" i="4" s="1"/>
  <c r="BI28" i="4" a="1"/>
  <c r="BI28" i="4" s="1"/>
  <c r="BJ28" i="4" a="1"/>
  <c r="BJ28" i="4" s="1"/>
  <c r="BK28" i="4" a="1"/>
  <c r="BK28" i="4" s="1"/>
  <c r="BL28" i="4" a="1"/>
  <c r="BL28" i="4" s="1"/>
  <c r="BM28" i="4" a="1"/>
  <c r="BM28" i="4" s="1"/>
  <c r="BN28" i="4" a="1"/>
  <c r="BN28" i="4" s="1"/>
  <c r="BO28" i="4" a="1"/>
  <c r="BO28" i="4" s="1"/>
  <c r="BP28" i="4" a="1"/>
  <c r="BP28" i="4" s="1"/>
  <c r="BQ28" i="4" a="1"/>
  <c r="BQ28" i="4" s="1"/>
  <c r="BR28" i="4" a="1"/>
  <c r="BR28" i="4" s="1"/>
  <c r="BS28" i="4" a="1"/>
  <c r="BS28" i="4" s="1"/>
  <c r="BT28" i="4" a="1"/>
  <c r="BT28" i="4" s="1"/>
  <c r="BU28" i="4" a="1"/>
  <c r="BU28" i="4" s="1"/>
  <c r="BV28" i="4" a="1"/>
  <c r="BV28" i="4" s="1"/>
  <c r="BW28" i="4" a="1"/>
  <c r="BW28" i="4" s="1"/>
  <c r="BX28" i="4" a="1"/>
  <c r="BX28" i="4" s="1"/>
  <c r="BY28" i="4" a="1"/>
  <c r="BY28" i="4" s="1"/>
  <c r="BZ28" i="4" a="1"/>
  <c r="BZ28" i="4" s="1"/>
  <c r="CA28" i="4" a="1"/>
  <c r="CA28" i="4" s="1"/>
  <c r="CB28" i="4" a="1"/>
  <c r="CB28" i="4" s="1"/>
  <c r="CC28" i="4" a="1"/>
  <c r="CC28" i="4" s="1"/>
  <c r="CD28" i="4" a="1"/>
  <c r="CD28" i="4" s="1"/>
  <c r="CE28" i="4" a="1"/>
  <c r="CE28" i="4" s="1"/>
  <c r="CF28" i="4" a="1"/>
  <c r="CF28" i="4" s="1"/>
  <c r="CG28" i="4" a="1"/>
  <c r="CG28" i="4" s="1"/>
  <c r="CH28" i="4" a="1"/>
  <c r="CH28" i="4" s="1"/>
  <c r="CI28" i="4" a="1"/>
  <c r="CI28" i="4" s="1"/>
  <c r="CJ28" i="4" a="1"/>
  <c r="CJ28" i="4" s="1"/>
  <c r="CK28" i="4" a="1"/>
  <c r="CK28" i="4" s="1"/>
  <c r="CL28" i="4" a="1"/>
  <c r="CL28" i="4" s="1"/>
  <c r="CM28" i="4" a="1"/>
  <c r="CM28" i="4" s="1"/>
  <c r="CN28" i="4" a="1"/>
  <c r="CN28" i="4" s="1"/>
  <c r="CO28" i="4" a="1"/>
  <c r="CO28" i="4" s="1"/>
  <c r="CP28" i="4" a="1"/>
  <c r="CP28" i="4" s="1"/>
  <c r="CQ28" i="4" a="1"/>
  <c r="CQ28" i="4" s="1"/>
  <c r="CR28" i="4" a="1"/>
  <c r="CR28" i="4" s="1"/>
  <c r="CS28" i="4" a="1"/>
  <c r="CS28" i="4" s="1"/>
  <c r="CT28" i="4" a="1"/>
  <c r="CT28" i="4" s="1"/>
  <c r="CU28" i="4" a="1"/>
  <c r="CU28" i="4" s="1"/>
  <c r="CV28" i="4" a="1"/>
  <c r="CV28" i="4" s="1"/>
  <c r="CW28" i="4" a="1"/>
  <c r="CW28" i="4" s="1"/>
  <c r="CX28" i="4" a="1"/>
  <c r="CX28" i="4" s="1"/>
  <c r="CY28" i="4" a="1"/>
  <c r="CY28" i="4" s="1"/>
  <c r="CZ28" i="4" a="1"/>
  <c r="CZ28" i="4" s="1"/>
  <c r="DA28" i="4" a="1"/>
  <c r="DA28" i="4" s="1"/>
  <c r="DB28" i="4" a="1"/>
  <c r="DB28" i="4" s="1"/>
  <c r="D29" i="4" a="1"/>
  <c r="D29" i="4" s="1"/>
  <c r="E29" i="4" a="1"/>
  <c r="E29" i="4" s="1"/>
  <c r="F29" i="4" a="1"/>
  <c r="F29" i="4" s="1"/>
  <c r="G29" i="4" a="1"/>
  <c r="G29" i="4" s="1"/>
  <c r="H29" i="4" a="1"/>
  <c r="H29" i="4" s="1"/>
  <c r="I29" i="4" a="1"/>
  <c r="I29" i="4" s="1"/>
  <c r="J29" i="4" a="1"/>
  <c r="J29" i="4" s="1"/>
  <c r="K29" i="4" a="1"/>
  <c r="K29" i="4" s="1"/>
  <c r="L29" i="4" a="1"/>
  <c r="L29" i="4" s="1"/>
  <c r="M29" i="4" a="1"/>
  <c r="M29" i="4" s="1"/>
  <c r="N29" i="4" a="1"/>
  <c r="N29" i="4" s="1"/>
  <c r="O29" i="4" a="1"/>
  <c r="O29" i="4" s="1"/>
  <c r="P29" i="4" a="1"/>
  <c r="P29" i="4" s="1"/>
  <c r="Q29" i="4" a="1"/>
  <c r="Q29" i="4" s="1"/>
  <c r="R29" i="4" a="1"/>
  <c r="R29" i="4" s="1"/>
  <c r="S29" i="4" a="1"/>
  <c r="S29" i="4" s="1"/>
  <c r="T29" i="4" a="1"/>
  <c r="T29" i="4" s="1"/>
  <c r="U29" i="4" a="1"/>
  <c r="U29" i="4" s="1"/>
  <c r="V29" i="4" a="1"/>
  <c r="V29" i="4" s="1"/>
  <c r="W29" i="4" a="1"/>
  <c r="W29" i="4" s="1"/>
  <c r="X29" i="4" a="1"/>
  <c r="X29" i="4" s="1"/>
  <c r="Y29" i="4" a="1"/>
  <c r="Y29" i="4" s="1"/>
  <c r="Z29" i="4" a="1"/>
  <c r="Z29" i="4" s="1"/>
  <c r="AA29" i="4" a="1"/>
  <c r="AA29" i="4" s="1"/>
  <c r="AB29" i="4" a="1"/>
  <c r="AB29" i="4" s="1"/>
  <c r="AC29" i="4" a="1"/>
  <c r="AC29" i="4" s="1"/>
  <c r="AD29" i="4" a="1"/>
  <c r="AD29" i="4" s="1"/>
  <c r="AE29" i="4" a="1"/>
  <c r="AE29" i="4" s="1"/>
  <c r="AF29" i="4" a="1"/>
  <c r="AF29" i="4" s="1"/>
  <c r="AG29" i="4" a="1"/>
  <c r="AG29" i="4" s="1"/>
  <c r="AH29" i="4" a="1"/>
  <c r="AH29" i="4" s="1"/>
  <c r="AI29" i="4" a="1"/>
  <c r="AI29" i="4" s="1"/>
  <c r="AJ29" i="4" a="1"/>
  <c r="AJ29" i="4" s="1"/>
  <c r="AK29" i="4" a="1"/>
  <c r="AK29" i="4" s="1"/>
  <c r="AL29" i="4" a="1"/>
  <c r="AL29" i="4" s="1"/>
  <c r="AM29" i="4" a="1"/>
  <c r="AM29" i="4" s="1"/>
  <c r="AN29" i="4" a="1"/>
  <c r="AN29" i="4" s="1"/>
  <c r="AO29" i="4" a="1"/>
  <c r="AO29" i="4" s="1"/>
  <c r="AP29" i="4" a="1"/>
  <c r="AP29" i="4" s="1"/>
  <c r="AQ29" i="4" a="1"/>
  <c r="AQ29" i="4" s="1"/>
  <c r="AR29" i="4" a="1"/>
  <c r="AR29" i="4" s="1"/>
  <c r="AS29" i="4" a="1"/>
  <c r="AS29" i="4" s="1"/>
  <c r="AT29" i="4" a="1"/>
  <c r="AT29" i="4" s="1"/>
  <c r="AU29" i="4" a="1"/>
  <c r="AU29" i="4" s="1"/>
  <c r="AV29" i="4" a="1"/>
  <c r="AV29" i="4" s="1"/>
  <c r="AW29" i="4" a="1"/>
  <c r="AW29" i="4" s="1"/>
  <c r="AX29" i="4" a="1"/>
  <c r="AX29" i="4" s="1"/>
  <c r="AY29" i="4" a="1"/>
  <c r="AY29" i="4" s="1"/>
  <c r="AZ29" i="4" a="1"/>
  <c r="AZ29" i="4" s="1"/>
  <c r="BA29" i="4" a="1"/>
  <c r="BA29" i="4" s="1"/>
  <c r="BB29" i="4" a="1"/>
  <c r="BB29" i="4" s="1"/>
  <c r="BC29" i="4" a="1"/>
  <c r="BC29" i="4" s="1"/>
  <c r="BD29" i="4" a="1"/>
  <c r="BD29" i="4" s="1"/>
  <c r="BE29" i="4" a="1"/>
  <c r="BE29" i="4" s="1"/>
  <c r="BF29" i="4" a="1"/>
  <c r="BF29" i="4" s="1"/>
  <c r="BG29" i="4" a="1"/>
  <c r="BG29" i="4" s="1"/>
  <c r="BH29" i="4" a="1"/>
  <c r="BH29" i="4" s="1"/>
  <c r="BI29" i="4" a="1"/>
  <c r="BI29" i="4" s="1"/>
  <c r="BJ29" i="4" a="1"/>
  <c r="BJ29" i="4" s="1"/>
  <c r="BK29" i="4" a="1"/>
  <c r="BK29" i="4" s="1"/>
  <c r="BL29" i="4" a="1"/>
  <c r="BL29" i="4" s="1"/>
  <c r="BM29" i="4" a="1"/>
  <c r="BM29" i="4" s="1"/>
  <c r="BN29" i="4" a="1"/>
  <c r="BN29" i="4" s="1"/>
  <c r="BO29" i="4" a="1"/>
  <c r="BO29" i="4" s="1"/>
  <c r="BP29" i="4" a="1"/>
  <c r="BP29" i="4" s="1"/>
  <c r="BQ29" i="4" a="1"/>
  <c r="BQ29" i="4" s="1"/>
  <c r="BR29" i="4" a="1"/>
  <c r="BR29" i="4" s="1"/>
  <c r="BS29" i="4" a="1"/>
  <c r="BS29" i="4" s="1"/>
  <c r="BT29" i="4" a="1"/>
  <c r="BT29" i="4" s="1"/>
  <c r="BU29" i="4" a="1"/>
  <c r="BU29" i="4" s="1"/>
  <c r="BV29" i="4" a="1"/>
  <c r="BV29" i="4" s="1"/>
  <c r="BW29" i="4" a="1"/>
  <c r="BW29" i="4" s="1"/>
  <c r="BX29" i="4" a="1"/>
  <c r="BX29" i="4" s="1"/>
  <c r="BY29" i="4" a="1"/>
  <c r="BY29" i="4" s="1"/>
  <c r="BZ29" i="4" a="1"/>
  <c r="BZ29" i="4" s="1"/>
  <c r="CA29" i="4" a="1"/>
  <c r="CA29" i="4" s="1"/>
  <c r="CB29" i="4" a="1"/>
  <c r="CB29" i="4" s="1"/>
  <c r="CC29" i="4" a="1"/>
  <c r="CC29" i="4" s="1"/>
  <c r="CD29" i="4" a="1"/>
  <c r="CD29" i="4" s="1"/>
  <c r="CE29" i="4" a="1"/>
  <c r="CE29" i="4" s="1"/>
  <c r="CF29" i="4" a="1"/>
  <c r="CF29" i="4" s="1"/>
  <c r="CG29" i="4" a="1"/>
  <c r="CG29" i="4" s="1"/>
  <c r="CH29" i="4" a="1"/>
  <c r="CH29" i="4" s="1"/>
  <c r="CI29" i="4" a="1"/>
  <c r="CI29" i="4" s="1"/>
  <c r="CJ29" i="4" a="1"/>
  <c r="CJ29" i="4" s="1"/>
  <c r="CK29" i="4" a="1"/>
  <c r="CK29" i="4" s="1"/>
  <c r="CL29" i="4" a="1"/>
  <c r="CL29" i="4" s="1"/>
  <c r="CM29" i="4" a="1"/>
  <c r="CM29" i="4" s="1"/>
  <c r="CN29" i="4" a="1"/>
  <c r="CN29" i="4" s="1"/>
  <c r="CO29" i="4" a="1"/>
  <c r="CO29" i="4" s="1"/>
  <c r="CP29" i="4" a="1"/>
  <c r="CP29" i="4" s="1"/>
  <c r="CQ29" i="4" a="1"/>
  <c r="CQ29" i="4" s="1"/>
  <c r="CR29" i="4" a="1"/>
  <c r="CR29" i="4" s="1"/>
  <c r="CS29" i="4" a="1"/>
  <c r="CS29" i="4" s="1"/>
  <c r="CT29" i="4" a="1"/>
  <c r="CT29" i="4" s="1"/>
  <c r="CU29" i="4" a="1"/>
  <c r="CU29" i="4" s="1"/>
  <c r="CV29" i="4" a="1"/>
  <c r="CV29" i="4" s="1"/>
  <c r="CW29" i="4" a="1"/>
  <c r="CW29" i="4" s="1"/>
  <c r="CX29" i="4" a="1"/>
  <c r="CX29" i="4" s="1"/>
  <c r="CY29" i="4" a="1"/>
  <c r="CY29" i="4" s="1"/>
  <c r="CZ29" i="4" a="1"/>
  <c r="CZ29" i="4" s="1"/>
  <c r="DA29" i="4" a="1"/>
  <c r="DA29" i="4" s="1"/>
  <c r="DB29" i="4" a="1"/>
  <c r="DB29" i="4" s="1"/>
  <c r="D30" i="4" a="1"/>
  <c r="D30" i="4" s="1"/>
  <c r="E30" i="4" a="1"/>
  <c r="E30" i="4" s="1"/>
  <c r="F30" i="4" a="1"/>
  <c r="F30" i="4" s="1"/>
  <c r="G30" i="4" a="1"/>
  <c r="G30" i="4" s="1"/>
  <c r="H30" i="4" a="1"/>
  <c r="H30" i="4" s="1"/>
  <c r="I30" i="4" a="1"/>
  <c r="I30" i="4" s="1"/>
  <c r="J30" i="4" a="1"/>
  <c r="J30" i="4" s="1"/>
  <c r="K30" i="4" a="1"/>
  <c r="K30" i="4" s="1"/>
  <c r="L30" i="4" a="1"/>
  <c r="L30" i="4" s="1"/>
  <c r="M30" i="4" a="1"/>
  <c r="M30" i="4" s="1"/>
  <c r="N30" i="4" a="1"/>
  <c r="N30" i="4" s="1"/>
  <c r="O30" i="4" a="1"/>
  <c r="O30" i="4" s="1"/>
  <c r="P30" i="4" a="1"/>
  <c r="P30" i="4" s="1"/>
  <c r="Q30" i="4" a="1"/>
  <c r="Q30" i="4" s="1"/>
  <c r="R30" i="4" a="1"/>
  <c r="R30" i="4" s="1"/>
  <c r="S30" i="4" a="1"/>
  <c r="S30" i="4" s="1"/>
  <c r="T30" i="4" a="1"/>
  <c r="T30" i="4" s="1"/>
  <c r="U30" i="4" a="1"/>
  <c r="U30" i="4" s="1"/>
  <c r="V30" i="4" a="1"/>
  <c r="V30" i="4" s="1"/>
  <c r="W30" i="4" a="1"/>
  <c r="W30" i="4" s="1"/>
  <c r="X30" i="4" a="1"/>
  <c r="X30" i="4" s="1"/>
  <c r="Y30" i="4" a="1"/>
  <c r="Y30" i="4" s="1"/>
  <c r="Z30" i="4" a="1"/>
  <c r="Z30" i="4" s="1"/>
  <c r="AA30" i="4" a="1"/>
  <c r="AA30" i="4" s="1"/>
  <c r="AB30" i="4" a="1"/>
  <c r="AB30" i="4" s="1"/>
  <c r="AC30" i="4" a="1"/>
  <c r="AC30" i="4" s="1"/>
  <c r="AD30" i="4" a="1"/>
  <c r="AD30" i="4" s="1"/>
  <c r="AE30" i="4" a="1"/>
  <c r="AE30" i="4" s="1"/>
  <c r="AF30" i="4" a="1"/>
  <c r="AF30" i="4" s="1"/>
  <c r="AG30" i="4" a="1"/>
  <c r="AG30" i="4" s="1"/>
  <c r="AH30" i="4" a="1"/>
  <c r="AH30" i="4" s="1"/>
  <c r="AI30" i="4" a="1"/>
  <c r="AI30" i="4" s="1"/>
  <c r="AJ30" i="4" a="1"/>
  <c r="AJ30" i="4" s="1"/>
  <c r="AK30" i="4" a="1"/>
  <c r="AK30" i="4" s="1"/>
  <c r="AL30" i="4" a="1"/>
  <c r="AL30" i="4" s="1"/>
  <c r="AM30" i="4" a="1"/>
  <c r="AM30" i="4" s="1"/>
  <c r="AN30" i="4" a="1"/>
  <c r="AN30" i="4" s="1"/>
  <c r="AO30" i="4" a="1"/>
  <c r="AO30" i="4" s="1"/>
  <c r="AP30" i="4" a="1"/>
  <c r="AP30" i="4" s="1"/>
  <c r="AQ30" i="4" a="1"/>
  <c r="AQ30" i="4" s="1"/>
  <c r="AR30" i="4" a="1"/>
  <c r="AR30" i="4" s="1"/>
  <c r="AS30" i="4" a="1"/>
  <c r="AS30" i="4" s="1"/>
  <c r="AT30" i="4" a="1"/>
  <c r="AT30" i="4" s="1"/>
  <c r="AU30" i="4" a="1"/>
  <c r="AU30" i="4" s="1"/>
  <c r="AV30" i="4" a="1"/>
  <c r="AV30" i="4" s="1"/>
  <c r="AW30" i="4" a="1"/>
  <c r="AW30" i="4" s="1"/>
  <c r="AX30" i="4" a="1"/>
  <c r="AX30" i="4" s="1"/>
  <c r="AY30" i="4" a="1"/>
  <c r="AY30" i="4" s="1"/>
  <c r="AZ30" i="4" a="1"/>
  <c r="AZ30" i="4" s="1"/>
  <c r="BA30" i="4" a="1"/>
  <c r="BA30" i="4" s="1"/>
  <c r="BB30" i="4" a="1"/>
  <c r="BB30" i="4" s="1"/>
  <c r="BC30" i="4" a="1"/>
  <c r="BC30" i="4" s="1"/>
  <c r="BD30" i="4" a="1"/>
  <c r="BD30" i="4" s="1"/>
  <c r="BE30" i="4" a="1"/>
  <c r="BE30" i="4" s="1"/>
  <c r="BF30" i="4" a="1"/>
  <c r="BF30" i="4" s="1"/>
  <c r="BG30" i="4" a="1"/>
  <c r="BG30" i="4" s="1"/>
  <c r="BH30" i="4" a="1"/>
  <c r="BH30" i="4" s="1"/>
  <c r="BI30" i="4" a="1"/>
  <c r="BI30" i="4" s="1"/>
  <c r="BJ30" i="4" a="1"/>
  <c r="BJ30" i="4" s="1"/>
  <c r="BK30" i="4" a="1"/>
  <c r="BK30" i="4" s="1"/>
  <c r="BL30" i="4" a="1"/>
  <c r="BL30" i="4" s="1"/>
  <c r="BM30" i="4" a="1"/>
  <c r="BM30" i="4" s="1"/>
  <c r="BN30" i="4" a="1"/>
  <c r="BN30" i="4" s="1"/>
  <c r="BO30" i="4" a="1"/>
  <c r="BO30" i="4" s="1"/>
  <c r="BP30" i="4" a="1"/>
  <c r="BP30" i="4" s="1"/>
  <c r="BQ30" i="4" a="1"/>
  <c r="BQ30" i="4" s="1"/>
  <c r="BR30" i="4" a="1"/>
  <c r="BR30" i="4" s="1"/>
  <c r="BS30" i="4" a="1"/>
  <c r="BS30" i="4" s="1"/>
  <c r="BT30" i="4" a="1"/>
  <c r="BT30" i="4" s="1"/>
  <c r="BU30" i="4" a="1"/>
  <c r="BU30" i="4" s="1"/>
  <c r="BV30" i="4" a="1"/>
  <c r="BV30" i="4" s="1"/>
  <c r="BW30" i="4" a="1"/>
  <c r="BW30" i="4" s="1"/>
  <c r="BX30" i="4" a="1"/>
  <c r="BX30" i="4" s="1"/>
  <c r="BY30" i="4" a="1"/>
  <c r="BY30" i="4" s="1"/>
  <c r="BZ30" i="4" a="1"/>
  <c r="BZ30" i="4" s="1"/>
  <c r="CA30" i="4" a="1"/>
  <c r="CA30" i="4" s="1"/>
  <c r="CB30" i="4" a="1"/>
  <c r="CB30" i="4" s="1"/>
  <c r="CC30" i="4" a="1"/>
  <c r="CC30" i="4" s="1"/>
  <c r="CD30" i="4" a="1"/>
  <c r="CD30" i="4" s="1"/>
  <c r="CE30" i="4" a="1"/>
  <c r="CE30" i="4" s="1"/>
  <c r="CF30" i="4" a="1"/>
  <c r="CF30" i="4" s="1"/>
  <c r="CG30" i="4" a="1"/>
  <c r="CG30" i="4" s="1"/>
  <c r="CH30" i="4" a="1"/>
  <c r="CH30" i="4" s="1"/>
  <c r="CI30" i="4" a="1"/>
  <c r="CI30" i="4" s="1"/>
  <c r="CJ30" i="4" a="1"/>
  <c r="CJ30" i="4" s="1"/>
  <c r="CK30" i="4" a="1"/>
  <c r="CK30" i="4" s="1"/>
  <c r="CL30" i="4" a="1"/>
  <c r="CL30" i="4" s="1"/>
  <c r="CM30" i="4" a="1"/>
  <c r="CM30" i="4" s="1"/>
  <c r="CN30" i="4" a="1"/>
  <c r="CN30" i="4" s="1"/>
  <c r="CO30" i="4" a="1"/>
  <c r="CO30" i="4" s="1"/>
  <c r="CP30" i="4" a="1"/>
  <c r="CP30" i="4" s="1"/>
  <c r="CQ30" i="4" a="1"/>
  <c r="CQ30" i="4" s="1"/>
  <c r="CR30" i="4" a="1"/>
  <c r="CR30" i="4" s="1"/>
  <c r="CS30" i="4" a="1"/>
  <c r="CS30" i="4" s="1"/>
  <c r="CT30" i="4" a="1"/>
  <c r="CT30" i="4" s="1"/>
  <c r="CU30" i="4" a="1"/>
  <c r="CU30" i="4" s="1"/>
  <c r="CV30" i="4" a="1"/>
  <c r="CV30" i="4" s="1"/>
  <c r="CW30" i="4" a="1"/>
  <c r="CW30" i="4" s="1"/>
  <c r="CX30" i="4" a="1"/>
  <c r="CX30" i="4" s="1"/>
  <c r="CY30" i="4" a="1"/>
  <c r="CY30" i="4" s="1"/>
  <c r="CZ30" i="4" a="1"/>
  <c r="CZ30" i="4" s="1"/>
  <c r="DA30" i="4" a="1"/>
  <c r="DA30" i="4" s="1"/>
  <c r="DB30" i="4" a="1"/>
  <c r="DB30" i="4" s="1"/>
  <c r="D31" i="4" a="1"/>
  <c r="D31" i="4" s="1"/>
  <c r="E31" i="4" a="1"/>
  <c r="E31" i="4" s="1"/>
  <c r="F31" i="4" a="1"/>
  <c r="F31" i="4" s="1"/>
  <c r="G31" i="4" a="1"/>
  <c r="G31" i="4" s="1"/>
  <c r="H31" i="4" a="1"/>
  <c r="H31" i="4" s="1"/>
  <c r="I31" i="4" a="1"/>
  <c r="I31" i="4" s="1"/>
  <c r="J31" i="4" a="1"/>
  <c r="J31" i="4" s="1"/>
  <c r="K31" i="4" a="1"/>
  <c r="K31" i="4" s="1"/>
  <c r="L31" i="4" a="1"/>
  <c r="L31" i="4" s="1"/>
  <c r="M31" i="4" a="1"/>
  <c r="M31" i="4" s="1"/>
  <c r="N31" i="4" a="1"/>
  <c r="N31" i="4" s="1"/>
  <c r="O31" i="4" a="1"/>
  <c r="O31" i="4" s="1"/>
  <c r="P31" i="4" a="1"/>
  <c r="P31" i="4" s="1"/>
  <c r="Q31" i="4" a="1"/>
  <c r="Q31" i="4" s="1"/>
  <c r="R31" i="4" a="1"/>
  <c r="R31" i="4" s="1"/>
  <c r="S31" i="4" a="1"/>
  <c r="S31" i="4" s="1"/>
  <c r="T31" i="4" a="1"/>
  <c r="T31" i="4" s="1"/>
  <c r="U31" i="4" a="1"/>
  <c r="U31" i="4" s="1"/>
  <c r="V31" i="4" a="1"/>
  <c r="V31" i="4" s="1"/>
  <c r="W31" i="4" a="1"/>
  <c r="W31" i="4" s="1"/>
  <c r="X31" i="4" a="1"/>
  <c r="X31" i="4" s="1"/>
  <c r="Y31" i="4" a="1"/>
  <c r="Y31" i="4" s="1"/>
  <c r="Z31" i="4" a="1"/>
  <c r="Z31" i="4" s="1"/>
  <c r="AA31" i="4" a="1"/>
  <c r="AA31" i="4" s="1"/>
  <c r="AB31" i="4" a="1"/>
  <c r="AB31" i="4" s="1"/>
  <c r="AC31" i="4" a="1"/>
  <c r="AC31" i="4" s="1"/>
  <c r="AD31" i="4" a="1"/>
  <c r="AD31" i="4" s="1"/>
  <c r="AE31" i="4" a="1"/>
  <c r="AE31" i="4" s="1"/>
  <c r="AF31" i="4" a="1"/>
  <c r="AF31" i="4" s="1"/>
  <c r="AG31" i="4" a="1"/>
  <c r="AG31" i="4" s="1"/>
  <c r="AH31" i="4" a="1"/>
  <c r="AH31" i="4" s="1"/>
  <c r="AI31" i="4" a="1"/>
  <c r="AI31" i="4" s="1"/>
  <c r="AJ31" i="4" a="1"/>
  <c r="AJ31" i="4" s="1"/>
  <c r="AK31" i="4" a="1"/>
  <c r="AK31" i="4" s="1"/>
  <c r="AL31" i="4" a="1"/>
  <c r="AL31" i="4" s="1"/>
  <c r="AM31" i="4" a="1"/>
  <c r="AM31" i="4" s="1"/>
  <c r="AN31" i="4" a="1"/>
  <c r="AN31" i="4" s="1"/>
  <c r="AO31" i="4" a="1"/>
  <c r="AO31" i="4" s="1"/>
  <c r="AP31" i="4" a="1"/>
  <c r="AP31" i="4" s="1"/>
  <c r="AQ31" i="4" a="1"/>
  <c r="AQ31" i="4" s="1"/>
  <c r="AR31" i="4" a="1"/>
  <c r="AR31" i="4" s="1"/>
  <c r="AS31" i="4" a="1"/>
  <c r="AS31" i="4" s="1"/>
  <c r="AT31" i="4" a="1"/>
  <c r="AT31" i="4" s="1"/>
  <c r="AU31" i="4" a="1"/>
  <c r="AU31" i="4" s="1"/>
  <c r="AV31" i="4" a="1"/>
  <c r="AV31" i="4" s="1"/>
  <c r="AW31" i="4" a="1"/>
  <c r="AW31" i="4" s="1"/>
  <c r="AX31" i="4" a="1"/>
  <c r="AX31" i="4" s="1"/>
  <c r="AY31" i="4" a="1"/>
  <c r="AY31" i="4" s="1"/>
  <c r="AZ31" i="4" a="1"/>
  <c r="AZ31" i="4" s="1"/>
  <c r="BA31" i="4" a="1"/>
  <c r="BA31" i="4" s="1"/>
  <c r="BB31" i="4" a="1"/>
  <c r="BB31" i="4" s="1"/>
  <c r="BC31" i="4" a="1"/>
  <c r="BC31" i="4" s="1"/>
  <c r="BD31" i="4" a="1"/>
  <c r="BD31" i="4" s="1"/>
  <c r="BE31" i="4" a="1"/>
  <c r="BE31" i="4" s="1"/>
  <c r="BF31" i="4" a="1"/>
  <c r="BF31" i="4" s="1"/>
  <c r="BG31" i="4" a="1"/>
  <c r="BG31" i="4" s="1"/>
  <c r="BH31" i="4" a="1"/>
  <c r="BH31" i="4" s="1"/>
  <c r="BI31" i="4" a="1"/>
  <c r="BI31" i="4" s="1"/>
  <c r="BJ31" i="4" a="1"/>
  <c r="BJ31" i="4" s="1"/>
  <c r="BK31" i="4" a="1"/>
  <c r="BK31" i="4" s="1"/>
  <c r="BL31" i="4" a="1"/>
  <c r="BL31" i="4" s="1"/>
  <c r="BM31" i="4" a="1"/>
  <c r="BM31" i="4" s="1"/>
  <c r="BN31" i="4" a="1"/>
  <c r="BN31" i="4" s="1"/>
  <c r="BO31" i="4" a="1"/>
  <c r="BO31" i="4" s="1"/>
  <c r="BP31" i="4" a="1"/>
  <c r="BP31" i="4" s="1"/>
  <c r="BQ31" i="4" a="1"/>
  <c r="BQ31" i="4" s="1"/>
  <c r="BR31" i="4" a="1"/>
  <c r="BR31" i="4" s="1"/>
  <c r="BS31" i="4" a="1"/>
  <c r="BS31" i="4" s="1"/>
  <c r="BT31" i="4" a="1"/>
  <c r="BT31" i="4" s="1"/>
  <c r="BU31" i="4" a="1"/>
  <c r="BU31" i="4" s="1"/>
  <c r="BV31" i="4" a="1"/>
  <c r="BV31" i="4" s="1"/>
  <c r="BW31" i="4" a="1"/>
  <c r="BW31" i="4" s="1"/>
  <c r="BX31" i="4" a="1"/>
  <c r="BX31" i="4" s="1"/>
  <c r="BY31" i="4" a="1"/>
  <c r="BY31" i="4" s="1"/>
  <c r="BZ31" i="4" a="1"/>
  <c r="BZ31" i="4" s="1"/>
  <c r="CA31" i="4" a="1"/>
  <c r="CA31" i="4" s="1"/>
  <c r="CB31" i="4" a="1"/>
  <c r="CB31" i="4" s="1"/>
  <c r="CC31" i="4" a="1"/>
  <c r="CC31" i="4" s="1"/>
  <c r="CD31" i="4" a="1"/>
  <c r="CD31" i="4" s="1"/>
  <c r="CE31" i="4" a="1"/>
  <c r="CE31" i="4" s="1"/>
  <c r="CF31" i="4" a="1"/>
  <c r="CF31" i="4" s="1"/>
  <c r="CG31" i="4" a="1"/>
  <c r="CG31" i="4" s="1"/>
  <c r="CH31" i="4" a="1"/>
  <c r="CH31" i="4" s="1"/>
  <c r="CI31" i="4" a="1"/>
  <c r="CI31" i="4" s="1"/>
  <c r="CJ31" i="4" a="1"/>
  <c r="CJ31" i="4" s="1"/>
  <c r="CK31" i="4" a="1"/>
  <c r="CK31" i="4" s="1"/>
  <c r="CL31" i="4" a="1"/>
  <c r="CL31" i="4" s="1"/>
  <c r="CM31" i="4" a="1"/>
  <c r="CM31" i="4" s="1"/>
  <c r="CN31" i="4" a="1"/>
  <c r="CN31" i="4" s="1"/>
  <c r="CO31" i="4" a="1"/>
  <c r="CO31" i="4" s="1"/>
  <c r="CP31" i="4" a="1"/>
  <c r="CP31" i="4" s="1"/>
  <c r="CQ31" i="4" a="1"/>
  <c r="CQ31" i="4" s="1"/>
  <c r="CR31" i="4" a="1"/>
  <c r="CR31" i="4" s="1"/>
  <c r="CS31" i="4" a="1"/>
  <c r="CS31" i="4" s="1"/>
  <c r="CT31" i="4" a="1"/>
  <c r="CT31" i="4" s="1"/>
  <c r="CU31" i="4" a="1"/>
  <c r="CU31" i="4" s="1"/>
  <c r="CV31" i="4" a="1"/>
  <c r="CV31" i="4" s="1"/>
  <c r="CW31" i="4" a="1"/>
  <c r="CW31" i="4" s="1"/>
  <c r="CX31" i="4" a="1"/>
  <c r="CX31" i="4" s="1"/>
  <c r="CY31" i="4" a="1"/>
  <c r="CY31" i="4" s="1"/>
  <c r="CZ31" i="4" a="1"/>
  <c r="CZ31" i="4" s="1"/>
  <c r="DA31" i="4" a="1"/>
  <c r="DA31" i="4" s="1"/>
  <c r="DB31" i="4" a="1"/>
  <c r="DB31" i="4"/>
  <c r="D32" i="4" a="1"/>
  <c r="D32" i="4" s="1"/>
  <c r="E32" i="4" a="1"/>
  <c r="E32" i="4" s="1"/>
  <c r="F32" i="4" a="1"/>
  <c r="F32" i="4" s="1"/>
  <c r="G32" i="4" a="1"/>
  <c r="G32" i="4" s="1"/>
  <c r="H32" i="4" a="1"/>
  <c r="H32" i="4" s="1"/>
  <c r="I32" i="4" a="1"/>
  <c r="I32" i="4" s="1"/>
  <c r="J32" i="4" a="1"/>
  <c r="J32" i="4" s="1"/>
  <c r="K32" i="4" a="1"/>
  <c r="K32" i="4" s="1"/>
  <c r="L32" i="4" a="1"/>
  <c r="L32" i="4" s="1"/>
  <c r="M32" i="4" a="1"/>
  <c r="M32" i="4" s="1"/>
  <c r="N32" i="4" a="1"/>
  <c r="N32" i="4" s="1"/>
  <c r="O32" i="4" a="1"/>
  <c r="O32" i="4" s="1"/>
  <c r="P32" i="4" a="1"/>
  <c r="P32" i="4" s="1"/>
  <c r="Q32" i="4" a="1"/>
  <c r="Q32" i="4" s="1"/>
  <c r="R32" i="4" a="1"/>
  <c r="R32" i="4" s="1"/>
  <c r="S32" i="4" a="1"/>
  <c r="S32" i="4" s="1"/>
  <c r="T32" i="4" a="1"/>
  <c r="T32" i="4" s="1"/>
  <c r="U32" i="4" a="1"/>
  <c r="U32" i="4" s="1"/>
  <c r="V32" i="4" a="1"/>
  <c r="V32" i="4" s="1"/>
  <c r="W32" i="4" a="1"/>
  <c r="W32" i="4" s="1"/>
  <c r="X32" i="4" a="1"/>
  <c r="X32" i="4" s="1"/>
  <c r="Y32" i="4" a="1"/>
  <c r="Y32" i="4" s="1"/>
  <c r="Z32" i="4" a="1"/>
  <c r="Z32" i="4" s="1"/>
  <c r="AA32" i="4" a="1"/>
  <c r="AA32" i="4" s="1"/>
  <c r="AB32" i="4" a="1"/>
  <c r="AB32" i="4" s="1"/>
  <c r="AC32" i="4" a="1"/>
  <c r="AC32" i="4" s="1"/>
  <c r="AD32" i="4" a="1"/>
  <c r="AD32" i="4" s="1"/>
  <c r="AE32" i="4" a="1"/>
  <c r="AE32" i="4" s="1"/>
  <c r="AF32" i="4" a="1"/>
  <c r="AF32" i="4" s="1"/>
  <c r="AG32" i="4" a="1"/>
  <c r="AG32" i="4" s="1"/>
  <c r="AH32" i="4" a="1"/>
  <c r="AH32" i="4" s="1"/>
  <c r="AI32" i="4" a="1"/>
  <c r="AI32" i="4" s="1"/>
  <c r="AJ32" i="4" a="1"/>
  <c r="AJ32" i="4" s="1"/>
  <c r="AK32" i="4" a="1"/>
  <c r="AK32" i="4" s="1"/>
  <c r="AL32" i="4" a="1"/>
  <c r="AL32" i="4" s="1"/>
  <c r="AM32" i="4" a="1"/>
  <c r="AM32" i="4" s="1"/>
  <c r="AN32" i="4" a="1"/>
  <c r="AN32" i="4" s="1"/>
  <c r="AO32" i="4" a="1"/>
  <c r="AO32" i="4" s="1"/>
  <c r="AP32" i="4" a="1"/>
  <c r="AP32" i="4" s="1"/>
  <c r="AQ32" i="4" a="1"/>
  <c r="AQ32" i="4" s="1"/>
  <c r="AR32" i="4" a="1"/>
  <c r="AR32" i="4" s="1"/>
  <c r="AS32" i="4" a="1"/>
  <c r="AS32" i="4" s="1"/>
  <c r="AT32" i="4" a="1"/>
  <c r="AT32" i="4" s="1"/>
  <c r="AU32" i="4" a="1"/>
  <c r="AU32" i="4" s="1"/>
  <c r="AV32" i="4" a="1"/>
  <c r="AV32" i="4" s="1"/>
  <c r="AW32" i="4" a="1"/>
  <c r="AW32" i="4" s="1"/>
  <c r="AX32" i="4" a="1"/>
  <c r="AX32" i="4" s="1"/>
  <c r="AY32" i="4" a="1"/>
  <c r="AY32" i="4" s="1"/>
  <c r="AZ32" i="4" a="1"/>
  <c r="AZ32" i="4" s="1"/>
  <c r="BA32" i="4" a="1"/>
  <c r="BA32" i="4" s="1"/>
  <c r="BB32" i="4" a="1"/>
  <c r="BB32" i="4" s="1"/>
  <c r="BC32" i="4" a="1"/>
  <c r="BC32" i="4" s="1"/>
  <c r="BD32" i="4" a="1"/>
  <c r="BD32" i="4" s="1"/>
  <c r="BE32" i="4" a="1"/>
  <c r="BE32" i="4" s="1"/>
  <c r="BF32" i="4" a="1"/>
  <c r="BF32" i="4" s="1"/>
  <c r="BG32" i="4" a="1"/>
  <c r="BG32" i="4" s="1"/>
  <c r="BH32" i="4" a="1"/>
  <c r="BH32" i="4" s="1"/>
  <c r="BI32" i="4" a="1"/>
  <c r="BI32" i="4" s="1"/>
  <c r="BJ32" i="4" a="1"/>
  <c r="BJ32" i="4" s="1"/>
  <c r="BK32" i="4" a="1"/>
  <c r="BK32" i="4" s="1"/>
  <c r="BL32" i="4" a="1"/>
  <c r="BL32" i="4" s="1"/>
  <c r="BM32" i="4" a="1"/>
  <c r="BM32" i="4" s="1"/>
  <c r="BN32" i="4" a="1"/>
  <c r="BN32" i="4" s="1"/>
  <c r="BO32" i="4" a="1"/>
  <c r="BO32" i="4" s="1"/>
  <c r="BP32" i="4" a="1"/>
  <c r="BP32" i="4" s="1"/>
  <c r="BQ32" i="4" a="1"/>
  <c r="BQ32" i="4" s="1"/>
  <c r="BR32" i="4" a="1"/>
  <c r="BR32" i="4" s="1"/>
  <c r="BS32" i="4" a="1"/>
  <c r="BS32" i="4" s="1"/>
  <c r="BT32" i="4" a="1"/>
  <c r="BT32" i="4" s="1"/>
  <c r="BU32" i="4" a="1"/>
  <c r="BU32" i="4" s="1"/>
  <c r="BV32" i="4" a="1"/>
  <c r="BV32" i="4" s="1"/>
  <c r="BW32" i="4" a="1"/>
  <c r="BW32" i="4" s="1"/>
  <c r="BX32" i="4" a="1"/>
  <c r="BX32" i="4" s="1"/>
  <c r="BY32" i="4" a="1"/>
  <c r="BY32" i="4" s="1"/>
  <c r="BZ32" i="4" a="1"/>
  <c r="BZ32" i="4" s="1"/>
  <c r="CA32" i="4" a="1"/>
  <c r="CA32" i="4" s="1"/>
  <c r="CB32" i="4" a="1"/>
  <c r="CB32" i="4" s="1"/>
  <c r="CC32" i="4" a="1"/>
  <c r="CC32" i="4" s="1"/>
  <c r="CD32" i="4" a="1"/>
  <c r="CD32" i="4" s="1"/>
  <c r="CE32" i="4" a="1"/>
  <c r="CE32" i="4"/>
  <c r="CF32" i="4" a="1"/>
  <c r="CF32" i="4" s="1"/>
  <c r="CG32" i="4" a="1"/>
  <c r="CG32" i="4" s="1"/>
  <c r="CH32" i="4" a="1"/>
  <c r="CH32" i="4" s="1"/>
  <c r="CI32" i="4" a="1"/>
  <c r="CI32" i="4" s="1"/>
  <c r="CJ32" i="4" a="1"/>
  <c r="CJ32" i="4" s="1"/>
  <c r="CK32" i="4" a="1"/>
  <c r="CK32" i="4" s="1"/>
  <c r="CL32" i="4" a="1"/>
  <c r="CL32" i="4" s="1"/>
  <c r="CM32" i="4" a="1"/>
  <c r="CM32" i="4" s="1"/>
  <c r="CN32" i="4" a="1"/>
  <c r="CN32" i="4" s="1"/>
  <c r="CO32" i="4" a="1"/>
  <c r="CO32" i="4" s="1"/>
  <c r="CP32" i="4" a="1"/>
  <c r="CP32" i="4" s="1"/>
  <c r="CQ32" i="4" a="1"/>
  <c r="CQ32" i="4" s="1"/>
  <c r="CR32" i="4" a="1"/>
  <c r="CR32" i="4" s="1"/>
  <c r="CS32" i="4" a="1"/>
  <c r="CS32" i="4" s="1"/>
  <c r="CT32" i="4" a="1"/>
  <c r="CT32" i="4" s="1"/>
  <c r="CU32" i="4" a="1"/>
  <c r="CU32" i="4" s="1"/>
  <c r="CV32" i="4" a="1"/>
  <c r="CV32" i="4" s="1"/>
  <c r="CW32" i="4" a="1"/>
  <c r="CW32" i="4" s="1"/>
  <c r="CX32" i="4" a="1"/>
  <c r="CX32" i="4" s="1"/>
  <c r="CY32" i="4" a="1"/>
  <c r="CY32" i="4" s="1"/>
  <c r="CZ32" i="4" a="1"/>
  <c r="CZ32" i="4" s="1"/>
  <c r="DA32" i="4" a="1"/>
  <c r="DA32" i="4" s="1"/>
  <c r="DB32" i="4" a="1"/>
  <c r="DB32" i="4" s="1"/>
  <c r="D33" i="4" a="1"/>
  <c r="D33" i="4" s="1"/>
  <c r="E33" i="4" a="1"/>
  <c r="E33" i="4" s="1"/>
  <c r="F33" i="4" a="1"/>
  <c r="F33" i="4" s="1"/>
  <c r="G33" i="4" a="1"/>
  <c r="G33" i="4" s="1"/>
  <c r="H33" i="4" a="1"/>
  <c r="H33" i="4" s="1"/>
  <c r="I33" i="4" a="1"/>
  <c r="I33" i="4" s="1"/>
  <c r="J33" i="4" a="1"/>
  <c r="J33" i="4" s="1"/>
  <c r="K33" i="4" a="1"/>
  <c r="K33" i="4" s="1"/>
  <c r="L33" i="4" a="1"/>
  <c r="L33" i="4" s="1"/>
  <c r="M33" i="4" a="1"/>
  <c r="M33" i="4" s="1"/>
  <c r="N33" i="4" a="1"/>
  <c r="N33" i="4" s="1"/>
  <c r="O33" i="4" a="1"/>
  <c r="O33" i="4" s="1"/>
  <c r="P33" i="4" a="1"/>
  <c r="P33" i="4" s="1"/>
  <c r="Q33" i="4" a="1"/>
  <c r="Q33" i="4" s="1"/>
  <c r="R33" i="4" a="1"/>
  <c r="R33" i="4" s="1"/>
  <c r="S33" i="4" a="1"/>
  <c r="S33" i="4" s="1"/>
  <c r="T33" i="4" a="1"/>
  <c r="T33" i="4" s="1"/>
  <c r="U33" i="4" a="1"/>
  <c r="U33" i="4" s="1"/>
  <c r="V33" i="4" a="1"/>
  <c r="V33" i="4" s="1"/>
  <c r="W33" i="4" a="1"/>
  <c r="W33" i="4" s="1"/>
  <c r="X33" i="4" a="1"/>
  <c r="X33" i="4" s="1"/>
  <c r="Y33" i="4" a="1"/>
  <c r="Y33" i="4" s="1"/>
  <c r="Z33" i="4" a="1"/>
  <c r="Z33" i="4" s="1"/>
  <c r="AA33" i="4" a="1"/>
  <c r="AA33" i="4" s="1"/>
  <c r="AB33" i="4" a="1"/>
  <c r="AB33" i="4" s="1"/>
  <c r="AC33" i="4" a="1"/>
  <c r="AC33" i="4" s="1"/>
  <c r="AD33" i="4" a="1"/>
  <c r="AD33" i="4" s="1"/>
  <c r="AE33" i="4" a="1"/>
  <c r="AE33" i="4" s="1"/>
  <c r="AF33" i="4" a="1"/>
  <c r="AF33" i="4" s="1"/>
  <c r="AG33" i="4" a="1"/>
  <c r="AG33" i="4" s="1"/>
  <c r="AH33" i="4" a="1"/>
  <c r="AH33" i="4" s="1"/>
  <c r="AI33" i="4" a="1"/>
  <c r="AI33" i="4" s="1"/>
  <c r="AJ33" i="4" a="1"/>
  <c r="AJ33" i="4" s="1"/>
  <c r="AK33" i="4" a="1"/>
  <c r="AK33" i="4" s="1"/>
  <c r="AL33" i="4" a="1"/>
  <c r="AL33" i="4" s="1"/>
  <c r="AM33" i="4" a="1"/>
  <c r="AM33" i="4" s="1"/>
  <c r="AN33" i="4" a="1"/>
  <c r="AN33" i="4" s="1"/>
  <c r="AO33" i="4" a="1"/>
  <c r="AO33" i="4" s="1"/>
  <c r="AP33" i="4" a="1"/>
  <c r="AP33" i="4" s="1"/>
  <c r="AQ33" i="4" a="1"/>
  <c r="AQ33" i="4" s="1"/>
  <c r="AR33" i="4" a="1"/>
  <c r="AR33" i="4" s="1"/>
  <c r="AS33" i="4" a="1"/>
  <c r="AS33" i="4" s="1"/>
  <c r="AT33" i="4" a="1"/>
  <c r="AT33" i="4" s="1"/>
  <c r="AU33" i="4" a="1"/>
  <c r="AU33" i="4" s="1"/>
  <c r="AV33" i="4" a="1"/>
  <c r="AV33" i="4" s="1"/>
  <c r="AW33" i="4" a="1"/>
  <c r="AW33" i="4" s="1"/>
  <c r="AX33" i="4" a="1"/>
  <c r="AX33" i="4" s="1"/>
  <c r="AY33" i="4" a="1"/>
  <c r="AY33" i="4" s="1"/>
  <c r="AZ33" i="4" a="1"/>
  <c r="AZ33" i="4" s="1"/>
  <c r="BA33" i="4" a="1"/>
  <c r="BA33" i="4" s="1"/>
  <c r="BB33" i="4" a="1"/>
  <c r="BB33" i="4" s="1"/>
  <c r="BC33" i="4" a="1"/>
  <c r="BC33" i="4" s="1"/>
  <c r="BD33" i="4" a="1"/>
  <c r="BD33" i="4" s="1"/>
  <c r="BE33" i="4" a="1"/>
  <c r="BE33" i="4" s="1"/>
  <c r="BF33" i="4" a="1"/>
  <c r="BF33" i="4" s="1"/>
  <c r="BG33" i="4" a="1"/>
  <c r="BG33" i="4" s="1"/>
  <c r="BH33" i="4" a="1"/>
  <c r="BH33" i="4" s="1"/>
  <c r="BI33" i="4" a="1"/>
  <c r="BI33" i="4" s="1"/>
  <c r="BJ33" i="4" a="1"/>
  <c r="BJ33" i="4" s="1"/>
  <c r="BK33" i="4" a="1"/>
  <c r="BK33" i="4" s="1"/>
  <c r="BL33" i="4" a="1"/>
  <c r="BL33" i="4" s="1"/>
  <c r="BM33" i="4" a="1"/>
  <c r="BM33" i="4" s="1"/>
  <c r="BN33" i="4" a="1"/>
  <c r="BN33" i="4" s="1"/>
  <c r="BO33" i="4" a="1"/>
  <c r="BO33" i="4" s="1"/>
  <c r="BP33" i="4" a="1"/>
  <c r="BP33" i="4" s="1"/>
  <c r="BQ33" i="4" a="1"/>
  <c r="BQ33" i="4" s="1"/>
  <c r="BR33" i="4" a="1"/>
  <c r="BR33" i="4" s="1"/>
  <c r="BS33" i="4" a="1"/>
  <c r="BS33" i="4" s="1"/>
  <c r="BT33" i="4" a="1"/>
  <c r="BT33" i="4" s="1"/>
  <c r="BU33" i="4" a="1"/>
  <c r="BU33" i="4" s="1"/>
  <c r="BV33" i="4" a="1"/>
  <c r="BV33" i="4" s="1"/>
  <c r="BW33" i="4" a="1"/>
  <c r="BW33" i="4" s="1"/>
  <c r="BX33" i="4" a="1"/>
  <c r="BX33" i="4" s="1"/>
  <c r="BY33" i="4" a="1"/>
  <c r="BY33" i="4" s="1"/>
  <c r="BZ33" i="4" a="1"/>
  <c r="BZ33" i="4" s="1"/>
  <c r="CA33" i="4" a="1"/>
  <c r="CA33" i="4" s="1"/>
  <c r="CB33" i="4" a="1"/>
  <c r="CB33" i="4" s="1"/>
  <c r="CC33" i="4" a="1"/>
  <c r="CC33" i="4" s="1"/>
  <c r="CD33" i="4" a="1"/>
  <c r="CD33" i="4" s="1"/>
  <c r="CE33" i="4" a="1"/>
  <c r="CE33" i="4" s="1"/>
  <c r="CF33" i="4" a="1"/>
  <c r="CF33" i="4" s="1"/>
  <c r="CG33" i="4" a="1"/>
  <c r="CG33" i="4" s="1"/>
  <c r="CH33" i="4" a="1"/>
  <c r="CH33" i="4" s="1"/>
  <c r="CI33" i="4" a="1"/>
  <c r="CI33" i="4" s="1"/>
  <c r="CJ33" i="4" a="1"/>
  <c r="CJ33" i="4" s="1"/>
  <c r="CK33" i="4" a="1"/>
  <c r="CK33" i="4" s="1"/>
  <c r="CL33" i="4" a="1"/>
  <c r="CL33" i="4" s="1"/>
  <c r="CM33" i="4" a="1"/>
  <c r="CM33" i="4" s="1"/>
  <c r="CN33" i="4" a="1"/>
  <c r="CN33" i="4" s="1"/>
  <c r="CO33" i="4" a="1"/>
  <c r="CO33" i="4" s="1"/>
  <c r="CP33" i="4" a="1"/>
  <c r="CP33" i="4" s="1"/>
  <c r="CQ33" i="4" a="1"/>
  <c r="CQ33" i="4" s="1"/>
  <c r="CR33" i="4" a="1"/>
  <c r="CR33" i="4" s="1"/>
  <c r="CS33" i="4" a="1"/>
  <c r="CS33" i="4" s="1"/>
  <c r="CT33" i="4" a="1"/>
  <c r="CT33" i="4" s="1"/>
  <c r="CU33" i="4" a="1"/>
  <c r="CU33" i="4" s="1"/>
  <c r="CV33" i="4" a="1"/>
  <c r="CV33" i="4" s="1"/>
  <c r="CW33" i="4" a="1"/>
  <c r="CW33" i="4" s="1"/>
  <c r="CX33" i="4" a="1"/>
  <c r="CX33" i="4" s="1"/>
  <c r="CY33" i="4" a="1"/>
  <c r="CY33" i="4" s="1"/>
  <c r="CZ33" i="4" a="1"/>
  <c r="CZ33" i="4" s="1"/>
  <c r="DA33" i="4" a="1"/>
  <c r="DA33" i="4" s="1"/>
  <c r="DB33" i="4" a="1"/>
  <c r="DB33" i="4" s="1"/>
  <c r="D34" i="4" a="1"/>
  <c r="D34" i="4" s="1"/>
  <c r="E34" i="4" a="1"/>
  <c r="E34" i="4" s="1"/>
  <c r="F34" i="4" a="1"/>
  <c r="F34" i="4" s="1"/>
  <c r="G34" i="4" a="1"/>
  <c r="G34" i="4" s="1"/>
  <c r="H34" i="4" a="1"/>
  <c r="H34" i="4" s="1"/>
  <c r="I34" i="4" a="1"/>
  <c r="I34" i="4" s="1"/>
  <c r="J34" i="4" a="1"/>
  <c r="J34" i="4" s="1"/>
  <c r="K34" i="4" a="1"/>
  <c r="K34" i="4" s="1"/>
  <c r="L34" i="4" a="1"/>
  <c r="L34" i="4" s="1"/>
  <c r="M34" i="4" a="1"/>
  <c r="M34" i="4" s="1"/>
  <c r="N34" i="4" a="1"/>
  <c r="N34" i="4" s="1"/>
  <c r="O34" i="4" a="1"/>
  <c r="O34" i="4" s="1"/>
  <c r="P34" i="4" a="1"/>
  <c r="P34" i="4" s="1"/>
  <c r="Q34" i="4" a="1"/>
  <c r="Q34" i="4" s="1"/>
  <c r="R34" i="4" a="1"/>
  <c r="R34" i="4" s="1"/>
  <c r="S34" i="4" a="1"/>
  <c r="S34" i="4" s="1"/>
  <c r="T34" i="4" a="1"/>
  <c r="T34" i="4" s="1"/>
  <c r="U34" i="4" a="1"/>
  <c r="U34" i="4" s="1"/>
  <c r="V34" i="4" a="1"/>
  <c r="V34" i="4" s="1"/>
  <c r="W34" i="4" a="1"/>
  <c r="W34" i="4" s="1"/>
  <c r="X34" i="4" a="1"/>
  <c r="X34" i="4" s="1"/>
  <c r="Y34" i="4" a="1"/>
  <c r="Y34" i="4" s="1"/>
  <c r="Z34" i="4" a="1"/>
  <c r="Z34" i="4" s="1"/>
  <c r="AA34" i="4" a="1"/>
  <c r="AA34" i="4" s="1"/>
  <c r="AB34" i="4" a="1"/>
  <c r="AB34" i="4" s="1"/>
  <c r="AC34" i="4" a="1"/>
  <c r="AC34" i="4" s="1"/>
  <c r="AD34" i="4" a="1"/>
  <c r="AD34" i="4" s="1"/>
  <c r="AE34" i="4" a="1"/>
  <c r="AE34" i="4" s="1"/>
  <c r="AF34" i="4" a="1"/>
  <c r="AF34" i="4" s="1"/>
  <c r="AG34" i="4" a="1"/>
  <c r="AG34" i="4" s="1"/>
  <c r="AH34" i="4" a="1"/>
  <c r="AH34" i="4" s="1"/>
  <c r="AI34" i="4" a="1"/>
  <c r="AI34" i="4" s="1"/>
  <c r="AJ34" i="4" a="1"/>
  <c r="AJ34" i="4" s="1"/>
  <c r="AK34" i="4" a="1"/>
  <c r="AK34" i="4" s="1"/>
  <c r="AL34" i="4" a="1"/>
  <c r="AL34" i="4" s="1"/>
  <c r="AM34" i="4" a="1"/>
  <c r="AM34" i="4" s="1"/>
  <c r="AN34" i="4" a="1"/>
  <c r="AN34" i="4" s="1"/>
  <c r="AO34" i="4" a="1"/>
  <c r="AO34" i="4" s="1"/>
  <c r="AP34" i="4" a="1"/>
  <c r="AP34" i="4" s="1"/>
  <c r="AQ34" i="4" a="1"/>
  <c r="AQ34" i="4" s="1"/>
  <c r="AR34" i="4" a="1"/>
  <c r="AR34" i="4" s="1"/>
  <c r="AS34" i="4" a="1"/>
  <c r="AS34" i="4" s="1"/>
  <c r="AT34" i="4" a="1"/>
  <c r="AT34" i="4" s="1"/>
  <c r="AU34" i="4" a="1"/>
  <c r="AU34" i="4" s="1"/>
  <c r="AV34" i="4" a="1"/>
  <c r="AV34" i="4" s="1"/>
  <c r="AW34" i="4" a="1"/>
  <c r="AW34" i="4" s="1"/>
  <c r="AX34" i="4" a="1"/>
  <c r="AX34" i="4" s="1"/>
  <c r="AY34" i="4" a="1"/>
  <c r="AY34" i="4" s="1"/>
  <c r="AZ34" i="4" a="1"/>
  <c r="AZ34" i="4" s="1"/>
  <c r="BA34" i="4" a="1"/>
  <c r="BA34" i="4" s="1"/>
  <c r="BB34" i="4" a="1"/>
  <c r="BB34" i="4" s="1"/>
  <c r="BC34" i="4" a="1"/>
  <c r="BC34" i="4" s="1"/>
  <c r="BD34" i="4" a="1"/>
  <c r="BD34" i="4" s="1"/>
  <c r="BE34" i="4" a="1"/>
  <c r="BE34" i="4" s="1"/>
  <c r="BF34" i="4" a="1"/>
  <c r="BF34" i="4" s="1"/>
  <c r="BG34" i="4" a="1"/>
  <c r="BG34" i="4" s="1"/>
  <c r="BH34" i="4" a="1"/>
  <c r="BH34" i="4" s="1"/>
  <c r="BI34" i="4" a="1"/>
  <c r="BI34" i="4" s="1"/>
  <c r="BJ34" i="4" a="1"/>
  <c r="BJ34" i="4" s="1"/>
  <c r="BK34" i="4" a="1"/>
  <c r="BK34" i="4" s="1"/>
  <c r="BL34" i="4" a="1"/>
  <c r="BL34" i="4" s="1"/>
  <c r="BM34" i="4" a="1"/>
  <c r="BM34" i="4" s="1"/>
  <c r="BN34" i="4" a="1"/>
  <c r="BN34" i="4" s="1"/>
  <c r="BO34" i="4" a="1"/>
  <c r="BO34" i="4" s="1"/>
  <c r="BP34" i="4" a="1"/>
  <c r="BP34" i="4" s="1"/>
  <c r="BQ34" i="4" a="1"/>
  <c r="BQ34" i="4" s="1"/>
  <c r="BR34" i="4" a="1"/>
  <c r="BR34" i="4" s="1"/>
  <c r="BS34" i="4" a="1"/>
  <c r="BS34" i="4" s="1"/>
  <c r="BT34" i="4" a="1"/>
  <c r="BT34" i="4" s="1"/>
  <c r="BU34" i="4" a="1"/>
  <c r="BU34" i="4" s="1"/>
  <c r="BV34" i="4" a="1"/>
  <c r="BV34" i="4" s="1"/>
  <c r="BW34" i="4" a="1"/>
  <c r="BW34" i="4" s="1"/>
  <c r="BX34" i="4" a="1"/>
  <c r="BX34" i="4" s="1"/>
  <c r="BY34" i="4" a="1"/>
  <c r="BY34" i="4" s="1"/>
  <c r="BZ34" i="4" a="1"/>
  <c r="BZ34" i="4" s="1"/>
  <c r="CA34" i="4" a="1"/>
  <c r="CA34" i="4" s="1"/>
  <c r="CB34" i="4" a="1"/>
  <c r="CB34" i="4" s="1"/>
  <c r="CC34" i="4" a="1"/>
  <c r="CC34" i="4" s="1"/>
  <c r="CD34" i="4" a="1"/>
  <c r="CD34" i="4" s="1"/>
  <c r="CE34" i="4" a="1"/>
  <c r="CE34" i="4" s="1"/>
  <c r="CF34" i="4" a="1"/>
  <c r="CF34" i="4" s="1"/>
  <c r="CG34" i="4" a="1"/>
  <c r="CG34" i="4" s="1"/>
  <c r="CH34" i="4" a="1"/>
  <c r="CH34" i="4" s="1"/>
  <c r="CI34" i="4" a="1"/>
  <c r="CI34" i="4" s="1"/>
  <c r="CJ34" i="4" a="1"/>
  <c r="CJ34" i="4" s="1"/>
  <c r="CK34" i="4" a="1"/>
  <c r="CK34" i="4" s="1"/>
  <c r="CL34" i="4" a="1"/>
  <c r="CL34" i="4" s="1"/>
  <c r="CM34" i="4" a="1"/>
  <c r="CM34" i="4" s="1"/>
  <c r="CN34" i="4" a="1"/>
  <c r="CN34" i="4" s="1"/>
  <c r="CO34" i="4" a="1"/>
  <c r="CO34" i="4" s="1"/>
  <c r="CP34" i="4" a="1"/>
  <c r="CP34" i="4" s="1"/>
  <c r="CQ34" i="4" a="1"/>
  <c r="CQ34" i="4" s="1"/>
  <c r="CR34" i="4" a="1"/>
  <c r="CR34" i="4" s="1"/>
  <c r="CS34" i="4" a="1"/>
  <c r="CS34" i="4" s="1"/>
  <c r="CT34" i="4" a="1"/>
  <c r="CT34" i="4" s="1"/>
  <c r="CU34" i="4" a="1"/>
  <c r="CU34" i="4" s="1"/>
  <c r="CV34" i="4" a="1"/>
  <c r="CV34" i="4" s="1"/>
  <c r="CW34" i="4" a="1"/>
  <c r="CW34" i="4" s="1"/>
  <c r="CX34" i="4" a="1"/>
  <c r="CX34" i="4" s="1"/>
  <c r="CY34" i="4" a="1"/>
  <c r="CY34" i="4" s="1"/>
  <c r="CZ34" i="4" a="1"/>
  <c r="CZ34" i="4" s="1"/>
  <c r="DA34" i="4" a="1"/>
  <c r="DA34" i="4" s="1"/>
  <c r="DB34" i="4" a="1"/>
  <c r="DB34" i="4" s="1"/>
  <c r="D35" i="4" a="1"/>
  <c r="D35" i="4" s="1"/>
  <c r="E35" i="4" a="1"/>
  <c r="E35" i="4" s="1"/>
  <c r="F35" i="4" a="1"/>
  <c r="F35" i="4"/>
  <c r="G35" i="4" a="1"/>
  <c r="G35" i="4" s="1"/>
  <c r="H35" i="4" a="1"/>
  <c r="H35" i="4" s="1"/>
  <c r="I35" i="4" a="1"/>
  <c r="I35" i="4" s="1"/>
  <c r="J35" i="4" a="1"/>
  <c r="J35" i="4" s="1"/>
  <c r="K35" i="4" a="1"/>
  <c r="K35" i="4" s="1"/>
  <c r="L35" i="4" a="1"/>
  <c r="L35" i="4" s="1"/>
  <c r="M35" i="4" a="1"/>
  <c r="M35" i="4" s="1"/>
  <c r="N35" i="4" a="1"/>
  <c r="N35" i="4" s="1"/>
  <c r="O35" i="4" a="1"/>
  <c r="O35" i="4" s="1"/>
  <c r="P35" i="4" a="1"/>
  <c r="P35" i="4" s="1"/>
  <c r="Q35" i="4" a="1"/>
  <c r="Q35" i="4" s="1"/>
  <c r="R35" i="4" a="1"/>
  <c r="R35" i="4" s="1"/>
  <c r="S35" i="4" a="1"/>
  <c r="S35" i="4" s="1"/>
  <c r="T35" i="4" a="1"/>
  <c r="T35" i="4" s="1"/>
  <c r="U35" i="4" a="1"/>
  <c r="U35" i="4" s="1"/>
  <c r="V35" i="4" a="1"/>
  <c r="V35" i="4" s="1"/>
  <c r="W35" i="4" a="1"/>
  <c r="W35" i="4" s="1"/>
  <c r="X35" i="4" a="1"/>
  <c r="X35" i="4" s="1"/>
  <c r="Y35" i="4" a="1"/>
  <c r="Y35" i="4" s="1"/>
  <c r="Z35" i="4" a="1"/>
  <c r="Z35" i="4" s="1"/>
  <c r="AA35" i="4" a="1"/>
  <c r="AA35" i="4" s="1"/>
  <c r="AB35" i="4" a="1"/>
  <c r="AB35" i="4" s="1"/>
  <c r="AC35" i="4" a="1"/>
  <c r="AC35" i="4" s="1"/>
  <c r="AD35" i="4" a="1"/>
  <c r="AD35" i="4" s="1"/>
  <c r="AE35" i="4" a="1"/>
  <c r="AE35" i="4" s="1"/>
  <c r="AF35" i="4" a="1"/>
  <c r="AF35" i="4" s="1"/>
  <c r="AG35" i="4" a="1"/>
  <c r="AG35" i="4" s="1"/>
  <c r="AH35" i="4" a="1"/>
  <c r="AH35" i="4" s="1"/>
  <c r="AI35" i="4" a="1"/>
  <c r="AI35" i="4" s="1"/>
  <c r="AJ35" i="4" a="1"/>
  <c r="AJ35" i="4" s="1"/>
  <c r="AK35" i="4" a="1"/>
  <c r="AK35" i="4" s="1"/>
  <c r="AL35" i="4" a="1"/>
  <c r="AL35" i="4" s="1"/>
  <c r="AM35" i="4" a="1"/>
  <c r="AM35" i="4" s="1"/>
  <c r="AN35" i="4" a="1"/>
  <c r="AN35" i="4" s="1"/>
  <c r="AO35" i="4" a="1"/>
  <c r="AO35" i="4" s="1"/>
  <c r="AP35" i="4" a="1"/>
  <c r="AP35" i="4" s="1"/>
  <c r="AQ35" i="4" a="1"/>
  <c r="AQ35" i="4" s="1"/>
  <c r="AR35" i="4" a="1"/>
  <c r="AR35" i="4" s="1"/>
  <c r="AS35" i="4" a="1"/>
  <c r="AS35" i="4" s="1"/>
  <c r="AT35" i="4" a="1"/>
  <c r="AT35" i="4" s="1"/>
  <c r="AU35" i="4" a="1"/>
  <c r="AU35" i="4" s="1"/>
  <c r="AV35" i="4" a="1"/>
  <c r="AV35" i="4" s="1"/>
  <c r="AW35" i="4" a="1"/>
  <c r="AW35" i="4" s="1"/>
  <c r="AX35" i="4" a="1"/>
  <c r="AX35" i="4" s="1"/>
  <c r="AY35" i="4" a="1"/>
  <c r="AY35" i="4" s="1"/>
  <c r="AZ35" i="4" a="1"/>
  <c r="AZ35" i="4" s="1"/>
  <c r="BA35" i="4" a="1"/>
  <c r="BA35" i="4" s="1"/>
  <c r="BB35" i="4" a="1"/>
  <c r="BB35" i="4" s="1"/>
  <c r="BC35" i="4" a="1"/>
  <c r="BC35" i="4" s="1"/>
  <c r="BD35" i="4" a="1"/>
  <c r="BD35" i="4" s="1"/>
  <c r="BE35" i="4" a="1"/>
  <c r="BE35" i="4" s="1"/>
  <c r="BF35" i="4" a="1"/>
  <c r="BF35" i="4" s="1"/>
  <c r="BG35" i="4" a="1"/>
  <c r="BG35" i="4" s="1"/>
  <c r="BH35" i="4" a="1"/>
  <c r="BH35" i="4" s="1"/>
  <c r="BI35" i="4" a="1"/>
  <c r="BI35" i="4" s="1"/>
  <c r="BJ35" i="4" a="1"/>
  <c r="BJ35" i="4" s="1"/>
  <c r="BK35" i="4" a="1"/>
  <c r="BK35" i="4" s="1"/>
  <c r="BL35" i="4" a="1"/>
  <c r="BL35" i="4" s="1"/>
  <c r="BM35" i="4" a="1"/>
  <c r="BM35" i="4" s="1"/>
  <c r="BN35" i="4" a="1"/>
  <c r="BN35" i="4" s="1"/>
  <c r="BO35" i="4" a="1"/>
  <c r="BO35" i="4" s="1"/>
  <c r="BP35" i="4" a="1"/>
  <c r="BP35" i="4" s="1"/>
  <c r="BQ35" i="4" a="1"/>
  <c r="BQ35" i="4" s="1"/>
  <c r="BR35" i="4" a="1"/>
  <c r="BR35" i="4" s="1"/>
  <c r="BS35" i="4" a="1"/>
  <c r="BS35" i="4" s="1"/>
  <c r="BT35" i="4" a="1"/>
  <c r="BT35" i="4" s="1"/>
  <c r="BU35" i="4" a="1"/>
  <c r="BU35" i="4" s="1"/>
  <c r="BV35" i="4" a="1"/>
  <c r="BV35" i="4" s="1"/>
  <c r="BW35" i="4" a="1"/>
  <c r="BW35" i="4" s="1"/>
  <c r="BX35" i="4" a="1"/>
  <c r="BX35" i="4" s="1"/>
  <c r="BY35" i="4" a="1"/>
  <c r="BY35" i="4" s="1"/>
  <c r="BZ35" i="4" a="1"/>
  <c r="BZ35" i="4" s="1"/>
  <c r="CA35" i="4" a="1"/>
  <c r="CA35" i="4" s="1"/>
  <c r="CB35" i="4" a="1"/>
  <c r="CB35" i="4" s="1"/>
  <c r="CC35" i="4" a="1"/>
  <c r="CC35" i="4" s="1"/>
  <c r="CD35" i="4" a="1"/>
  <c r="CD35" i="4" s="1"/>
  <c r="CE35" i="4" a="1"/>
  <c r="CE35" i="4" s="1"/>
  <c r="CF35" i="4" a="1"/>
  <c r="CF35" i="4" s="1"/>
  <c r="CG35" i="4" a="1"/>
  <c r="CG35" i="4" s="1"/>
  <c r="CH35" i="4" a="1"/>
  <c r="CH35" i="4" s="1"/>
  <c r="CI35" i="4" a="1"/>
  <c r="CI35" i="4" s="1"/>
  <c r="CJ35" i="4" a="1"/>
  <c r="CJ35" i="4" s="1"/>
  <c r="CK35" i="4" a="1"/>
  <c r="CK35" i="4" s="1"/>
  <c r="CL35" i="4" a="1"/>
  <c r="CL35" i="4" s="1"/>
  <c r="CM35" i="4" a="1"/>
  <c r="CM35" i="4" s="1"/>
  <c r="CN35" i="4" a="1"/>
  <c r="CN35" i="4" s="1"/>
  <c r="CO35" i="4" a="1"/>
  <c r="CO35" i="4" s="1"/>
  <c r="CP35" i="4" a="1"/>
  <c r="CP35" i="4" s="1"/>
  <c r="CQ35" i="4" a="1"/>
  <c r="CQ35" i="4" s="1"/>
  <c r="CR35" i="4" a="1"/>
  <c r="CR35" i="4" s="1"/>
  <c r="CS35" i="4" a="1"/>
  <c r="CS35" i="4" s="1"/>
  <c r="CT35" i="4" a="1"/>
  <c r="CT35" i="4" s="1"/>
  <c r="CU35" i="4" a="1"/>
  <c r="CU35" i="4" s="1"/>
  <c r="CV35" i="4" a="1"/>
  <c r="CV35" i="4" s="1"/>
  <c r="CW35" i="4" a="1"/>
  <c r="CW35" i="4" s="1"/>
  <c r="CX35" i="4" a="1"/>
  <c r="CX35" i="4"/>
  <c r="CY35" i="4" a="1"/>
  <c r="CY35" i="4" s="1"/>
  <c r="CZ35" i="4" a="1"/>
  <c r="CZ35" i="4" s="1"/>
  <c r="DA35" i="4" a="1"/>
  <c r="DA35" i="4" s="1"/>
  <c r="DB35" i="4" a="1"/>
  <c r="DB35" i="4" s="1"/>
  <c r="D36" i="4" a="1"/>
  <c r="D36" i="4" s="1"/>
  <c r="E36" i="4" a="1"/>
  <c r="E36" i="4" s="1"/>
  <c r="F36" i="4" a="1"/>
  <c r="F36" i="4" s="1"/>
  <c r="G36" i="4" a="1"/>
  <c r="G36" i="4" s="1"/>
  <c r="H36" i="4" a="1"/>
  <c r="H36" i="4" s="1"/>
  <c r="I36" i="4" a="1"/>
  <c r="I36" i="4" s="1"/>
  <c r="J36" i="4" a="1"/>
  <c r="J36" i="4" s="1"/>
  <c r="K36" i="4" a="1"/>
  <c r="K36" i="4" s="1"/>
  <c r="L36" i="4" a="1"/>
  <c r="L36" i="4" s="1"/>
  <c r="M36" i="4" a="1"/>
  <c r="M36" i="4" s="1"/>
  <c r="N36" i="4" a="1"/>
  <c r="N36" i="4" s="1"/>
  <c r="O36" i="4" a="1"/>
  <c r="O36" i="4" s="1"/>
  <c r="P36" i="4" a="1"/>
  <c r="P36" i="4" s="1"/>
  <c r="Q36" i="4" a="1"/>
  <c r="Q36" i="4" s="1"/>
  <c r="R36" i="4" a="1"/>
  <c r="R36" i="4" s="1"/>
  <c r="S36" i="4" a="1"/>
  <c r="S36" i="4" s="1"/>
  <c r="T36" i="4" a="1"/>
  <c r="T36" i="4" s="1"/>
  <c r="U36" i="4" a="1"/>
  <c r="U36" i="4" s="1"/>
  <c r="V36" i="4" a="1"/>
  <c r="V36" i="4" s="1"/>
  <c r="W36" i="4" a="1"/>
  <c r="W36" i="4" s="1"/>
  <c r="X36" i="4" a="1"/>
  <c r="X36" i="4" s="1"/>
  <c r="Y36" i="4" a="1"/>
  <c r="Y36" i="4" s="1"/>
  <c r="Z36" i="4" a="1"/>
  <c r="Z36" i="4" s="1"/>
  <c r="AA36" i="4" a="1"/>
  <c r="AA36" i="4" s="1"/>
  <c r="AB36" i="4" a="1"/>
  <c r="AB36" i="4" s="1"/>
  <c r="AC36" i="4" a="1"/>
  <c r="AC36" i="4" s="1"/>
  <c r="AD36" i="4" a="1"/>
  <c r="AD36" i="4" s="1"/>
  <c r="AE36" i="4" a="1"/>
  <c r="AE36" i="4" s="1"/>
  <c r="AF36" i="4" a="1"/>
  <c r="AF36" i="4" s="1"/>
  <c r="AG36" i="4" a="1"/>
  <c r="AG36" i="4" s="1"/>
  <c r="AH36" i="4" a="1"/>
  <c r="AH36" i="4" s="1"/>
  <c r="AI36" i="4" a="1"/>
  <c r="AI36" i="4" s="1"/>
  <c r="AJ36" i="4" a="1"/>
  <c r="AJ36" i="4" s="1"/>
  <c r="AK36" i="4" a="1"/>
  <c r="AK36" i="4" s="1"/>
  <c r="AL36" i="4" a="1"/>
  <c r="AL36" i="4" s="1"/>
  <c r="AM36" i="4" a="1"/>
  <c r="AM36" i="4" s="1"/>
  <c r="AN36" i="4" a="1"/>
  <c r="AN36" i="4" s="1"/>
  <c r="AO36" i="4" a="1"/>
  <c r="AO36" i="4" s="1"/>
  <c r="AP36" i="4" a="1"/>
  <c r="AP36" i="4" s="1"/>
  <c r="AQ36" i="4" a="1"/>
  <c r="AQ36" i="4" s="1"/>
  <c r="AR36" i="4" a="1"/>
  <c r="AR36" i="4" s="1"/>
  <c r="AS36" i="4" a="1"/>
  <c r="AS36" i="4" s="1"/>
  <c r="AT36" i="4" a="1"/>
  <c r="AT36" i="4" s="1"/>
  <c r="AU36" i="4" a="1"/>
  <c r="AU36" i="4" s="1"/>
  <c r="AV36" i="4" a="1"/>
  <c r="AV36" i="4" s="1"/>
  <c r="AW36" i="4" a="1"/>
  <c r="AW36" i="4" s="1"/>
  <c r="AX36" i="4" a="1"/>
  <c r="AX36" i="4" s="1"/>
  <c r="AY36" i="4" a="1"/>
  <c r="AY36" i="4" s="1"/>
  <c r="AZ36" i="4" a="1"/>
  <c r="AZ36" i="4" s="1"/>
  <c r="BA36" i="4" a="1"/>
  <c r="BA36" i="4" s="1"/>
  <c r="BB36" i="4" a="1"/>
  <c r="BB36" i="4" s="1"/>
  <c r="BC36" i="4" a="1"/>
  <c r="BC36" i="4" s="1"/>
  <c r="BD36" i="4" a="1"/>
  <c r="BD36" i="4" s="1"/>
  <c r="BE36" i="4" a="1"/>
  <c r="BE36" i="4" s="1"/>
  <c r="BF36" i="4" a="1"/>
  <c r="BF36" i="4" s="1"/>
  <c r="BG36" i="4" a="1"/>
  <c r="BG36" i="4" s="1"/>
  <c r="BH36" i="4" a="1"/>
  <c r="BH36" i="4" s="1"/>
  <c r="BI36" i="4" a="1"/>
  <c r="BI36" i="4" s="1"/>
  <c r="BJ36" i="4" a="1"/>
  <c r="BJ36" i="4" s="1"/>
  <c r="BK36" i="4" a="1"/>
  <c r="BK36" i="4" s="1"/>
  <c r="BL36" i="4" a="1"/>
  <c r="BL36" i="4" s="1"/>
  <c r="BM36" i="4" a="1"/>
  <c r="BM36" i="4" s="1"/>
  <c r="BN36" i="4" a="1"/>
  <c r="BN36" i="4" s="1"/>
  <c r="BO36" i="4" a="1"/>
  <c r="BO36" i="4" s="1"/>
  <c r="BP36" i="4" a="1"/>
  <c r="BP36" i="4" s="1"/>
  <c r="BQ36" i="4" a="1"/>
  <c r="BQ36" i="4" s="1"/>
  <c r="BR36" i="4" a="1"/>
  <c r="BR36" i="4" s="1"/>
  <c r="BS36" i="4" a="1"/>
  <c r="BS36" i="4" s="1"/>
  <c r="BT36" i="4" a="1"/>
  <c r="BT36" i="4" s="1"/>
  <c r="BU36" i="4" a="1"/>
  <c r="BU36" i="4" s="1"/>
  <c r="BV36" i="4" a="1"/>
  <c r="BV36" i="4" s="1"/>
  <c r="BW36" i="4" a="1"/>
  <c r="BW36" i="4" s="1"/>
  <c r="BX36" i="4" a="1"/>
  <c r="BX36" i="4" s="1"/>
  <c r="BY36" i="4" a="1"/>
  <c r="BY36" i="4" s="1"/>
  <c r="BZ36" i="4" a="1"/>
  <c r="BZ36" i="4" s="1"/>
  <c r="CA36" i="4" a="1"/>
  <c r="CA36" i="4" s="1"/>
  <c r="CB36" i="4" a="1"/>
  <c r="CB36" i="4" s="1"/>
  <c r="CC36" i="4" a="1"/>
  <c r="CC36" i="4" s="1"/>
  <c r="CD36" i="4" a="1"/>
  <c r="CD36" i="4" s="1"/>
  <c r="CE36" i="4" a="1"/>
  <c r="CE36" i="4" s="1"/>
  <c r="CF36" i="4" a="1"/>
  <c r="CF36" i="4" s="1"/>
  <c r="CG36" i="4" a="1"/>
  <c r="CG36" i="4" s="1"/>
  <c r="CH36" i="4" a="1"/>
  <c r="CH36" i="4" s="1"/>
  <c r="CI36" i="4" a="1"/>
  <c r="CI36" i="4" s="1"/>
  <c r="CJ36" i="4" a="1"/>
  <c r="CJ36" i="4" s="1"/>
  <c r="CK36" i="4" a="1"/>
  <c r="CK36" i="4" s="1"/>
  <c r="CL36" i="4" a="1"/>
  <c r="CL36" i="4" s="1"/>
  <c r="CM36" i="4" a="1"/>
  <c r="CM36" i="4" s="1"/>
  <c r="CN36" i="4" a="1"/>
  <c r="CN36" i="4" s="1"/>
  <c r="CO36" i="4" a="1"/>
  <c r="CO36" i="4" s="1"/>
  <c r="CP36" i="4" a="1"/>
  <c r="CP36" i="4" s="1"/>
  <c r="CQ36" i="4" a="1"/>
  <c r="CQ36" i="4" s="1"/>
  <c r="CR36" i="4" a="1"/>
  <c r="CR36" i="4" s="1"/>
  <c r="CS36" i="4" a="1"/>
  <c r="CS36" i="4" s="1"/>
  <c r="CT36" i="4" a="1"/>
  <c r="CT36" i="4" s="1"/>
  <c r="CU36" i="4" a="1"/>
  <c r="CU36" i="4" s="1"/>
  <c r="CV36" i="4" a="1"/>
  <c r="CV36" i="4" s="1"/>
  <c r="CW36" i="4" a="1"/>
  <c r="CW36" i="4" s="1"/>
  <c r="CX36" i="4" a="1"/>
  <c r="CX36" i="4" s="1"/>
  <c r="CY36" i="4" a="1"/>
  <c r="CY36" i="4" s="1"/>
  <c r="CZ36" i="4" a="1"/>
  <c r="CZ36" i="4" s="1"/>
  <c r="DA36" i="4" a="1"/>
  <c r="DA36" i="4" s="1"/>
  <c r="DB36" i="4" a="1"/>
  <c r="DB36" i="4" s="1"/>
  <c r="D37" i="4" a="1"/>
  <c r="D37" i="4" s="1"/>
  <c r="E37" i="4" a="1"/>
  <c r="E37" i="4" s="1"/>
  <c r="F37" i="4" a="1"/>
  <c r="F37" i="4" s="1"/>
  <c r="G37" i="4" a="1"/>
  <c r="G37" i="4" s="1"/>
  <c r="H37" i="4" a="1"/>
  <c r="H37" i="4" s="1"/>
  <c r="I37" i="4" a="1"/>
  <c r="I37" i="4" s="1"/>
  <c r="J37" i="4" a="1"/>
  <c r="J37" i="4" s="1"/>
  <c r="K37" i="4" a="1"/>
  <c r="K37" i="4" s="1"/>
  <c r="L37" i="4" a="1"/>
  <c r="L37" i="4" s="1"/>
  <c r="M37" i="4" a="1"/>
  <c r="M37" i="4" s="1"/>
  <c r="N37" i="4" a="1"/>
  <c r="N37" i="4" s="1"/>
  <c r="O37" i="4" a="1"/>
  <c r="O37" i="4" s="1"/>
  <c r="P37" i="4" a="1"/>
  <c r="P37" i="4" s="1"/>
  <c r="Q37" i="4" a="1"/>
  <c r="Q37" i="4" s="1"/>
  <c r="R37" i="4" a="1"/>
  <c r="R37" i="4" s="1"/>
  <c r="S37" i="4" a="1"/>
  <c r="S37" i="4" s="1"/>
  <c r="T37" i="4" a="1"/>
  <c r="T37" i="4" s="1"/>
  <c r="U37" i="4" a="1"/>
  <c r="U37" i="4" s="1"/>
  <c r="V37" i="4" a="1"/>
  <c r="V37" i="4" s="1"/>
  <c r="W37" i="4" a="1"/>
  <c r="W37" i="4" s="1"/>
  <c r="X37" i="4" a="1"/>
  <c r="X37" i="4" s="1"/>
  <c r="Y37" i="4" a="1"/>
  <c r="Y37" i="4" s="1"/>
  <c r="Z37" i="4" a="1"/>
  <c r="Z37" i="4" s="1"/>
  <c r="AA37" i="4" a="1"/>
  <c r="AA37" i="4" s="1"/>
  <c r="AB37" i="4" a="1"/>
  <c r="AB37" i="4" s="1"/>
  <c r="AC37" i="4" a="1"/>
  <c r="AC37" i="4" s="1"/>
  <c r="AD37" i="4" a="1"/>
  <c r="AD37" i="4" s="1"/>
  <c r="AE37" i="4" a="1"/>
  <c r="AE37" i="4" s="1"/>
  <c r="AF37" i="4" a="1"/>
  <c r="AF37" i="4" s="1"/>
  <c r="AG37" i="4" a="1"/>
  <c r="AG37" i="4" s="1"/>
  <c r="AH37" i="4" a="1"/>
  <c r="AH37" i="4" s="1"/>
  <c r="AI37" i="4" a="1"/>
  <c r="AI37" i="4" s="1"/>
  <c r="AJ37" i="4" a="1"/>
  <c r="AJ37" i="4" s="1"/>
  <c r="AK37" i="4" a="1"/>
  <c r="AK37" i="4" s="1"/>
  <c r="AL37" i="4" a="1"/>
  <c r="AL37" i="4" s="1"/>
  <c r="AM37" i="4" a="1"/>
  <c r="AM37" i="4" s="1"/>
  <c r="AN37" i="4" a="1"/>
  <c r="AN37" i="4" s="1"/>
  <c r="AO37" i="4" a="1"/>
  <c r="AO37" i="4" s="1"/>
  <c r="AP37" i="4" a="1"/>
  <c r="AP37" i="4" s="1"/>
  <c r="AQ37" i="4" a="1"/>
  <c r="AQ37" i="4" s="1"/>
  <c r="AR37" i="4" a="1"/>
  <c r="AR37" i="4" s="1"/>
  <c r="AS37" i="4" a="1"/>
  <c r="AS37" i="4" s="1"/>
  <c r="AT37" i="4" a="1"/>
  <c r="AT37" i="4" s="1"/>
  <c r="AU37" i="4" a="1"/>
  <c r="AU37" i="4" s="1"/>
  <c r="AV37" i="4" a="1"/>
  <c r="AV37" i="4" s="1"/>
  <c r="AW37" i="4" a="1"/>
  <c r="AW37" i="4" s="1"/>
  <c r="AX37" i="4" a="1"/>
  <c r="AX37" i="4" s="1"/>
  <c r="AY37" i="4" a="1"/>
  <c r="AY37" i="4" s="1"/>
  <c r="AZ37" i="4" a="1"/>
  <c r="AZ37" i="4" s="1"/>
  <c r="BA37" i="4" a="1"/>
  <c r="BA37" i="4" s="1"/>
  <c r="BB37" i="4" a="1"/>
  <c r="BB37" i="4" s="1"/>
  <c r="BC37" i="4" a="1"/>
  <c r="BC37" i="4" s="1"/>
  <c r="BD37" i="4" a="1"/>
  <c r="BD37" i="4" s="1"/>
  <c r="BE37" i="4" a="1"/>
  <c r="BE37" i="4" s="1"/>
  <c r="BF37" i="4" a="1"/>
  <c r="BF37" i="4" s="1"/>
  <c r="BG37" i="4" a="1"/>
  <c r="BG37" i="4" s="1"/>
  <c r="BH37" i="4" a="1"/>
  <c r="BH37" i="4" s="1"/>
  <c r="BI37" i="4" a="1"/>
  <c r="BI37" i="4" s="1"/>
  <c r="BJ37" i="4" a="1"/>
  <c r="BJ37" i="4" s="1"/>
  <c r="BK37" i="4" a="1"/>
  <c r="BK37" i="4" s="1"/>
  <c r="BL37" i="4" a="1"/>
  <c r="BL37" i="4" s="1"/>
  <c r="BM37" i="4" a="1"/>
  <c r="BM37" i="4" s="1"/>
  <c r="BN37" i="4" a="1"/>
  <c r="BN37" i="4" s="1"/>
  <c r="BO37" i="4" a="1"/>
  <c r="BO37" i="4" s="1"/>
  <c r="BP37" i="4" a="1"/>
  <c r="BP37" i="4" s="1"/>
  <c r="BQ37" i="4" a="1"/>
  <c r="BQ37" i="4" s="1"/>
  <c r="BR37" i="4" a="1"/>
  <c r="BR37" i="4" s="1"/>
  <c r="BS37" i="4" a="1"/>
  <c r="BS37" i="4" s="1"/>
  <c r="BT37" i="4" a="1"/>
  <c r="BT37" i="4" s="1"/>
  <c r="BU37" i="4" a="1"/>
  <c r="BU37" i="4" s="1"/>
  <c r="BV37" i="4" a="1"/>
  <c r="BV37" i="4" s="1"/>
  <c r="BW37" i="4" a="1"/>
  <c r="BW37" i="4" s="1"/>
  <c r="BX37" i="4" a="1"/>
  <c r="BX37" i="4" s="1"/>
  <c r="BY37" i="4" a="1"/>
  <c r="BY37" i="4" s="1"/>
  <c r="BZ37" i="4" a="1"/>
  <c r="BZ37" i="4" s="1"/>
  <c r="CA37" i="4" a="1"/>
  <c r="CA37" i="4" s="1"/>
  <c r="CB37" i="4" a="1"/>
  <c r="CB37" i="4" s="1"/>
  <c r="CC37" i="4" a="1"/>
  <c r="CC37" i="4" s="1"/>
  <c r="CD37" i="4" a="1"/>
  <c r="CD37" i="4" s="1"/>
  <c r="CE37" i="4" a="1"/>
  <c r="CE37" i="4" s="1"/>
  <c r="CF37" i="4" a="1"/>
  <c r="CF37" i="4" s="1"/>
  <c r="CG37" i="4" a="1"/>
  <c r="CG37" i="4"/>
  <c r="CH37" i="4" a="1"/>
  <c r="CH37" i="4" s="1"/>
  <c r="CI37" i="4" a="1"/>
  <c r="CI37" i="4" s="1"/>
  <c r="CJ37" i="4" a="1"/>
  <c r="CJ37" i="4" s="1"/>
  <c r="CK37" i="4" a="1"/>
  <c r="CK37" i="4" s="1"/>
  <c r="CL37" i="4" a="1"/>
  <c r="CL37" i="4" s="1"/>
  <c r="CM37" i="4" a="1"/>
  <c r="CM37" i="4" s="1"/>
  <c r="CN37" i="4" a="1"/>
  <c r="CN37" i="4" s="1"/>
  <c r="CO37" i="4" a="1"/>
  <c r="CO37" i="4" s="1"/>
  <c r="CP37" i="4" a="1"/>
  <c r="CP37" i="4" s="1"/>
  <c r="CQ37" i="4" a="1"/>
  <c r="CQ37" i="4" s="1"/>
  <c r="CR37" i="4" a="1"/>
  <c r="CR37" i="4" s="1"/>
  <c r="CS37" i="4" a="1"/>
  <c r="CS37" i="4" s="1"/>
  <c r="CT37" i="4" a="1"/>
  <c r="CT37" i="4" s="1"/>
  <c r="CU37" i="4" a="1"/>
  <c r="CU37" i="4" s="1"/>
  <c r="CV37" i="4" a="1"/>
  <c r="CV37" i="4" s="1"/>
  <c r="CW37" i="4" a="1"/>
  <c r="CW37" i="4" s="1"/>
  <c r="CX37" i="4" a="1"/>
  <c r="CX37" i="4" s="1"/>
  <c r="CY37" i="4" a="1"/>
  <c r="CY37" i="4" s="1"/>
  <c r="CZ37" i="4" a="1"/>
  <c r="CZ37" i="4" s="1"/>
  <c r="DA37" i="4" a="1"/>
  <c r="DA37" i="4" s="1"/>
  <c r="DB37" i="4" a="1"/>
  <c r="DB37" i="4" s="1"/>
  <c r="D38" i="4" a="1"/>
  <c r="D38" i="4" s="1"/>
  <c r="E38" i="4" a="1"/>
  <c r="E38" i="4" s="1"/>
  <c r="F38" i="4" a="1"/>
  <c r="F38" i="4" s="1"/>
  <c r="G38" i="4" a="1"/>
  <c r="G38" i="4" s="1"/>
  <c r="H38" i="4" a="1"/>
  <c r="H38" i="4" s="1"/>
  <c r="I38" i="4" a="1"/>
  <c r="I38" i="4" s="1"/>
  <c r="J38" i="4" a="1"/>
  <c r="J38" i="4" s="1"/>
  <c r="K38" i="4" a="1"/>
  <c r="K38" i="4" s="1"/>
  <c r="L38" i="4" a="1"/>
  <c r="L38" i="4" s="1"/>
  <c r="M38" i="4" a="1"/>
  <c r="M38" i="4" s="1"/>
  <c r="N38" i="4" a="1"/>
  <c r="N38" i="4" s="1"/>
  <c r="O38" i="4" a="1"/>
  <c r="O38" i="4" s="1"/>
  <c r="P38" i="4" a="1"/>
  <c r="P38" i="4" s="1"/>
  <c r="Q38" i="4" a="1"/>
  <c r="Q38" i="4" s="1"/>
  <c r="R38" i="4" a="1"/>
  <c r="R38" i="4" s="1"/>
  <c r="S38" i="4" a="1"/>
  <c r="S38" i="4" s="1"/>
  <c r="T38" i="4" a="1"/>
  <c r="T38" i="4" s="1"/>
  <c r="U38" i="4" a="1"/>
  <c r="U38" i="4" s="1"/>
  <c r="V38" i="4" a="1"/>
  <c r="V38" i="4" s="1"/>
  <c r="W38" i="4" a="1"/>
  <c r="W38" i="4" s="1"/>
  <c r="X38" i="4" a="1"/>
  <c r="X38" i="4" s="1"/>
  <c r="Y38" i="4" a="1"/>
  <c r="Y38" i="4" s="1"/>
  <c r="Z38" i="4" a="1"/>
  <c r="Z38" i="4" s="1"/>
  <c r="AA38" i="4" a="1"/>
  <c r="AA38" i="4" s="1"/>
  <c r="AB38" i="4" a="1"/>
  <c r="AB38" i="4" s="1"/>
  <c r="AC38" i="4" a="1"/>
  <c r="AC38" i="4" s="1"/>
  <c r="AD38" i="4" a="1"/>
  <c r="AD38" i="4" s="1"/>
  <c r="AE38" i="4" a="1"/>
  <c r="AE38" i="4" s="1"/>
  <c r="AF38" i="4" a="1"/>
  <c r="AF38" i="4" s="1"/>
  <c r="AG38" i="4" a="1"/>
  <c r="AG38" i="4" s="1"/>
  <c r="AH38" i="4" a="1"/>
  <c r="AH38" i="4" s="1"/>
  <c r="AI38" i="4" a="1"/>
  <c r="AI38" i="4" s="1"/>
  <c r="AJ38" i="4" a="1"/>
  <c r="AJ38" i="4" s="1"/>
  <c r="AK38" i="4" a="1"/>
  <c r="AK38" i="4" s="1"/>
  <c r="AL38" i="4" a="1"/>
  <c r="AL38" i="4" s="1"/>
  <c r="AM38" i="4" a="1"/>
  <c r="AM38" i="4" s="1"/>
  <c r="AN38" i="4" a="1"/>
  <c r="AN38" i="4" s="1"/>
  <c r="AO38" i="4" a="1"/>
  <c r="AO38" i="4" s="1"/>
  <c r="AP38" i="4" a="1"/>
  <c r="AP38" i="4" s="1"/>
  <c r="AQ38" i="4" a="1"/>
  <c r="AQ38" i="4" s="1"/>
  <c r="AR38" i="4" a="1"/>
  <c r="AR38" i="4" s="1"/>
  <c r="AS38" i="4" a="1"/>
  <c r="AS38" i="4" s="1"/>
  <c r="AT38" i="4" a="1"/>
  <c r="AT38" i="4" s="1"/>
  <c r="AU38" i="4" a="1"/>
  <c r="AU38" i="4" s="1"/>
  <c r="AV38" i="4" a="1"/>
  <c r="AV38" i="4" s="1"/>
  <c r="AW38" i="4" a="1"/>
  <c r="AW38" i="4" s="1"/>
  <c r="AX38" i="4" a="1"/>
  <c r="AX38" i="4" s="1"/>
  <c r="AY38" i="4" a="1"/>
  <c r="AY38" i="4" s="1"/>
  <c r="AZ38" i="4" a="1"/>
  <c r="AZ38" i="4" s="1"/>
  <c r="BA38" i="4" a="1"/>
  <c r="BA38" i="4" s="1"/>
  <c r="BB38" i="4" a="1"/>
  <c r="BB38" i="4" s="1"/>
  <c r="BC38" i="4" a="1"/>
  <c r="BC38" i="4" s="1"/>
  <c r="BD38" i="4" a="1"/>
  <c r="BD38" i="4" s="1"/>
  <c r="BE38" i="4" a="1"/>
  <c r="BE38" i="4" s="1"/>
  <c r="BF38" i="4" a="1"/>
  <c r="BF38" i="4" s="1"/>
  <c r="BG38" i="4" a="1"/>
  <c r="BG38" i="4" s="1"/>
  <c r="BH38" i="4" a="1"/>
  <c r="BH38" i="4" s="1"/>
  <c r="BI38" i="4" a="1"/>
  <c r="BI38" i="4" s="1"/>
  <c r="BJ38" i="4" a="1"/>
  <c r="BJ38" i="4" s="1"/>
  <c r="BK38" i="4" a="1"/>
  <c r="BK38" i="4" s="1"/>
  <c r="BL38" i="4" a="1"/>
  <c r="BL38" i="4" s="1"/>
  <c r="BM38" i="4" a="1"/>
  <c r="BM38" i="4" s="1"/>
  <c r="BN38" i="4" a="1"/>
  <c r="BN38" i="4" s="1"/>
  <c r="BO38" i="4" a="1"/>
  <c r="BO38" i="4" s="1"/>
  <c r="BP38" i="4" a="1"/>
  <c r="BP38" i="4" s="1"/>
  <c r="BQ38" i="4" a="1"/>
  <c r="BQ38" i="4" s="1"/>
  <c r="BR38" i="4" a="1"/>
  <c r="BR38" i="4" s="1"/>
  <c r="BS38" i="4" a="1"/>
  <c r="BS38" i="4" s="1"/>
  <c r="BT38" i="4" a="1"/>
  <c r="BT38" i="4" s="1"/>
  <c r="BU38" i="4" a="1"/>
  <c r="BU38" i="4" s="1"/>
  <c r="BV38" i="4" a="1"/>
  <c r="BV38" i="4" s="1"/>
  <c r="BW38" i="4" a="1"/>
  <c r="BW38" i="4" s="1"/>
  <c r="BX38" i="4" a="1"/>
  <c r="BX38" i="4" s="1"/>
  <c r="BY38" i="4" a="1"/>
  <c r="BY38" i="4" s="1"/>
  <c r="BZ38" i="4" a="1"/>
  <c r="BZ38" i="4" s="1"/>
  <c r="CA38" i="4" a="1"/>
  <c r="CA38" i="4" s="1"/>
  <c r="CB38" i="4" a="1"/>
  <c r="CB38" i="4" s="1"/>
  <c r="CC38" i="4" a="1"/>
  <c r="CC38" i="4" s="1"/>
  <c r="CD38" i="4" a="1"/>
  <c r="CD38" i="4" s="1"/>
  <c r="CE38" i="4" a="1"/>
  <c r="CE38" i="4" s="1"/>
  <c r="CF38" i="4" a="1"/>
  <c r="CF38" i="4" s="1"/>
  <c r="CG38" i="4" a="1"/>
  <c r="CG38" i="4" s="1"/>
  <c r="CH38" i="4" a="1"/>
  <c r="CH38" i="4"/>
  <c r="CI38" i="4" a="1"/>
  <c r="CI38" i="4" s="1"/>
  <c r="CJ38" i="4" a="1"/>
  <c r="CJ38" i="4" s="1"/>
  <c r="CK38" i="4" a="1"/>
  <c r="CK38" i="4" s="1"/>
  <c r="CL38" i="4" a="1"/>
  <c r="CL38" i="4" s="1"/>
  <c r="CM38" i="4" a="1"/>
  <c r="CM38" i="4" s="1"/>
  <c r="CN38" i="4" a="1"/>
  <c r="CN38" i="4"/>
  <c r="CO38" i="4" a="1"/>
  <c r="CO38" i="4" s="1"/>
  <c r="CP38" i="4" a="1"/>
  <c r="CP38" i="4" s="1"/>
  <c r="CQ38" i="4" a="1"/>
  <c r="CQ38" i="4" s="1"/>
  <c r="CR38" i="4" a="1"/>
  <c r="CR38" i="4" s="1"/>
  <c r="CS38" i="4" a="1"/>
  <c r="CS38" i="4" s="1"/>
  <c r="CT38" i="4" a="1"/>
  <c r="CT38" i="4" s="1"/>
  <c r="CU38" i="4" a="1"/>
  <c r="CU38" i="4" s="1"/>
  <c r="CV38" i="4" a="1"/>
  <c r="CV38" i="4" s="1"/>
  <c r="CW38" i="4" a="1"/>
  <c r="CW38" i="4" s="1"/>
  <c r="CX38" i="4" a="1"/>
  <c r="CX38" i="4" s="1"/>
  <c r="CY38" i="4" a="1"/>
  <c r="CY38" i="4" s="1"/>
  <c r="CZ38" i="4" a="1"/>
  <c r="CZ38" i="4" s="1"/>
  <c r="DA38" i="4" a="1"/>
  <c r="DA38" i="4" s="1"/>
  <c r="DB38" i="4" a="1"/>
  <c r="DB38" i="4" s="1"/>
  <c r="D39" i="4" a="1"/>
  <c r="D39" i="4" s="1"/>
  <c r="E39" i="4" a="1"/>
  <c r="E39" i="4" s="1"/>
  <c r="F39" i="4" a="1"/>
  <c r="F39" i="4" s="1"/>
  <c r="G39" i="4" a="1"/>
  <c r="G39" i="4" s="1"/>
  <c r="H39" i="4" a="1"/>
  <c r="H39" i="4" s="1"/>
  <c r="I39" i="4" a="1"/>
  <c r="I39" i="4" s="1"/>
  <c r="J39" i="4" a="1"/>
  <c r="J39" i="4" s="1"/>
  <c r="K39" i="4" a="1"/>
  <c r="K39" i="4" s="1"/>
  <c r="L39" i="4" a="1"/>
  <c r="L39" i="4" s="1"/>
  <c r="M39" i="4" a="1"/>
  <c r="M39" i="4" s="1"/>
  <c r="N39" i="4" a="1"/>
  <c r="N39" i="4" s="1"/>
  <c r="O39" i="4" a="1"/>
  <c r="O39" i="4" s="1"/>
  <c r="P39" i="4" a="1"/>
  <c r="P39" i="4" s="1"/>
  <c r="Q39" i="4" a="1"/>
  <c r="Q39" i="4" s="1"/>
  <c r="R39" i="4" a="1"/>
  <c r="R39" i="4" s="1"/>
  <c r="S39" i="4" a="1"/>
  <c r="S39" i="4" s="1"/>
  <c r="T39" i="4" a="1"/>
  <c r="T39" i="4" s="1"/>
  <c r="U39" i="4" a="1"/>
  <c r="U39" i="4" s="1"/>
  <c r="V39" i="4" a="1"/>
  <c r="V39" i="4" s="1"/>
  <c r="W39" i="4" a="1"/>
  <c r="W39" i="4" s="1"/>
  <c r="X39" i="4" a="1"/>
  <c r="X39" i="4" s="1"/>
  <c r="Y39" i="4" a="1"/>
  <c r="Y39" i="4" s="1"/>
  <c r="Z39" i="4" a="1"/>
  <c r="Z39" i="4" s="1"/>
  <c r="AA39" i="4" a="1"/>
  <c r="AA39" i="4" s="1"/>
  <c r="AB39" i="4" a="1"/>
  <c r="AB39" i="4" s="1"/>
  <c r="AC39" i="4" a="1"/>
  <c r="AC39" i="4" s="1"/>
  <c r="AD39" i="4" a="1"/>
  <c r="AD39" i="4" s="1"/>
  <c r="AE39" i="4" a="1"/>
  <c r="AE39" i="4" s="1"/>
  <c r="AF39" i="4" a="1"/>
  <c r="AF39" i="4" s="1"/>
  <c r="AG39" i="4" a="1"/>
  <c r="AG39" i="4" s="1"/>
  <c r="AH39" i="4" a="1"/>
  <c r="AH39" i="4" s="1"/>
  <c r="AI39" i="4" a="1"/>
  <c r="AI39" i="4" s="1"/>
  <c r="AJ39" i="4" a="1"/>
  <c r="AJ39" i="4" s="1"/>
  <c r="AK39" i="4" a="1"/>
  <c r="AK39" i="4" s="1"/>
  <c r="AL39" i="4" a="1"/>
  <c r="AL39" i="4" s="1"/>
  <c r="AM39" i="4" a="1"/>
  <c r="AM39" i="4" s="1"/>
  <c r="AN39" i="4" a="1"/>
  <c r="AN39" i="4" s="1"/>
  <c r="AO39" i="4" a="1"/>
  <c r="AO39" i="4" s="1"/>
  <c r="AP39" i="4" a="1"/>
  <c r="AP39" i="4" s="1"/>
  <c r="AQ39" i="4" a="1"/>
  <c r="AQ39" i="4" s="1"/>
  <c r="AR39" i="4" a="1"/>
  <c r="AR39" i="4" s="1"/>
  <c r="AS39" i="4" a="1"/>
  <c r="AS39" i="4" s="1"/>
  <c r="AT39" i="4" a="1"/>
  <c r="AT39" i="4" s="1"/>
  <c r="AU39" i="4" a="1"/>
  <c r="AU39" i="4" s="1"/>
  <c r="AV39" i="4" a="1"/>
  <c r="AV39" i="4" s="1"/>
  <c r="AW39" i="4" a="1"/>
  <c r="AW39" i="4" s="1"/>
  <c r="AX39" i="4" a="1"/>
  <c r="AX39" i="4" s="1"/>
  <c r="AY39" i="4" a="1"/>
  <c r="AY39" i="4" s="1"/>
  <c r="AZ39" i="4" a="1"/>
  <c r="AZ39" i="4" s="1"/>
  <c r="BA39" i="4" a="1"/>
  <c r="BA39" i="4" s="1"/>
  <c r="BB39" i="4" a="1"/>
  <c r="BB39" i="4" s="1"/>
  <c r="BC39" i="4" a="1"/>
  <c r="BC39" i="4" s="1"/>
  <c r="BD39" i="4" a="1"/>
  <c r="BD39" i="4" s="1"/>
  <c r="BE39" i="4" a="1"/>
  <c r="BE39" i="4" s="1"/>
  <c r="BF39" i="4" a="1"/>
  <c r="BF39" i="4" s="1"/>
  <c r="BG39" i="4" a="1"/>
  <c r="BG39" i="4" s="1"/>
  <c r="BH39" i="4" a="1"/>
  <c r="BH39" i="4" s="1"/>
  <c r="BI39" i="4" a="1"/>
  <c r="BI39" i="4" s="1"/>
  <c r="BJ39" i="4" a="1"/>
  <c r="BJ39" i="4" s="1"/>
  <c r="BK39" i="4" a="1"/>
  <c r="BK39" i="4" s="1"/>
  <c r="BL39" i="4" a="1"/>
  <c r="BL39" i="4" s="1"/>
  <c r="BM39" i="4" a="1"/>
  <c r="BM39" i="4" s="1"/>
  <c r="BN39" i="4" a="1"/>
  <c r="BN39" i="4" s="1"/>
  <c r="BO39" i="4" a="1"/>
  <c r="BO39" i="4" s="1"/>
  <c r="BP39" i="4" a="1"/>
  <c r="BP39" i="4" s="1"/>
  <c r="BQ39" i="4" a="1"/>
  <c r="BQ39" i="4" s="1"/>
  <c r="BR39" i="4" a="1"/>
  <c r="BR39" i="4" s="1"/>
  <c r="BS39" i="4" a="1"/>
  <c r="BS39" i="4" s="1"/>
  <c r="BT39" i="4" a="1"/>
  <c r="BT39" i="4" s="1"/>
  <c r="BU39" i="4" a="1"/>
  <c r="BU39" i="4" s="1"/>
  <c r="BV39" i="4" a="1"/>
  <c r="BV39" i="4" s="1"/>
  <c r="BW39" i="4" a="1"/>
  <c r="BW39" i="4" s="1"/>
  <c r="BX39" i="4" a="1"/>
  <c r="BX39" i="4" s="1"/>
  <c r="BY39" i="4" a="1"/>
  <c r="BY39" i="4" s="1"/>
  <c r="BZ39" i="4" a="1"/>
  <c r="BZ39" i="4" s="1"/>
  <c r="CA39" i="4" a="1"/>
  <c r="CA39" i="4" s="1"/>
  <c r="CB39" i="4" a="1"/>
  <c r="CB39" i="4" s="1"/>
  <c r="CC39" i="4" a="1"/>
  <c r="CC39" i="4" s="1"/>
  <c r="CD39" i="4" a="1"/>
  <c r="CD39" i="4" s="1"/>
  <c r="CE39" i="4" a="1"/>
  <c r="CE39" i="4" s="1"/>
  <c r="CF39" i="4" a="1"/>
  <c r="CF39" i="4" s="1"/>
  <c r="CG39" i="4" a="1"/>
  <c r="CG39" i="4" s="1"/>
  <c r="CH39" i="4" a="1"/>
  <c r="CH39" i="4" s="1"/>
  <c r="CI39" i="4" a="1"/>
  <c r="CI39" i="4" s="1"/>
  <c r="CJ39" i="4" a="1"/>
  <c r="CJ39" i="4" s="1"/>
  <c r="CK39" i="4" a="1"/>
  <c r="CK39" i="4" s="1"/>
  <c r="CL39" i="4" a="1"/>
  <c r="CL39" i="4" s="1"/>
  <c r="CM39" i="4" a="1"/>
  <c r="CM39" i="4" s="1"/>
  <c r="CN39" i="4" a="1"/>
  <c r="CN39" i="4" s="1"/>
  <c r="CO39" i="4" a="1"/>
  <c r="CO39" i="4" s="1"/>
  <c r="CP39" i="4" a="1"/>
  <c r="CP39" i="4" s="1"/>
  <c r="CQ39" i="4" a="1"/>
  <c r="CQ39" i="4" s="1"/>
  <c r="CR39" i="4" a="1"/>
  <c r="CR39" i="4" s="1"/>
  <c r="CS39" i="4" a="1"/>
  <c r="CS39" i="4" s="1"/>
  <c r="CT39" i="4" a="1"/>
  <c r="CT39" i="4" s="1"/>
  <c r="CU39" i="4" a="1"/>
  <c r="CU39" i="4" s="1"/>
  <c r="CV39" i="4" a="1"/>
  <c r="CV39" i="4" s="1"/>
  <c r="CW39" i="4" a="1"/>
  <c r="CW39" i="4" s="1"/>
  <c r="CX39" i="4" a="1"/>
  <c r="CX39" i="4" s="1"/>
  <c r="CY39" i="4" a="1"/>
  <c r="CY39" i="4" s="1"/>
  <c r="CZ39" i="4" a="1"/>
  <c r="CZ39" i="4" s="1"/>
  <c r="DA39" i="4" a="1"/>
  <c r="DA39" i="4" s="1"/>
  <c r="DB39" i="4" a="1"/>
  <c r="DB39" i="4" s="1"/>
  <c r="D40" i="4" a="1"/>
  <c r="D40" i="4" s="1"/>
  <c r="E40" i="4" a="1"/>
  <c r="E40" i="4" s="1"/>
  <c r="F40" i="4" a="1"/>
  <c r="F40" i="4" s="1"/>
  <c r="G40" i="4" a="1"/>
  <c r="G40" i="4" s="1"/>
  <c r="H40" i="4" a="1"/>
  <c r="H40" i="4" s="1"/>
  <c r="I40" i="4" a="1"/>
  <c r="I40" i="4" s="1"/>
  <c r="J40" i="4" a="1"/>
  <c r="J40" i="4" s="1"/>
  <c r="K40" i="4" a="1"/>
  <c r="K40" i="4" s="1"/>
  <c r="L40" i="4" a="1"/>
  <c r="L40" i="4" s="1"/>
  <c r="M40" i="4" a="1"/>
  <c r="M40" i="4" s="1"/>
  <c r="N40" i="4" a="1"/>
  <c r="N40" i="4" s="1"/>
  <c r="O40" i="4" a="1"/>
  <c r="O40" i="4" s="1"/>
  <c r="P40" i="4" a="1"/>
  <c r="P40" i="4" s="1"/>
  <c r="Q40" i="4" a="1"/>
  <c r="Q40" i="4" s="1"/>
  <c r="R40" i="4" a="1"/>
  <c r="R40" i="4" s="1"/>
  <c r="S40" i="4" a="1"/>
  <c r="S40" i="4" s="1"/>
  <c r="T40" i="4" a="1"/>
  <c r="T40" i="4" s="1"/>
  <c r="U40" i="4" a="1"/>
  <c r="U40" i="4" s="1"/>
  <c r="V40" i="4" a="1"/>
  <c r="V40" i="4" s="1"/>
  <c r="W40" i="4" a="1"/>
  <c r="W40" i="4" s="1"/>
  <c r="X40" i="4" a="1"/>
  <c r="X40" i="4" s="1"/>
  <c r="Y40" i="4" a="1"/>
  <c r="Y40" i="4" s="1"/>
  <c r="Z40" i="4" a="1"/>
  <c r="Z40" i="4" s="1"/>
  <c r="AA40" i="4" a="1"/>
  <c r="AA40" i="4" s="1"/>
  <c r="AB40" i="4" a="1"/>
  <c r="AB40" i="4" s="1"/>
  <c r="AC40" i="4" a="1"/>
  <c r="AC40" i="4" s="1"/>
  <c r="AD40" i="4" a="1"/>
  <c r="AD40" i="4" s="1"/>
  <c r="AE40" i="4" a="1"/>
  <c r="AE40" i="4" s="1"/>
  <c r="AF40" i="4" a="1"/>
  <c r="AF40" i="4" s="1"/>
  <c r="AG40" i="4" a="1"/>
  <c r="AG40" i="4" s="1"/>
  <c r="AH40" i="4" a="1"/>
  <c r="AH40" i="4" s="1"/>
  <c r="AI40" i="4" a="1"/>
  <c r="AI40" i="4" s="1"/>
  <c r="AJ40" i="4" a="1"/>
  <c r="AJ40" i="4" s="1"/>
  <c r="AK40" i="4" a="1"/>
  <c r="AK40" i="4" s="1"/>
  <c r="AL40" i="4" a="1"/>
  <c r="AL40" i="4" s="1"/>
  <c r="AM40" i="4" a="1"/>
  <c r="AM40" i="4" s="1"/>
  <c r="AN40" i="4" a="1"/>
  <c r="AN40" i="4" s="1"/>
  <c r="AO40" i="4" a="1"/>
  <c r="AO40" i="4" s="1"/>
  <c r="AP40" i="4" a="1"/>
  <c r="AP40" i="4" s="1"/>
  <c r="AQ40" i="4" a="1"/>
  <c r="AQ40" i="4" s="1"/>
  <c r="AR40" i="4" a="1"/>
  <c r="AR40" i="4" s="1"/>
  <c r="AS40" i="4" a="1"/>
  <c r="AS40" i="4" s="1"/>
  <c r="AT40" i="4" a="1"/>
  <c r="AT40" i="4" s="1"/>
  <c r="AU40" i="4" a="1"/>
  <c r="AU40" i="4" s="1"/>
  <c r="AV40" i="4" a="1"/>
  <c r="AV40" i="4" s="1"/>
  <c r="AW40" i="4" a="1"/>
  <c r="AW40" i="4" s="1"/>
  <c r="AX40" i="4" a="1"/>
  <c r="AX40" i="4" s="1"/>
  <c r="AY40" i="4" a="1"/>
  <c r="AY40" i="4" s="1"/>
  <c r="AZ40" i="4" a="1"/>
  <c r="AZ40" i="4" s="1"/>
  <c r="BA40" i="4" a="1"/>
  <c r="BA40" i="4" s="1"/>
  <c r="BB40" i="4" a="1"/>
  <c r="BB40" i="4" s="1"/>
  <c r="BC40" i="4" a="1"/>
  <c r="BC40" i="4" s="1"/>
  <c r="BD40" i="4" a="1"/>
  <c r="BD40" i="4" s="1"/>
  <c r="BE40" i="4" a="1"/>
  <c r="BE40" i="4" s="1"/>
  <c r="BF40" i="4" a="1"/>
  <c r="BF40" i="4" s="1"/>
  <c r="BG40" i="4" a="1"/>
  <c r="BG40" i="4" s="1"/>
  <c r="BH40" i="4" a="1"/>
  <c r="BH40" i="4" s="1"/>
  <c r="BI40" i="4" a="1"/>
  <c r="BI40" i="4" s="1"/>
  <c r="BJ40" i="4" a="1"/>
  <c r="BJ40" i="4" s="1"/>
  <c r="BK40" i="4" a="1"/>
  <c r="BK40" i="4" s="1"/>
  <c r="BL40" i="4" a="1"/>
  <c r="BL40" i="4" s="1"/>
  <c r="BM40" i="4" a="1"/>
  <c r="BM40" i="4" s="1"/>
  <c r="BN40" i="4" a="1"/>
  <c r="BN40" i="4" s="1"/>
  <c r="BO40" i="4" a="1"/>
  <c r="BO40" i="4" s="1"/>
  <c r="BP40" i="4" a="1"/>
  <c r="BP40" i="4" s="1"/>
  <c r="BQ40" i="4" a="1"/>
  <c r="BQ40" i="4" s="1"/>
  <c r="BR40" i="4" a="1"/>
  <c r="BR40" i="4" s="1"/>
  <c r="BS40" i="4" a="1"/>
  <c r="BS40" i="4" s="1"/>
  <c r="BT40" i="4" a="1"/>
  <c r="BT40" i="4" s="1"/>
  <c r="BU40" i="4" a="1"/>
  <c r="BU40" i="4" s="1"/>
  <c r="BV40" i="4" a="1"/>
  <c r="BV40" i="4" s="1"/>
  <c r="BW40" i="4" a="1"/>
  <c r="BW40" i="4" s="1"/>
  <c r="BX40" i="4" a="1"/>
  <c r="BX40" i="4" s="1"/>
  <c r="BY40" i="4" a="1"/>
  <c r="BY40" i="4" s="1"/>
  <c r="BZ40" i="4" a="1"/>
  <c r="BZ40" i="4" s="1"/>
  <c r="CA40" i="4" a="1"/>
  <c r="CA40" i="4" s="1"/>
  <c r="CB40" i="4" a="1"/>
  <c r="CB40" i="4" s="1"/>
  <c r="CC40" i="4" a="1"/>
  <c r="CC40" i="4" s="1"/>
  <c r="CD40" i="4" a="1"/>
  <c r="CD40" i="4" s="1"/>
  <c r="CE40" i="4" a="1"/>
  <c r="CE40" i="4" s="1"/>
  <c r="CF40" i="4" a="1"/>
  <c r="CF40" i="4" s="1"/>
  <c r="CG40" i="4" a="1"/>
  <c r="CG40" i="4" s="1"/>
  <c r="CH40" i="4" a="1"/>
  <c r="CH40" i="4" s="1"/>
  <c r="CI40" i="4" a="1"/>
  <c r="CI40" i="4" s="1"/>
  <c r="CJ40" i="4" a="1"/>
  <c r="CJ40" i="4" s="1"/>
  <c r="CK40" i="4" a="1"/>
  <c r="CK40" i="4" s="1"/>
  <c r="CL40" i="4" a="1"/>
  <c r="CL40" i="4" s="1"/>
  <c r="CM40" i="4" a="1"/>
  <c r="CM40" i="4" s="1"/>
  <c r="CN40" i="4" a="1"/>
  <c r="CN40" i="4" s="1"/>
  <c r="CO40" i="4" a="1"/>
  <c r="CO40" i="4" s="1"/>
  <c r="CP40" i="4" a="1"/>
  <c r="CP40" i="4" s="1"/>
  <c r="CQ40" i="4" a="1"/>
  <c r="CQ40" i="4" s="1"/>
  <c r="CR40" i="4" a="1"/>
  <c r="CR40" i="4" s="1"/>
  <c r="CS40" i="4" a="1"/>
  <c r="CS40" i="4" s="1"/>
  <c r="CT40" i="4" a="1"/>
  <c r="CT40" i="4" s="1"/>
  <c r="CU40" i="4" a="1"/>
  <c r="CU40" i="4" s="1"/>
  <c r="CV40" i="4" a="1"/>
  <c r="CV40" i="4" s="1"/>
  <c r="CW40" i="4" a="1"/>
  <c r="CW40" i="4" s="1"/>
  <c r="CX40" i="4" a="1"/>
  <c r="CX40" i="4" s="1"/>
  <c r="CY40" i="4" a="1"/>
  <c r="CY40" i="4" s="1"/>
  <c r="CZ40" i="4" a="1"/>
  <c r="CZ40" i="4" s="1"/>
  <c r="DA40" i="4" a="1"/>
  <c r="DA40" i="4" s="1"/>
  <c r="DB40" i="4" a="1"/>
  <c r="DB40" i="4" s="1"/>
  <c r="D41" i="4" a="1"/>
  <c r="D41" i="4" s="1"/>
  <c r="E41" i="4" a="1"/>
  <c r="E41" i="4" s="1"/>
  <c r="F41" i="4" a="1"/>
  <c r="F41" i="4" s="1"/>
  <c r="G41" i="4" a="1"/>
  <c r="G41" i="4" s="1"/>
  <c r="H41" i="4" a="1"/>
  <c r="H41" i="4" s="1"/>
  <c r="I41" i="4" a="1"/>
  <c r="I41" i="4" s="1"/>
  <c r="J41" i="4" a="1"/>
  <c r="J41" i="4" s="1"/>
  <c r="K41" i="4" a="1"/>
  <c r="K41" i="4" s="1"/>
  <c r="L41" i="4" a="1"/>
  <c r="L41" i="4" s="1"/>
  <c r="M41" i="4" a="1"/>
  <c r="M41" i="4" s="1"/>
  <c r="N41" i="4" a="1"/>
  <c r="N41" i="4" s="1"/>
  <c r="O41" i="4" a="1"/>
  <c r="O41" i="4" s="1"/>
  <c r="P41" i="4" a="1"/>
  <c r="P41" i="4" s="1"/>
  <c r="Q41" i="4" a="1"/>
  <c r="Q41" i="4" s="1"/>
  <c r="R41" i="4" a="1"/>
  <c r="R41" i="4" s="1"/>
  <c r="S41" i="4" a="1"/>
  <c r="S41" i="4" s="1"/>
  <c r="T41" i="4" a="1"/>
  <c r="T41" i="4" s="1"/>
  <c r="U41" i="4" a="1"/>
  <c r="U41" i="4" s="1"/>
  <c r="V41" i="4" a="1"/>
  <c r="V41" i="4" s="1"/>
  <c r="W41" i="4" a="1"/>
  <c r="W41" i="4" s="1"/>
  <c r="X41" i="4" a="1"/>
  <c r="X41" i="4" s="1"/>
  <c r="Y41" i="4" a="1"/>
  <c r="Y41" i="4" s="1"/>
  <c r="Z41" i="4" a="1"/>
  <c r="Z41" i="4" s="1"/>
  <c r="AA41" i="4" a="1"/>
  <c r="AA41" i="4" s="1"/>
  <c r="AB41" i="4" a="1"/>
  <c r="AB41" i="4" s="1"/>
  <c r="AC41" i="4" a="1"/>
  <c r="AC41" i="4" s="1"/>
  <c r="AD41" i="4" a="1"/>
  <c r="AD41" i="4" s="1"/>
  <c r="AE41" i="4" a="1"/>
  <c r="AE41" i="4" s="1"/>
  <c r="AF41" i="4" a="1"/>
  <c r="AF41" i="4" s="1"/>
  <c r="AG41" i="4" a="1"/>
  <c r="AG41" i="4" s="1"/>
  <c r="AH41" i="4" a="1"/>
  <c r="AH41" i="4" s="1"/>
  <c r="AI41" i="4" a="1"/>
  <c r="AI41" i="4" s="1"/>
  <c r="AJ41" i="4" a="1"/>
  <c r="AJ41" i="4" s="1"/>
  <c r="AK41" i="4" a="1"/>
  <c r="AK41" i="4" s="1"/>
  <c r="AL41" i="4" a="1"/>
  <c r="AL41" i="4" s="1"/>
  <c r="AM41" i="4" a="1"/>
  <c r="AM41" i="4" s="1"/>
  <c r="AN41" i="4" a="1"/>
  <c r="AN41" i="4" s="1"/>
  <c r="AO41" i="4" a="1"/>
  <c r="AO41" i="4" s="1"/>
  <c r="AP41" i="4" a="1"/>
  <c r="AP41" i="4" s="1"/>
  <c r="AQ41" i="4" a="1"/>
  <c r="AQ41" i="4" s="1"/>
  <c r="AR41" i="4" a="1"/>
  <c r="AR41" i="4" s="1"/>
  <c r="AS41" i="4" a="1"/>
  <c r="AS41" i="4" s="1"/>
  <c r="AT41" i="4" a="1"/>
  <c r="AT41" i="4" s="1"/>
  <c r="AU41" i="4" a="1"/>
  <c r="AU41" i="4" s="1"/>
  <c r="AV41" i="4" a="1"/>
  <c r="AV41" i="4" s="1"/>
  <c r="AW41" i="4" a="1"/>
  <c r="AW41" i="4" s="1"/>
  <c r="AX41" i="4" a="1"/>
  <c r="AX41" i="4" s="1"/>
  <c r="AY41" i="4" a="1"/>
  <c r="AY41" i="4" s="1"/>
  <c r="AZ41" i="4" a="1"/>
  <c r="AZ41" i="4" s="1"/>
  <c r="BA41" i="4" a="1"/>
  <c r="BA41" i="4" s="1"/>
  <c r="BB41" i="4" a="1"/>
  <c r="BB41" i="4" s="1"/>
  <c r="BC41" i="4" a="1"/>
  <c r="BC41" i="4" s="1"/>
  <c r="BD41" i="4" a="1"/>
  <c r="BD41" i="4" s="1"/>
  <c r="BE41" i="4" a="1"/>
  <c r="BE41" i="4" s="1"/>
  <c r="BF41" i="4" a="1"/>
  <c r="BF41" i="4" s="1"/>
  <c r="BG41" i="4" a="1"/>
  <c r="BG41" i="4" s="1"/>
  <c r="BH41" i="4" a="1"/>
  <c r="BH41" i="4" s="1"/>
  <c r="BI41" i="4" a="1"/>
  <c r="BI41" i="4" s="1"/>
  <c r="BJ41" i="4" a="1"/>
  <c r="BJ41" i="4" s="1"/>
  <c r="BK41" i="4" a="1"/>
  <c r="BK41" i="4" s="1"/>
  <c r="BL41" i="4" a="1"/>
  <c r="BL41" i="4" s="1"/>
  <c r="BM41" i="4" a="1"/>
  <c r="BM41" i="4" s="1"/>
  <c r="BN41" i="4" a="1"/>
  <c r="BN41" i="4" s="1"/>
  <c r="BO41" i="4" a="1"/>
  <c r="BO41" i="4" s="1"/>
  <c r="BP41" i="4" a="1"/>
  <c r="BP41" i="4" s="1"/>
  <c r="BQ41" i="4" a="1"/>
  <c r="BQ41" i="4" s="1"/>
  <c r="BR41" i="4" a="1"/>
  <c r="BR41" i="4" s="1"/>
  <c r="BS41" i="4" a="1"/>
  <c r="BS41" i="4" s="1"/>
  <c r="BT41" i="4" a="1"/>
  <c r="BT41" i="4" s="1"/>
  <c r="BU41" i="4" a="1"/>
  <c r="BU41" i="4" s="1"/>
  <c r="BV41" i="4" a="1"/>
  <c r="BV41" i="4" s="1"/>
  <c r="BW41" i="4" a="1"/>
  <c r="BW41" i="4" s="1"/>
  <c r="BX41" i="4" a="1"/>
  <c r="BX41" i="4" s="1"/>
  <c r="BY41" i="4" a="1"/>
  <c r="BY41" i="4" s="1"/>
  <c r="BZ41" i="4" a="1"/>
  <c r="BZ41" i="4" s="1"/>
  <c r="CA41" i="4" a="1"/>
  <c r="CA41" i="4" s="1"/>
  <c r="CB41" i="4" a="1"/>
  <c r="CB41" i="4" s="1"/>
  <c r="CC41" i="4" a="1"/>
  <c r="CC41" i="4" s="1"/>
  <c r="CD41" i="4" a="1"/>
  <c r="CD41" i="4" s="1"/>
  <c r="CE41" i="4" a="1"/>
  <c r="CE41" i="4" s="1"/>
  <c r="CF41" i="4" a="1"/>
  <c r="CF41" i="4" s="1"/>
  <c r="CG41" i="4" a="1"/>
  <c r="CG41" i="4" s="1"/>
  <c r="CH41" i="4" a="1"/>
  <c r="CH41" i="4" s="1"/>
  <c r="CI41" i="4" a="1"/>
  <c r="CI41" i="4" s="1"/>
  <c r="CJ41" i="4" a="1"/>
  <c r="CJ41" i="4" s="1"/>
  <c r="CK41" i="4" a="1"/>
  <c r="CK41" i="4" s="1"/>
  <c r="CL41" i="4" a="1"/>
  <c r="CL41" i="4" s="1"/>
  <c r="CM41" i="4" a="1"/>
  <c r="CM41" i="4" s="1"/>
  <c r="CN41" i="4" a="1"/>
  <c r="CN41" i="4" s="1"/>
  <c r="CO41" i="4" a="1"/>
  <c r="CO41" i="4" s="1"/>
  <c r="CP41" i="4" a="1"/>
  <c r="CP41" i="4" s="1"/>
  <c r="CQ41" i="4" a="1"/>
  <c r="CQ41" i="4" s="1"/>
  <c r="CR41" i="4" a="1"/>
  <c r="CR41" i="4" s="1"/>
  <c r="CS41" i="4" a="1"/>
  <c r="CS41" i="4" s="1"/>
  <c r="CT41" i="4" a="1"/>
  <c r="CT41" i="4" s="1"/>
  <c r="CU41" i="4" a="1"/>
  <c r="CU41" i="4" s="1"/>
  <c r="CV41" i="4" a="1"/>
  <c r="CV41" i="4" s="1"/>
  <c r="CW41" i="4" a="1"/>
  <c r="CW41" i="4" s="1"/>
  <c r="CX41" i="4" a="1"/>
  <c r="CX41" i="4" s="1"/>
  <c r="CY41" i="4" a="1"/>
  <c r="CY41" i="4" s="1"/>
  <c r="CZ41" i="4" a="1"/>
  <c r="CZ41" i="4" s="1"/>
  <c r="DA41" i="4" a="1"/>
  <c r="DA41" i="4" s="1"/>
  <c r="DB41" i="4" a="1"/>
  <c r="DB41" i="4" s="1"/>
  <c r="D42" i="4" a="1"/>
  <c r="D42" i="4" s="1"/>
  <c r="E42" i="4" a="1"/>
  <c r="E42" i="4" s="1"/>
  <c r="F42" i="4" a="1"/>
  <c r="F42" i="4" s="1"/>
  <c r="G42" i="4" a="1"/>
  <c r="G42" i="4" s="1"/>
  <c r="H42" i="4" a="1"/>
  <c r="H42" i="4" s="1"/>
  <c r="I42" i="4" a="1"/>
  <c r="I42" i="4" s="1"/>
  <c r="J42" i="4" a="1"/>
  <c r="J42" i="4" s="1"/>
  <c r="K42" i="4" a="1"/>
  <c r="K42" i="4" s="1"/>
  <c r="L42" i="4" a="1"/>
  <c r="L42" i="4" s="1"/>
  <c r="M42" i="4" a="1"/>
  <c r="M42" i="4" s="1"/>
  <c r="N42" i="4" a="1"/>
  <c r="N42" i="4" s="1"/>
  <c r="O42" i="4" a="1"/>
  <c r="O42" i="4" s="1"/>
  <c r="P42" i="4" a="1"/>
  <c r="P42" i="4" s="1"/>
  <c r="Q42" i="4" a="1"/>
  <c r="Q42" i="4" s="1"/>
  <c r="R42" i="4" a="1"/>
  <c r="R42" i="4" s="1"/>
  <c r="S42" i="4" a="1"/>
  <c r="S42" i="4" s="1"/>
  <c r="T42" i="4" a="1"/>
  <c r="T42" i="4" s="1"/>
  <c r="U42" i="4" a="1"/>
  <c r="U42" i="4" s="1"/>
  <c r="V42" i="4" a="1"/>
  <c r="V42" i="4" s="1"/>
  <c r="W42" i="4" a="1"/>
  <c r="W42" i="4" s="1"/>
  <c r="X42" i="4" a="1"/>
  <c r="X42" i="4" s="1"/>
  <c r="Y42" i="4" a="1"/>
  <c r="Y42" i="4" s="1"/>
  <c r="Z42" i="4" a="1"/>
  <c r="Z42" i="4" s="1"/>
  <c r="AA42" i="4" a="1"/>
  <c r="AA42" i="4" s="1"/>
  <c r="AB42" i="4" a="1"/>
  <c r="AB42" i="4" s="1"/>
  <c r="AC42" i="4" a="1"/>
  <c r="AC42" i="4" s="1"/>
  <c r="AD42" i="4" a="1"/>
  <c r="AD42" i="4" s="1"/>
  <c r="AE42" i="4" a="1"/>
  <c r="AE42" i="4" s="1"/>
  <c r="AF42" i="4" a="1"/>
  <c r="AF42" i="4" s="1"/>
  <c r="AG42" i="4" a="1"/>
  <c r="AG42" i="4" s="1"/>
  <c r="AH42" i="4" a="1"/>
  <c r="AH42" i="4" s="1"/>
  <c r="AI42" i="4" a="1"/>
  <c r="AI42" i="4" s="1"/>
  <c r="AJ42" i="4" a="1"/>
  <c r="AJ42" i="4" s="1"/>
  <c r="AK42" i="4" a="1"/>
  <c r="AK42" i="4" s="1"/>
  <c r="AL42" i="4" a="1"/>
  <c r="AL42" i="4" s="1"/>
  <c r="AM42" i="4" a="1"/>
  <c r="AM42" i="4" s="1"/>
  <c r="AN42" i="4" a="1"/>
  <c r="AN42" i="4" s="1"/>
  <c r="AO42" i="4" a="1"/>
  <c r="AO42" i="4" s="1"/>
  <c r="AP42" i="4" a="1"/>
  <c r="AP42" i="4" s="1"/>
  <c r="AQ42" i="4" a="1"/>
  <c r="AQ42" i="4" s="1"/>
  <c r="AR42" i="4" a="1"/>
  <c r="AR42" i="4" s="1"/>
  <c r="AS42" i="4" a="1"/>
  <c r="AS42" i="4" s="1"/>
  <c r="AT42" i="4" a="1"/>
  <c r="AT42" i="4" s="1"/>
  <c r="AU42" i="4" a="1"/>
  <c r="AU42" i="4" s="1"/>
  <c r="AV42" i="4" a="1"/>
  <c r="AV42" i="4" s="1"/>
  <c r="AW42" i="4" a="1"/>
  <c r="AW42" i="4" s="1"/>
  <c r="AX42" i="4" a="1"/>
  <c r="AX42" i="4" s="1"/>
  <c r="AY42" i="4" a="1"/>
  <c r="AY42" i="4" s="1"/>
  <c r="AZ42" i="4" a="1"/>
  <c r="AZ42" i="4" s="1"/>
  <c r="BA42" i="4" a="1"/>
  <c r="BA42" i="4" s="1"/>
  <c r="BB42" i="4" a="1"/>
  <c r="BB42" i="4" s="1"/>
  <c r="BC42" i="4" a="1"/>
  <c r="BC42" i="4" s="1"/>
  <c r="BD42" i="4" a="1"/>
  <c r="BD42" i="4" s="1"/>
  <c r="BE42" i="4" a="1"/>
  <c r="BE42" i="4" s="1"/>
  <c r="BF42" i="4" a="1"/>
  <c r="BF42" i="4" s="1"/>
  <c r="BG42" i="4" a="1"/>
  <c r="BG42" i="4" s="1"/>
  <c r="BH42" i="4" a="1"/>
  <c r="BH42" i="4" s="1"/>
  <c r="BI42" i="4" a="1"/>
  <c r="BI42" i="4" s="1"/>
  <c r="BJ42" i="4" a="1"/>
  <c r="BJ42" i="4" s="1"/>
  <c r="BK42" i="4" a="1"/>
  <c r="BK42" i="4" s="1"/>
  <c r="BL42" i="4" a="1"/>
  <c r="BL42" i="4" s="1"/>
  <c r="BM42" i="4" a="1"/>
  <c r="BM42" i="4" s="1"/>
  <c r="BN42" i="4" a="1"/>
  <c r="BN42" i="4" s="1"/>
  <c r="BO42" i="4" a="1"/>
  <c r="BO42" i="4" s="1"/>
  <c r="BP42" i="4" a="1"/>
  <c r="BP42" i="4" s="1"/>
  <c r="BQ42" i="4" a="1"/>
  <c r="BQ42" i="4" s="1"/>
  <c r="BR42" i="4" a="1"/>
  <c r="BR42" i="4" s="1"/>
  <c r="BS42" i="4" a="1"/>
  <c r="BS42" i="4" s="1"/>
  <c r="BT42" i="4" a="1"/>
  <c r="BT42" i="4" s="1"/>
  <c r="BU42" i="4" a="1"/>
  <c r="BU42" i="4" s="1"/>
  <c r="BV42" i="4" a="1"/>
  <c r="BV42" i="4" s="1"/>
  <c r="BW42" i="4" a="1"/>
  <c r="BW42" i="4" s="1"/>
  <c r="BX42" i="4" a="1"/>
  <c r="BX42" i="4" s="1"/>
  <c r="BY42" i="4" a="1"/>
  <c r="BY42" i="4" s="1"/>
  <c r="BZ42" i="4" a="1"/>
  <c r="BZ42" i="4" s="1"/>
  <c r="CA42" i="4" a="1"/>
  <c r="CA42" i="4" s="1"/>
  <c r="CB42" i="4" a="1"/>
  <c r="CB42" i="4" s="1"/>
  <c r="CC42" i="4" a="1"/>
  <c r="CC42" i="4" s="1"/>
  <c r="CD42" i="4" a="1"/>
  <c r="CD42" i="4" s="1"/>
  <c r="CE42" i="4" a="1"/>
  <c r="CE42" i="4" s="1"/>
  <c r="CF42" i="4" a="1"/>
  <c r="CF42" i="4" s="1"/>
  <c r="CG42" i="4" a="1"/>
  <c r="CG42" i="4" s="1"/>
  <c r="CH42" i="4" a="1"/>
  <c r="CH42" i="4" s="1"/>
  <c r="CI42" i="4" a="1"/>
  <c r="CI42" i="4" s="1"/>
  <c r="CJ42" i="4" a="1"/>
  <c r="CJ42" i="4" s="1"/>
  <c r="CK42" i="4" a="1"/>
  <c r="CK42" i="4" s="1"/>
  <c r="CL42" i="4" a="1"/>
  <c r="CL42" i="4" s="1"/>
  <c r="CM42" i="4" a="1"/>
  <c r="CM42" i="4" s="1"/>
  <c r="CN42" i="4" a="1"/>
  <c r="CN42" i="4" s="1"/>
  <c r="CO42" i="4" a="1"/>
  <c r="CO42" i="4" s="1"/>
  <c r="CP42" i="4" a="1"/>
  <c r="CP42" i="4" s="1"/>
  <c r="CQ42" i="4" a="1"/>
  <c r="CQ42" i="4" s="1"/>
  <c r="CR42" i="4" a="1"/>
  <c r="CR42" i="4" s="1"/>
  <c r="CS42" i="4" a="1"/>
  <c r="CS42" i="4" s="1"/>
  <c r="CT42" i="4" a="1"/>
  <c r="CT42" i="4" s="1"/>
  <c r="CU42" i="4" a="1"/>
  <c r="CU42" i="4" s="1"/>
  <c r="CV42" i="4" a="1"/>
  <c r="CV42" i="4" s="1"/>
  <c r="CW42" i="4" a="1"/>
  <c r="CW42" i="4" s="1"/>
  <c r="CX42" i="4" a="1"/>
  <c r="CX42" i="4" s="1"/>
  <c r="CY42" i="4" a="1"/>
  <c r="CY42" i="4" s="1"/>
  <c r="CZ42" i="4" a="1"/>
  <c r="CZ42" i="4" s="1"/>
  <c r="DA42" i="4" a="1"/>
  <c r="DA42" i="4" s="1"/>
  <c r="DB42" i="4" a="1"/>
  <c r="DB42" i="4" s="1"/>
  <c r="D43" i="4" a="1"/>
  <c r="D43" i="4" s="1"/>
  <c r="E43" i="4" a="1"/>
  <c r="E43" i="4" s="1"/>
  <c r="F43" i="4" a="1"/>
  <c r="F43" i="4" s="1"/>
  <c r="G43" i="4" a="1"/>
  <c r="G43" i="4" s="1"/>
  <c r="H43" i="4" a="1"/>
  <c r="H43" i="4" s="1"/>
  <c r="I43" i="4" a="1"/>
  <c r="I43" i="4" s="1"/>
  <c r="J43" i="4" a="1"/>
  <c r="J43" i="4" s="1"/>
  <c r="K43" i="4" a="1"/>
  <c r="K43" i="4" s="1"/>
  <c r="L43" i="4" a="1"/>
  <c r="L43" i="4" s="1"/>
  <c r="M43" i="4" a="1"/>
  <c r="M43" i="4" s="1"/>
  <c r="N43" i="4" a="1"/>
  <c r="N43" i="4" s="1"/>
  <c r="O43" i="4" a="1"/>
  <c r="O43" i="4" s="1"/>
  <c r="P43" i="4" a="1"/>
  <c r="P43" i="4" s="1"/>
  <c r="Q43" i="4" a="1"/>
  <c r="Q43" i="4" s="1"/>
  <c r="R43" i="4" a="1"/>
  <c r="R43" i="4" s="1"/>
  <c r="S43" i="4" a="1"/>
  <c r="S43" i="4" s="1"/>
  <c r="T43" i="4" a="1"/>
  <c r="T43" i="4" s="1"/>
  <c r="U43" i="4" a="1"/>
  <c r="U43" i="4" s="1"/>
  <c r="V43" i="4" a="1"/>
  <c r="V43" i="4" s="1"/>
  <c r="W43" i="4" a="1"/>
  <c r="W43" i="4" s="1"/>
  <c r="X43" i="4" a="1"/>
  <c r="X43" i="4" s="1"/>
  <c r="Y43" i="4" a="1"/>
  <c r="Y43" i="4" s="1"/>
  <c r="Z43" i="4" a="1"/>
  <c r="Z43" i="4" s="1"/>
  <c r="AA43" i="4" a="1"/>
  <c r="AA43" i="4" s="1"/>
  <c r="AB43" i="4" a="1"/>
  <c r="AB43" i="4" s="1"/>
  <c r="AC43" i="4" a="1"/>
  <c r="AC43" i="4" s="1"/>
  <c r="AD43" i="4" a="1"/>
  <c r="AD43" i="4" s="1"/>
  <c r="AE43" i="4" a="1"/>
  <c r="AE43" i="4" s="1"/>
  <c r="AF43" i="4" a="1"/>
  <c r="AF43" i="4" s="1"/>
  <c r="AG43" i="4" a="1"/>
  <c r="AG43" i="4" s="1"/>
  <c r="AH43" i="4" a="1"/>
  <c r="AH43" i="4" s="1"/>
  <c r="AI43" i="4" a="1"/>
  <c r="AI43" i="4" s="1"/>
  <c r="AJ43" i="4" a="1"/>
  <c r="AJ43" i="4" s="1"/>
  <c r="AK43" i="4" a="1"/>
  <c r="AK43" i="4" s="1"/>
  <c r="AL43" i="4" a="1"/>
  <c r="AL43" i="4" s="1"/>
  <c r="AM43" i="4" a="1"/>
  <c r="AM43" i="4" s="1"/>
  <c r="AN43" i="4" a="1"/>
  <c r="AN43" i="4" s="1"/>
  <c r="AO43" i="4" a="1"/>
  <c r="AO43" i="4" s="1"/>
  <c r="AP43" i="4" a="1"/>
  <c r="AP43" i="4" s="1"/>
  <c r="AQ43" i="4" a="1"/>
  <c r="AQ43" i="4" s="1"/>
  <c r="AR43" i="4" a="1"/>
  <c r="AR43" i="4" s="1"/>
  <c r="AS43" i="4" a="1"/>
  <c r="AS43" i="4" s="1"/>
  <c r="AT43" i="4" a="1"/>
  <c r="AT43" i="4" s="1"/>
  <c r="AU43" i="4" a="1"/>
  <c r="AU43" i="4" s="1"/>
  <c r="AV43" i="4" a="1"/>
  <c r="AV43" i="4" s="1"/>
  <c r="AW43" i="4" a="1"/>
  <c r="AW43" i="4" s="1"/>
  <c r="AX43" i="4" a="1"/>
  <c r="AX43" i="4" s="1"/>
  <c r="AY43" i="4" a="1"/>
  <c r="AY43" i="4" s="1"/>
  <c r="AZ43" i="4" a="1"/>
  <c r="AZ43" i="4" s="1"/>
  <c r="BA43" i="4" a="1"/>
  <c r="BA43" i="4" s="1"/>
  <c r="BB43" i="4" a="1"/>
  <c r="BB43" i="4" s="1"/>
  <c r="BC43" i="4" a="1"/>
  <c r="BC43" i="4" s="1"/>
  <c r="BD43" i="4" a="1"/>
  <c r="BD43" i="4" s="1"/>
  <c r="BE43" i="4" a="1"/>
  <c r="BE43" i="4" s="1"/>
  <c r="BF43" i="4" a="1"/>
  <c r="BF43" i="4" s="1"/>
  <c r="BG43" i="4" a="1"/>
  <c r="BG43" i="4" s="1"/>
  <c r="BH43" i="4" a="1"/>
  <c r="BH43" i="4" s="1"/>
  <c r="BI43" i="4" a="1"/>
  <c r="BI43" i="4" s="1"/>
  <c r="BJ43" i="4" a="1"/>
  <c r="BJ43" i="4" s="1"/>
  <c r="BK43" i="4" a="1"/>
  <c r="BK43" i="4" s="1"/>
  <c r="BL43" i="4" a="1"/>
  <c r="BL43" i="4" s="1"/>
  <c r="BM43" i="4" a="1"/>
  <c r="BM43" i="4" s="1"/>
  <c r="BN43" i="4" a="1"/>
  <c r="BN43" i="4" s="1"/>
  <c r="BO43" i="4" a="1"/>
  <c r="BO43" i="4" s="1"/>
  <c r="BP43" i="4" a="1"/>
  <c r="BP43" i="4" s="1"/>
  <c r="BQ43" i="4" a="1"/>
  <c r="BQ43" i="4" s="1"/>
  <c r="BR43" i="4" a="1"/>
  <c r="BR43" i="4" s="1"/>
  <c r="BS43" i="4" a="1"/>
  <c r="BS43" i="4" s="1"/>
  <c r="BT43" i="4" a="1"/>
  <c r="BT43" i="4" s="1"/>
  <c r="BU43" i="4" a="1"/>
  <c r="BU43" i="4" s="1"/>
  <c r="BV43" i="4" a="1"/>
  <c r="BV43" i="4" s="1"/>
  <c r="BW43" i="4" a="1"/>
  <c r="BW43" i="4" s="1"/>
  <c r="BX43" i="4" a="1"/>
  <c r="BX43" i="4" s="1"/>
  <c r="BY43" i="4" a="1"/>
  <c r="BY43" i="4" s="1"/>
  <c r="BZ43" i="4" a="1"/>
  <c r="BZ43" i="4" s="1"/>
  <c r="CA43" i="4" a="1"/>
  <c r="CA43" i="4" s="1"/>
  <c r="CB43" i="4" a="1"/>
  <c r="CB43" i="4" s="1"/>
  <c r="CC43" i="4" a="1"/>
  <c r="CC43" i="4" s="1"/>
  <c r="CD43" i="4" a="1"/>
  <c r="CD43" i="4" s="1"/>
  <c r="CE43" i="4" a="1"/>
  <c r="CE43" i="4" s="1"/>
  <c r="CF43" i="4" a="1"/>
  <c r="CF43" i="4" s="1"/>
  <c r="CG43" i="4" a="1"/>
  <c r="CG43" i="4" s="1"/>
  <c r="CH43" i="4" a="1"/>
  <c r="CH43" i="4" s="1"/>
  <c r="CI43" i="4" a="1"/>
  <c r="CI43" i="4" s="1"/>
  <c r="CJ43" i="4" a="1"/>
  <c r="CJ43" i="4" s="1"/>
  <c r="CK43" i="4" a="1"/>
  <c r="CK43" i="4" s="1"/>
  <c r="CL43" i="4" a="1"/>
  <c r="CL43" i="4" s="1"/>
  <c r="CM43" i="4" a="1"/>
  <c r="CM43" i="4" s="1"/>
  <c r="CN43" i="4" a="1"/>
  <c r="CN43" i="4" s="1"/>
  <c r="CO43" i="4" a="1"/>
  <c r="CO43" i="4" s="1"/>
  <c r="CP43" i="4" a="1"/>
  <c r="CP43" i="4" s="1"/>
  <c r="CQ43" i="4" a="1"/>
  <c r="CQ43" i="4" s="1"/>
  <c r="CR43" i="4" a="1"/>
  <c r="CR43" i="4" s="1"/>
  <c r="CS43" i="4" a="1"/>
  <c r="CS43" i="4" s="1"/>
  <c r="CT43" i="4" a="1"/>
  <c r="CT43" i="4" s="1"/>
  <c r="CU43" i="4" a="1"/>
  <c r="CU43" i="4" s="1"/>
  <c r="CV43" i="4" a="1"/>
  <c r="CV43" i="4" s="1"/>
  <c r="CW43" i="4" a="1"/>
  <c r="CW43" i="4" s="1"/>
  <c r="CX43" i="4" a="1"/>
  <c r="CX43" i="4" s="1"/>
  <c r="CY43" i="4" a="1"/>
  <c r="CY43" i="4" s="1"/>
  <c r="CZ43" i="4" a="1"/>
  <c r="CZ43" i="4" s="1"/>
  <c r="DA43" i="4" a="1"/>
  <c r="DA43" i="4" s="1"/>
  <c r="DB43" i="4" a="1"/>
  <c r="DB43" i="4" s="1"/>
  <c r="D44" i="4" a="1"/>
  <c r="D44" i="4" s="1"/>
  <c r="E44" i="4" a="1"/>
  <c r="E44" i="4" s="1"/>
  <c r="F44" i="4" a="1"/>
  <c r="F44" i="4" s="1"/>
  <c r="G44" i="4" a="1"/>
  <c r="G44" i="4" s="1"/>
  <c r="H44" i="4" a="1"/>
  <c r="H44" i="4" s="1"/>
  <c r="I44" i="4" a="1"/>
  <c r="I44" i="4" s="1"/>
  <c r="J44" i="4" a="1"/>
  <c r="J44" i="4" s="1"/>
  <c r="K44" i="4" a="1"/>
  <c r="K44" i="4" s="1"/>
  <c r="L44" i="4" a="1"/>
  <c r="L44" i="4" s="1"/>
  <c r="M44" i="4" a="1"/>
  <c r="M44" i="4" s="1"/>
  <c r="N44" i="4" a="1"/>
  <c r="N44" i="4" s="1"/>
  <c r="O44" i="4" a="1"/>
  <c r="O44" i="4" s="1"/>
  <c r="P44" i="4" a="1"/>
  <c r="P44" i="4" s="1"/>
  <c r="Q44" i="4" a="1"/>
  <c r="Q44" i="4" s="1"/>
  <c r="R44" i="4" a="1"/>
  <c r="R44" i="4" s="1"/>
  <c r="S44" i="4" a="1"/>
  <c r="S44" i="4" s="1"/>
  <c r="T44" i="4" a="1"/>
  <c r="T44" i="4" s="1"/>
  <c r="U44" i="4" a="1"/>
  <c r="U44" i="4" s="1"/>
  <c r="V44" i="4" a="1"/>
  <c r="V44" i="4" s="1"/>
  <c r="W44" i="4" a="1"/>
  <c r="W44" i="4" s="1"/>
  <c r="X44" i="4" a="1"/>
  <c r="X44" i="4" s="1"/>
  <c r="Y44" i="4" a="1"/>
  <c r="Y44" i="4" s="1"/>
  <c r="Z44" i="4" a="1"/>
  <c r="Z44" i="4" s="1"/>
  <c r="AA44" i="4" a="1"/>
  <c r="AA44" i="4" s="1"/>
  <c r="AB44" i="4" a="1"/>
  <c r="AB44" i="4" s="1"/>
  <c r="AC44" i="4" a="1"/>
  <c r="AC44" i="4" s="1"/>
  <c r="AD44" i="4" a="1"/>
  <c r="AD44" i="4" s="1"/>
  <c r="AE44" i="4" a="1"/>
  <c r="AE44" i="4" s="1"/>
  <c r="AF44" i="4" a="1"/>
  <c r="AF44" i="4" s="1"/>
  <c r="AG44" i="4" a="1"/>
  <c r="AG44" i="4" s="1"/>
  <c r="AH44" i="4" a="1"/>
  <c r="AH44" i="4" s="1"/>
  <c r="AI44" i="4" a="1"/>
  <c r="AI44" i="4" s="1"/>
  <c r="AJ44" i="4" a="1"/>
  <c r="AJ44" i="4" s="1"/>
  <c r="AK44" i="4" a="1"/>
  <c r="AK44" i="4" s="1"/>
  <c r="AL44" i="4" a="1"/>
  <c r="AL44" i="4" s="1"/>
  <c r="AM44" i="4" a="1"/>
  <c r="AM44" i="4" s="1"/>
  <c r="AN44" i="4" a="1"/>
  <c r="AN44" i="4" s="1"/>
  <c r="AO44" i="4" a="1"/>
  <c r="AO44" i="4" s="1"/>
  <c r="AP44" i="4" a="1"/>
  <c r="AP44" i="4" s="1"/>
  <c r="AQ44" i="4" a="1"/>
  <c r="AQ44" i="4" s="1"/>
  <c r="AR44" i="4" a="1"/>
  <c r="AR44" i="4" s="1"/>
  <c r="AS44" i="4" a="1"/>
  <c r="AS44" i="4" s="1"/>
  <c r="AT44" i="4" a="1"/>
  <c r="AT44" i="4" s="1"/>
  <c r="AU44" i="4" a="1"/>
  <c r="AU44" i="4" s="1"/>
  <c r="AV44" i="4" a="1"/>
  <c r="AV44" i="4" s="1"/>
  <c r="AW44" i="4" a="1"/>
  <c r="AW44" i="4" s="1"/>
  <c r="AX44" i="4" a="1"/>
  <c r="AX44" i="4" s="1"/>
  <c r="AY44" i="4" a="1"/>
  <c r="AY44" i="4" s="1"/>
  <c r="AZ44" i="4" a="1"/>
  <c r="AZ44" i="4" s="1"/>
  <c r="BA44" i="4" a="1"/>
  <c r="BA44" i="4" s="1"/>
  <c r="BB44" i="4" a="1"/>
  <c r="BB44" i="4" s="1"/>
  <c r="BC44" i="4" a="1"/>
  <c r="BC44" i="4" s="1"/>
  <c r="BD44" i="4" a="1"/>
  <c r="BD44" i="4" s="1"/>
  <c r="BE44" i="4" a="1"/>
  <c r="BE44" i="4" s="1"/>
  <c r="BF44" i="4" a="1"/>
  <c r="BF44" i="4" s="1"/>
  <c r="BG44" i="4" a="1"/>
  <c r="BG44" i="4" s="1"/>
  <c r="BH44" i="4" a="1"/>
  <c r="BH44" i="4" s="1"/>
  <c r="BI44" i="4" a="1"/>
  <c r="BI44" i="4" s="1"/>
  <c r="BJ44" i="4" a="1"/>
  <c r="BJ44" i="4" s="1"/>
  <c r="BK44" i="4" a="1"/>
  <c r="BK44" i="4" s="1"/>
  <c r="BL44" i="4" a="1"/>
  <c r="BL44" i="4" s="1"/>
  <c r="BM44" i="4" a="1"/>
  <c r="BM44" i="4" s="1"/>
  <c r="BN44" i="4" a="1"/>
  <c r="BN44" i="4" s="1"/>
  <c r="BO44" i="4" a="1"/>
  <c r="BO44" i="4" s="1"/>
  <c r="BP44" i="4" a="1"/>
  <c r="BP44" i="4" s="1"/>
  <c r="BQ44" i="4" a="1"/>
  <c r="BQ44" i="4" s="1"/>
  <c r="BR44" i="4" a="1"/>
  <c r="BR44" i="4" s="1"/>
  <c r="BS44" i="4" a="1"/>
  <c r="BS44" i="4" s="1"/>
  <c r="BT44" i="4" a="1"/>
  <c r="BT44" i="4" s="1"/>
  <c r="BU44" i="4" a="1"/>
  <c r="BU44" i="4" s="1"/>
  <c r="BV44" i="4" a="1"/>
  <c r="BV44" i="4" s="1"/>
  <c r="BW44" i="4" a="1"/>
  <c r="BW44" i="4" s="1"/>
  <c r="BX44" i="4" a="1"/>
  <c r="BX44" i="4" s="1"/>
  <c r="BY44" i="4" a="1"/>
  <c r="BY44" i="4" s="1"/>
  <c r="BZ44" i="4" a="1"/>
  <c r="BZ44" i="4" s="1"/>
  <c r="CA44" i="4" a="1"/>
  <c r="CA44" i="4" s="1"/>
  <c r="CB44" i="4" a="1"/>
  <c r="CB44" i="4" s="1"/>
  <c r="CC44" i="4" a="1"/>
  <c r="CC44" i="4" s="1"/>
  <c r="CD44" i="4" a="1"/>
  <c r="CD44" i="4" s="1"/>
  <c r="CE44" i="4" a="1"/>
  <c r="CE44" i="4" s="1"/>
  <c r="CF44" i="4" a="1"/>
  <c r="CF44" i="4" s="1"/>
  <c r="CG44" i="4" a="1"/>
  <c r="CG44" i="4" s="1"/>
  <c r="CH44" i="4" a="1"/>
  <c r="CH44" i="4" s="1"/>
  <c r="CI44" i="4" a="1"/>
  <c r="CI44" i="4" s="1"/>
  <c r="CJ44" i="4" a="1"/>
  <c r="CJ44" i="4" s="1"/>
  <c r="CK44" i="4" a="1"/>
  <c r="CK44" i="4" s="1"/>
  <c r="CL44" i="4" a="1"/>
  <c r="CL44" i="4" s="1"/>
  <c r="CM44" i="4" a="1"/>
  <c r="CM44" i="4" s="1"/>
  <c r="CN44" i="4" a="1"/>
  <c r="CN44" i="4" s="1"/>
  <c r="CO44" i="4" a="1"/>
  <c r="CO44" i="4" s="1"/>
  <c r="CP44" i="4" a="1"/>
  <c r="CP44" i="4" s="1"/>
  <c r="CQ44" i="4" a="1"/>
  <c r="CQ44" i="4" s="1"/>
  <c r="CR44" i="4" a="1"/>
  <c r="CR44" i="4" s="1"/>
  <c r="CS44" i="4" a="1"/>
  <c r="CS44" i="4" s="1"/>
  <c r="CT44" i="4" a="1"/>
  <c r="CT44" i="4" s="1"/>
  <c r="CU44" i="4" a="1"/>
  <c r="CU44" i="4" s="1"/>
  <c r="CV44" i="4" a="1"/>
  <c r="CV44" i="4" s="1"/>
  <c r="CW44" i="4" a="1"/>
  <c r="CW44" i="4" s="1"/>
  <c r="CX44" i="4" a="1"/>
  <c r="CX44" i="4" s="1"/>
  <c r="CY44" i="4" a="1"/>
  <c r="CY44" i="4" s="1"/>
  <c r="CZ44" i="4" a="1"/>
  <c r="CZ44" i="4" s="1"/>
  <c r="DA44" i="4" a="1"/>
  <c r="DA44" i="4" s="1"/>
  <c r="DB44" i="4" a="1"/>
  <c r="DB44" i="4" s="1"/>
  <c r="D45" i="4" a="1"/>
  <c r="D45" i="4" s="1"/>
  <c r="E45" i="4" a="1"/>
  <c r="E45" i="4" s="1"/>
  <c r="F45" i="4" a="1"/>
  <c r="F45" i="4" s="1"/>
  <c r="G45" i="4" a="1"/>
  <c r="G45" i="4" s="1"/>
  <c r="H45" i="4" a="1"/>
  <c r="H45" i="4" s="1"/>
  <c r="I45" i="4" a="1"/>
  <c r="I45" i="4" s="1"/>
  <c r="J45" i="4" a="1"/>
  <c r="J45" i="4" s="1"/>
  <c r="K45" i="4" a="1"/>
  <c r="K45" i="4" s="1"/>
  <c r="L45" i="4" a="1"/>
  <c r="L45" i="4" s="1"/>
  <c r="M45" i="4" a="1"/>
  <c r="M45" i="4" s="1"/>
  <c r="N45" i="4" a="1"/>
  <c r="N45" i="4" s="1"/>
  <c r="O45" i="4" a="1"/>
  <c r="O45" i="4" s="1"/>
  <c r="P45" i="4" a="1"/>
  <c r="P45" i="4" s="1"/>
  <c r="Q45" i="4" a="1"/>
  <c r="Q45" i="4" s="1"/>
  <c r="R45" i="4" a="1"/>
  <c r="R45" i="4" s="1"/>
  <c r="S45" i="4" a="1"/>
  <c r="S45" i="4" s="1"/>
  <c r="T45" i="4" a="1"/>
  <c r="T45" i="4" s="1"/>
  <c r="U45" i="4" a="1"/>
  <c r="U45" i="4" s="1"/>
  <c r="V45" i="4" a="1"/>
  <c r="V45" i="4" s="1"/>
  <c r="W45" i="4" a="1"/>
  <c r="W45" i="4" s="1"/>
  <c r="X45" i="4" a="1"/>
  <c r="X45" i="4" s="1"/>
  <c r="Y45" i="4" a="1"/>
  <c r="Y45" i="4" s="1"/>
  <c r="Z45" i="4" a="1"/>
  <c r="Z45" i="4" s="1"/>
  <c r="AA45" i="4" a="1"/>
  <c r="AA45" i="4" s="1"/>
  <c r="AB45" i="4" a="1"/>
  <c r="AB45" i="4" s="1"/>
  <c r="AC45" i="4" a="1"/>
  <c r="AC45" i="4" s="1"/>
  <c r="AD45" i="4" a="1"/>
  <c r="AD45" i="4" s="1"/>
  <c r="AE45" i="4" a="1"/>
  <c r="AE45" i="4" s="1"/>
  <c r="AF45" i="4" a="1"/>
  <c r="AF45" i="4" s="1"/>
  <c r="AG45" i="4" a="1"/>
  <c r="AG45" i="4" s="1"/>
  <c r="AH45" i="4" a="1"/>
  <c r="AH45" i="4" s="1"/>
  <c r="AI45" i="4" a="1"/>
  <c r="AI45" i="4" s="1"/>
  <c r="AJ45" i="4" a="1"/>
  <c r="AJ45" i="4" s="1"/>
  <c r="AK45" i="4" a="1"/>
  <c r="AK45" i="4" s="1"/>
  <c r="AL45" i="4" a="1"/>
  <c r="AL45" i="4" s="1"/>
  <c r="AM45" i="4" a="1"/>
  <c r="AM45" i="4" s="1"/>
  <c r="AN45" i="4" a="1"/>
  <c r="AN45" i="4" s="1"/>
  <c r="AO45" i="4" a="1"/>
  <c r="AO45" i="4" s="1"/>
  <c r="AP45" i="4" a="1"/>
  <c r="AP45" i="4" s="1"/>
  <c r="AQ45" i="4" a="1"/>
  <c r="AQ45" i="4" s="1"/>
  <c r="AR45" i="4" a="1"/>
  <c r="AR45" i="4" s="1"/>
  <c r="AS45" i="4" a="1"/>
  <c r="AS45" i="4" s="1"/>
  <c r="AT45" i="4" a="1"/>
  <c r="AT45" i="4" s="1"/>
  <c r="AU45" i="4" a="1"/>
  <c r="AU45" i="4" s="1"/>
  <c r="AV45" i="4" a="1"/>
  <c r="AV45" i="4" s="1"/>
  <c r="AW45" i="4" a="1"/>
  <c r="AW45" i="4" s="1"/>
  <c r="AX45" i="4" a="1"/>
  <c r="AX45" i="4" s="1"/>
  <c r="AY45" i="4" a="1"/>
  <c r="AY45" i="4" s="1"/>
  <c r="AZ45" i="4" a="1"/>
  <c r="AZ45" i="4" s="1"/>
  <c r="BA45" i="4" a="1"/>
  <c r="BA45" i="4" s="1"/>
  <c r="BB45" i="4" a="1"/>
  <c r="BB45" i="4" s="1"/>
  <c r="BC45" i="4" a="1"/>
  <c r="BC45" i="4" s="1"/>
  <c r="BD45" i="4" a="1"/>
  <c r="BD45" i="4" s="1"/>
  <c r="BE45" i="4" a="1"/>
  <c r="BE45" i="4" s="1"/>
  <c r="BF45" i="4" a="1"/>
  <c r="BF45" i="4" s="1"/>
  <c r="BG45" i="4" a="1"/>
  <c r="BG45" i="4" s="1"/>
  <c r="BH45" i="4" a="1"/>
  <c r="BH45" i="4" s="1"/>
  <c r="BI45" i="4" a="1"/>
  <c r="BI45" i="4" s="1"/>
  <c r="BJ45" i="4" a="1"/>
  <c r="BJ45" i="4" s="1"/>
  <c r="BK45" i="4" a="1"/>
  <c r="BK45" i="4" s="1"/>
  <c r="BL45" i="4" a="1"/>
  <c r="BL45" i="4" s="1"/>
  <c r="BM45" i="4" a="1"/>
  <c r="BM45" i="4" s="1"/>
  <c r="BN45" i="4" a="1"/>
  <c r="BN45" i="4" s="1"/>
  <c r="BO45" i="4" a="1"/>
  <c r="BO45" i="4" s="1"/>
  <c r="BP45" i="4" a="1"/>
  <c r="BP45" i="4" s="1"/>
  <c r="BQ45" i="4" a="1"/>
  <c r="BQ45" i="4" s="1"/>
  <c r="BR45" i="4" a="1"/>
  <c r="BR45" i="4" s="1"/>
  <c r="BS45" i="4" a="1"/>
  <c r="BS45" i="4" s="1"/>
  <c r="BT45" i="4" a="1"/>
  <c r="BT45" i="4" s="1"/>
  <c r="BU45" i="4" a="1"/>
  <c r="BU45" i="4" s="1"/>
  <c r="BV45" i="4" a="1"/>
  <c r="BV45" i="4" s="1"/>
  <c r="BW45" i="4" a="1"/>
  <c r="BW45" i="4" s="1"/>
  <c r="BX45" i="4" a="1"/>
  <c r="BX45" i="4" s="1"/>
  <c r="BY45" i="4" a="1"/>
  <c r="BY45" i="4" s="1"/>
  <c r="BZ45" i="4" a="1"/>
  <c r="BZ45" i="4" s="1"/>
  <c r="CA45" i="4" a="1"/>
  <c r="CA45" i="4" s="1"/>
  <c r="CB45" i="4" a="1"/>
  <c r="CB45" i="4" s="1"/>
  <c r="CC45" i="4" a="1"/>
  <c r="CC45" i="4" s="1"/>
  <c r="CD45" i="4" a="1"/>
  <c r="CD45" i="4" s="1"/>
  <c r="CE45" i="4" a="1"/>
  <c r="CE45" i="4" s="1"/>
  <c r="CF45" i="4" a="1"/>
  <c r="CF45" i="4" s="1"/>
  <c r="CG45" i="4" a="1"/>
  <c r="CG45" i="4" s="1"/>
  <c r="CH45" i="4" a="1"/>
  <c r="CH45" i="4" s="1"/>
  <c r="CI45" i="4" a="1"/>
  <c r="CI45" i="4" s="1"/>
  <c r="CJ45" i="4" a="1"/>
  <c r="CJ45" i="4" s="1"/>
  <c r="CK45" i="4" a="1"/>
  <c r="CK45" i="4" s="1"/>
  <c r="CL45" i="4" a="1"/>
  <c r="CL45" i="4" s="1"/>
  <c r="CM45" i="4" a="1"/>
  <c r="CM45" i="4" s="1"/>
  <c r="CN45" i="4" a="1"/>
  <c r="CN45" i="4" s="1"/>
  <c r="CO45" i="4" a="1"/>
  <c r="CO45" i="4" s="1"/>
  <c r="CP45" i="4" a="1"/>
  <c r="CP45" i="4" s="1"/>
  <c r="CQ45" i="4" a="1"/>
  <c r="CQ45" i="4" s="1"/>
  <c r="CR45" i="4" a="1"/>
  <c r="CR45" i="4" s="1"/>
  <c r="CS45" i="4" a="1"/>
  <c r="CS45" i="4" s="1"/>
  <c r="CT45" i="4" a="1"/>
  <c r="CT45" i="4" s="1"/>
  <c r="CU45" i="4" a="1"/>
  <c r="CU45" i="4" s="1"/>
  <c r="CV45" i="4" a="1"/>
  <c r="CV45" i="4" s="1"/>
  <c r="CW45" i="4" a="1"/>
  <c r="CW45" i="4" s="1"/>
  <c r="CX45" i="4" a="1"/>
  <c r="CX45" i="4" s="1"/>
  <c r="CY45" i="4" a="1"/>
  <c r="CY45" i="4" s="1"/>
  <c r="CZ45" i="4" a="1"/>
  <c r="CZ45" i="4" s="1"/>
  <c r="DA45" i="4" a="1"/>
  <c r="DA45" i="4" s="1"/>
  <c r="DB45" i="4" a="1"/>
  <c r="DB45" i="4" s="1"/>
  <c r="B9" i="4" a="1"/>
  <c r="B9" i="4" s="1"/>
  <c r="B10" i="4" a="1"/>
  <c r="B10" i="4" s="1"/>
  <c r="B11" i="4" a="1"/>
  <c r="B11" i="4" s="1"/>
  <c r="B12" i="4" a="1"/>
  <c r="B12" i="4" s="1"/>
  <c r="B13" i="4" a="1"/>
  <c r="B13" i="4" s="1"/>
  <c r="B14" i="4" a="1"/>
  <c r="B14" i="4" s="1"/>
  <c r="B15" i="4" a="1"/>
  <c r="B15" i="4" s="1"/>
  <c r="B16" i="4" a="1"/>
  <c r="B16" i="4" s="1"/>
  <c r="B17" i="4" a="1"/>
  <c r="B17" i="4" s="1"/>
  <c r="B18" i="4" a="1"/>
  <c r="B18" i="4" s="1"/>
  <c r="B19" i="4" a="1"/>
  <c r="B19" i="4" s="1"/>
  <c r="B20" i="4" a="1"/>
  <c r="B20" i="4" s="1"/>
  <c r="B21" i="4" a="1"/>
  <c r="B21" i="4" s="1"/>
  <c r="B22" i="4" a="1"/>
  <c r="B22" i="4" s="1"/>
  <c r="B23" i="4" a="1"/>
  <c r="B23" i="4" s="1"/>
  <c r="B24" i="4" a="1"/>
  <c r="B24" i="4" s="1"/>
  <c r="B25" i="4" a="1"/>
  <c r="B25" i="4" s="1"/>
  <c r="B26" i="4" a="1"/>
  <c r="B26" i="4" s="1"/>
  <c r="B27" i="4" a="1"/>
  <c r="B27" i="4" s="1"/>
  <c r="B28" i="4" a="1"/>
  <c r="B28" i="4" s="1"/>
  <c r="B29" i="4" a="1"/>
  <c r="B29" i="4" s="1"/>
  <c r="B30" i="4" a="1"/>
  <c r="B30" i="4" s="1"/>
  <c r="B31" i="4" a="1"/>
  <c r="B31" i="4" s="1"/>
  <c r="B32" i="4" a="1"/>
  <c r="B32" i="4" s="1"/>
  <c r="B33" i="4" a="1"/>
  <c r="B33" i="4" s="1"/>
  <c r="B34" i="4" a="1"/>
  <c r="B34" i="4" s="1"/>
  <c r="B35" i="4" a="1"/>
  <c r="B35" i="4" s="1"/>
  <c r="B36" i="4" a="1"/>
  <c r="B36" i="4" s="1"/>
  <c r="B37" i="4" a="1"/>
  <c r="B37" i="4" s="1"/>
  <c r="B38" i="4" a="1"/>
  <c r="B38" i="4" s="1"/>
  <c r="B39" i="4" a="1"/>
  <c r="B39" i="4" s="1"/>
  <c r="B40" i="4" a="1"/>
  <c r="B40" i="4" s="1"/>
  <c r="B41" i="4" a="1"/>
  <c r="B41" i="4" s="1"/>
  <c r="B42" i="4" a="1"/>
  <c r="B42" i="4" s="1"/>
  <c r="B43" i="4" a="1"/>
  <c r="B43" i="4" s="1"/>
  <c r="B44" i="4" a="1"/>
  <c r="B44" i="4" s="1"/>
  <c r="B45" i="4" a="1"/>
  <c r="B45" i="4" s="1"/>
  <c r="B3" i="4" a="1"/>
  <c r="B3" i="4" s="1"/>
  <c r="B4" i="4" a="1"/>
  <c r="B4" i="4" s="1"/>
  <c r="B5" i="4" a="1"/>
  <c r="B5" i="4" s="1"/>
  <c r="B6" i="4" a="1"/>
  <c r="B6" i="4" s="1"/>
  <c r="B7" i="4" a="1"/>
  <c r="B7" i="4" s="1"/>
  <c r="B8" i="4" a="1"/>
  <c r="B8" i="4" s="1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G2" i="2"/>
  <c r="G3" i="2"/>
  <c r="G5" i="2"/>
  <c r="G9" i="2"/>
  <c r="G8" i="2"/>
  <c r="G18" i="2"/>
  <c r="G70" i="2"/>
  <c r="G118" i="2"/>
  <c r="G4" i="2"/>
  <c r="G12" i="2"/>
  <c r="G56" i="2"/>
  <c r="G59" i="2"/>
  <c r="G6" i="2"/>
  <c r="G42" i="2"/>
  <c r="G73" i="2"/>
  <c r="G126" i="2"/>
  <c r="G7" i="2"/>
  <c r="G10" i="2"/>
  <c r="G75" i="2"/>
  <c r="G11" i="2"/>
  <c r="G13" i="2"/>
  <c r="G23" i="2"/>
  <c r="G38" i="2"/>
  <c r="G67" i="2"/>
  <c r="G37" i="2"/>
  <c r="G45" i="2"/>
  <c r="G127" i="2"/>
  <c r="G26" i="2"/>
  <c r="G14" i="2"/>
  <c r="G16" i="2"/>
  <c r="G60" i="2"/>
  <c r="G88" i="2"/>
  <c r="G19" i="2"/>
  <c r="G22" i="2"/>
  <c r="G20" i="2"/>
  <c r="G24" i="2"/>
  <c r="G25" i="2"/>
  <c r="G27" i="2"/>
  <c r="G31" i="2"/>
  <c r="G145" i="2"/>
  <c r="G17" i="2"/>
  <c r="G50" i="2"/>
  <c r="G81" i="2"/>
  <c r="G15" i="2"/>
  <c r="G29" i="2"/>
  <c r="G41" i="2"/>
  <c r="G48" i="2"/>
  <c r="G71" i="2"/>
  <c r="G103" i="2"/>
  <c r="G128" i="2"/>
  <c r="G21" i="2"/>
  <c r="G143" i="2"/>
  <c r="G46" i="2"/>
  <c r="G64" i="2"/>
  <c r="G52" i="2"/>
  <c r="G40" i="2"/>
  <c r="G58" i="2"/>
  <c r="G90" i="2"/>
  <c r="G117" i="2"/>
  <c r="G30" i="2"/>
  <c r="G36" i="2"/>
  <c r="G43" i="2"/>
  <c r="G68" i="2"/>
  <c r="G28" i="2"/>
  <c r="G32" i="2"/>
  <c r="G61" i="2"/>
  <c r="G136" i="2"/>
  <c r="G66" i="2"/>
  <c r="G69" i="2"/>
  <c r="G113" i="2"/>
  <c r="G33" i="2"/>
  <c r="G39" i="2"/>
  <c r="G104" i="2"/>
  <c r="G34" i="2"/>
  <c r="G146" i="2"/>
  <c r="G54" i="2"/>
  <c r="G91" i="2"/>
  <c r="G112" i="2"/>
  <c r="G92" i="2"/>
  <c r="G35" i="2"/>
  <c r="G98" i="2"/>
  <c r="G148" i="2"/>
  <c r="G47" i="2"/>
  <c r="G65" i="2"/>
  <c r="G102" i="2"/>
  <c r="G87" i="2"/>
  <c r="G53" i="2"/>
  <c r="G116" i="2"/>
  <c r="G77" i="2"/>
  <c r="G80" i="2"/>
  <c r="G119" i="2"/>
  <c r="G44" i="2"/>
  <c r="G51" i="2"/>
  <c r="G57" i="2"/>
  <c r="G131" i="2"/>
  <c r="G149" i="2"/>
  <c r="G99" i="2"/>
  <c r="G140" i="2"/>
  <c r="G62" i="2"/>
  <c r="G49" i="2"/>
  <c r="G130" i="2"/>
  <c r="G141" i="2"/>
  <c r="G55" i="2"/>
  <c r="G132" i="2"/>
  <c r="G63" i="2"/>
  <c r="G101" i="2"/>
  <c r="G109" i="2"/>
  <c r="G110" i="2"/>
  <c r="G96" i="2"/>
  <c r="G133" i="2"/>
  <c r="G111" i="2"/>
  <c r="G105" i="2"/>
  <c r="G72" i="2"/>
  <c r="G94" i="2"/>
  <c r="G150" i="2"/>
  <c r="G97" i="2"/>
  <c r="G76" i="2"/>
  <c r="G89" i="2"/>
  <c r="G82" i="2"/>
  <c r="G83" i="2"/>
  <c r="G93" i="2"/>
  <c r="G108" i="2"/>
  <c r="G134" i="2"/>
  <c r="G74" i="2"/>
  <c r="G85" i="2"/>
  <c r="G122" i="2"/>
  <c r="G106" i="2"/>
  <c r="G147" i="2"/>
  <c r="G78" i="2"/>
  <c r="G124" i="2"/>
  <c r="G79" i="2"/>
  <c r="G129" i="2"/>
  <c r="G142" i="2"/>
  <c r="G86" i="2"/>
  <c r="G100" i="2"/>
  <c r="G144" i="2"/>
  <c r="G84" i="2"/>
  <c r="G95" i="2"/>
  <c r="G125" i="2"/>
  <c r="G115" i="2"/>
  <c r="G139" i="2"/>
  <c r="G107" i="2"/>
  <c r="G123" i="2"/>
  <c r="G137" i="2"/>
  <c r="G114" i="2"/>
  <c r="G120" i="2"/>
  <c r="G151" i="2"/>
  <c r="G121" i="2"/>
  <c r="G138" i="2"/>
  <c r="G13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78954B-7545-4205-9E9F-863EF9178547}" keepAlive="1" name="Consulta - iris" description="Conexión a la consulta 'iris' en el libro." type="5" refreshedVersion="6" background="1" saveData="1">
    <dbPr connection="Provider=Microsoft.Mashup.OleDb.1;Data Source=$Workbook$;Location=iris;Extended Properties=&quot;&quot;" command="SELECT * FROM [iri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<sst xmlns="http://schemas.openxmlformats.org/spreadsheetml/2006/main" count="732" uniqueCount="144">
  <si>
    <t>sepal.length</t>
  </si>
  <si>
    <t>sepal.width</t>
  </si>
  <si>
    <t>petal.length</t>
  </si>
  <si>
    <t>petal.width</t>
  </si>
  <si>
    <t>variety</t>
  </si>
  <si>
    <t>.2</t>
  </si>
  <si>
    <t>Setosa</t>
  </si>
  <si>
    <t>.4</t>
  </si>
  <si>
    <t>.3</t>
  </si>
  <si>
    <t>.1</t>
  </si>
  <si>
    <t>.5</t>
  </si>
  <si>
    <t>.6</t>
  </si>
  <si>
    <t>1.4</t>
  </si>
  <si>
    <t>Versicolor</t>
  </si>
  <si>
    <t>1.5</t>
  </si>
  <si>
    <t>1.3</t>
  </si>
  <si>
    <t>1.6</t>
  </si>
  <si>
    <t>1</t>
  </si>
  <si>
    <t>1.1</t>
  </si>
  <si>
    <t>1.8</t>
  </si>
  <si>
    <t>1.2</t>
  </si>
  <si>
    <t>1.7</t>
  </si>
  <si>
    <t>2.5</t>
  </si>
  <si>
    <t>Virginica</t>
  </si>
  <si>
    <t>1.9</t>
  </si>
  <si>
    <t>2.1</t>
  </si>
  <si>
    <t>2.2</t>
  </si>
  <si>
    <t>2</t>
  </si>
  <si>
    <t>2.4</t>
  </si>
  <si>
    <t>2.3</t>
  </si>
  <si>
    <t>Random value</t>
  </si>
  <si>
    <t>ranking</t>
  </si>
  <si>
    <t>TIPO</t>
  </si>
  <si>
    <t>ID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</si>
  <si>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</si>
  <si>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</si>
  <si>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</si>
  <si>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</si>
  <si>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</si>
  <si>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</si>
  <si>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</si>
  <si>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</si>
  <si>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</si>
  <si>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</si>
  <si>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</si>
  <si>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</si>
  <si>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</si>
  <si>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</si>
  <si>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</si>
  <si>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</si>
  <si>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</si>
  <si>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</si>
  <si>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</si>
  <si>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</si>
  <si>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</si>
  <si>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</si>
  <si>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</si>
  <si>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</si>
  <si>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</si>
  <si>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</si>
  <si>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</si>
  <si>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</si>
  <si>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</si>
  <si>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</si>
  <si>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</si>
  <si>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</si>
  <si>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</si>
  <si>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</si>
  <si>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</si>
  <si>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</si>
  <si>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</si>
  <si>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</si>
  <si>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</si>
  <si>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</si>
  <si>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</si>
  <si>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</si>
  <si>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</si>
  <si>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</si>
  <si>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</si>
  <si>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</si>
  <si>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</si>
  <si>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</si>
  <si>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</si>
  <si>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</si>
  <si>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</si>
  <si>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</si>
  <si>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</si>
  <si>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</si>
  <si>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</si>
  <si>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</si>
  <si>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</si>
  <si>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</si>
  <si>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</si>
  <si>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</si>
  <si>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</si>
  <si>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</si>
  <si>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</si>
  <si>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</si>
  <si>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</si>
  <si>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</si>
  <si>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</si>
  <si>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</si>
  <si>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</si>
  <si>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</si>
  <si>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</si>
  <si>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</si>
  <si>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</si>
  <si>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</si>
  <si>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</si>
  <si>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</si>
  <si>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</si>
  <si>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</si>
  <si>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</si>
  <si>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</si>
  <si>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</si>
  <si>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</si>
  <si>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</si>
  <si>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</si>
  <si>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</si>
  <si>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</si>
  <si>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</si>
  <si>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</si>
  <si>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</si>
  <si>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</si>
  <si>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</si>
  <si>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</si>
  <si>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</si>
  <si>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</si>
  <si>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</si>
  <si>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</si>
  <si>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</si>
  <si>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</si>
  <si>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</si>
  <si>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</si>
  <si>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</si>
  <si>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</si>
  <si>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</si>
  <si>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Test ID</t>
  </si>
  <si>
    <t>3ro</t>
  </si>
  <si>
    <t>4to</t>
  </si>
  <si>
    <t>5to</t>
  </si>
  <si>
    <t>6to</t>
  </si>
  <si>
    <t>1ro</t>
  </si>
  <si>
    <t>2do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</si>
</sst>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29292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2" fontId="0" fillId="0" borderId="0" xfId="0" applyNumberFormat="1"/>
    <xf numFmtId="2" fontId="0" fillId="3" borderId="2" xfId="0" applyNumberFormat="1" applyFont="1" applyFill="1" applyBorder="1"/>
    <xf numFmtId="0" fontId="0" fillId="3" borderId="2" xfId="0" applyNumberFormat="1" applyFont="1" applyFill="1" applyBorder="1"/>
    <xf numFmtId="2" fontId="0" fillId="0" borderId="2" xfId="0" applyNumberFormat="1" applyFont="1" applyBorder="1"/>
    <xf numFmtId="0" fontId="0" fillId="0" borderId="2" xfId="0" applyNumberFormat="1" applyFont="1" applyBorder="1"/>
    <xf numFmtId="0" fontId="2" fillId="2" borderId="0" xfId="0" applyFont="1" applyFill="1" applyBorder="1"/>
    <xf numFmtId="0" fontId="3" fillId="0" borderId="0" xfId="0" applyFon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89304E2-E039-40E0-AEB3-F03634C4CC27}" autoFormatId="16" applyNumberFormats="0" applyBorderFormats="0" applyFontFormats="0" applyPatternFormats="0" applyAlignmentFormats="0" applyWidthHeightFormats="0">
  <queryTableRefresh nextId="14" unboundColumnsRight="3">
    <queryTableFields count="8">
      <queryTableField id="1" name="sepal.length" tableColumnId="1"/>
      <queryTableField id="2" name="sepal.width" tableColumnId="2"/>
      <queryTableField id="3" name="petal.length" tableColumnId="3"/>
      <queryTableField id="4" name="petal.width" tableColumnId="4"/>
      <queryTableField id="5" name="variety" tableColumnId="5"/>
      <queryTableField id="7" dataBound="0" tableColumnId="7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FE326-F56A-4B0D-947E-FDB4536912D1}" name="iris" displayName="iris" ref="A1:H151" tableType="queryTable" totalsRowShown="0">
  <autoFilter ref="A1:H151" xr:uid="{D680BF05-B9D1-4244-94A7-F3700E242C44}"/>
  <sortState xmlns:xlrd2="http://schemas.microsoft.com/office/spreadsheetml/2017/richdata2" ref="A2:G151">
    <sortCondition ref="G1:G151"/>
  </sortState>
  <tableColumns count="8">
    <tableColumn id="1" xr3:uid="{D2AD6AA9-366A-4AD3-8581-8924FE95CF0C}" uniqueName="1" name="sepal.length" queryTableFieldId="1"/>
    <tableColumn id="2" xr3:uid="{F41A30CD-F4F4-4211-B137-0EF6CE153914}" uniqueName="2" name="sepal.width" queryTableFieldId="2"/>
    <tableColumn id="3" xr3:uid="{94AAC93E-F06F-44AA-B8F0-439A4D5BD766}" uniqueName="3" name="petal.length" queryTableFieldId="3"/>
    <tableColumn id="4" xr3:uid="{C255470B-C7F2-4C0C-9167-30755932ADCB}" uniqueName="4" name="petal.width" queryTableFieldId="4" dataDxfId="15"/>
    <tableColumn id="5" xr3:uid="{089039C6-C885-4E4A-B88C-04D944B44D0B}" uniqueName="5" name="variety" queryTableFieldId="5" dataDxfId="14"/>
    <tableColumn id="7" xr3:uid="{236DDDA5-F70A-4FCB-B69D-29B68D3C50CB}" uniqueName="7" name="Random value" queryTableFieldId="7" dataDxfId="13"/>
    <tableColumn id="12" xr3:uid="{274AD63E-8F17-4D3A-ADF0-82EE666FBA58}" uniqueName="12" name="ranking" queryTableFieldId="12" dataDxfId="12">
      <calculatedColumnFormula>RANK(iris[[#This Row],[Random value]],F$2:F$151)</calculatedColumnFormula>
    </tableColumn>
    <tableColumn id="13" xr3:uid="{207EF7CC-607F-4A41-A5CC-BF8AC4E98DA5}" uniqueName="13" name="TIPO" queryTableFieldId="13" dataDxfId="11">
      <calculatedColumnFormula>IF(iris[[#This Row],[ranking]]&lt;105,"ENTRENAMIENTO","TEST")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E54B11-CAF4-4476-9141-C5CFF1A8CA35}" name="Tabla2" displayName="Tabla2" ref="A1:F105" totalsRowShown="0" headerRowDxfId="10">
  <autoFilter ref="A1:F105" xr:uid="{9B54DB02-5C0E-4C0F-A6A7-E7829A29E351}"/>
  <tableColumns count="6">
    <tableColumn id="1" xr3:uid="{3FEA983D-5D20-42F9-AADE-642F5648AADB}" name="ID"/>
    <tableColumn id="2" xr3:uid="{0FD80A2D-8114-49CB-8EE3-0CC4AFCA2DD4}" name="sepal.length" dataDxfId="9"/>
    <tableColumn id="3" xr3:uid="{406F0BC2-21F3-46FB-979A-129824343117}" name="sepal.width" dataDxfId="8"/>
    <tableColumn id="4" xr3:uid="{A51DC4FA-A2C1-4686-8D38-483BBFF12A0F}" name="petal.length" dataDxfId="7"/>
    <tableColumn id="5" xr3:uid="{8648A887-41E2-4877-843B-E42ACFF1D700}" name="petal.width" dataDxfId="6"/>
    <tableColumn id="6" xr3:uid="{D4AC1777-CA42-43A6-B57B-1192A1E21BFC}" name="variety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3EB796-C02B-412C-95AF-4C9D355F54F5}" name="Distance_Table" displayName="Distance_Table" ref="A1:DB45" totalsRowShown="0">
  <autoFilter ref="A1:DB45" xr:uid="{C458FD34-8AFF-4BDA-98ED-6AE7F7340EE0}"/>
  <tableColumns count="106">
    <tableColumn id="1" xr3:uid="{E0AA491C-93F2-4E0F-8E44-56A90634AA73}" name="Test ID"/>
    <tableColumn id="2" xr3:uid="{F21B4964-440A-497D-9627-4786CAFE8CF2}" name="1" dataDxfId="1">
      <calculatedColumnFormula array="1">VLOOKUP(Distance_Table[[#This Row],[Test ID]:[Test ID]],test!$A$2:$F$46,2)-VLOOKUP(_xlfn.NUMBERVALUE(Distance_Table[[#Headers],[1]]),'training set'!$A$2:$F$104,2)</calculatedColumnFormula>
    </tableColumn>
    <tableColumn id="3" xr3:uid="{9A0061D2-3550-4925-8FED-ABB0F92FE7B8}" name="2" dataDxfId="0">
      <calculatedColumnFormula array="1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calculatedColumnFormula>
    </tableColumn>
    <tableColumn id="4" xr3:uid="{2E56A903-5437-4F24-B5C4-51EE10854FAA}" name="3">
      <calculatedColumnFormula array="1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calculatedColumnFormula>
    </tableColumn>
    <tableColumn id="5" xr3:uid="{7D2337AD-36D7-4F80-BA7B-A63BFEE7E941}" name="4" dataDxfId="4">
      <calculatedColumnFormula array="1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calculatedColumnFormula>
    </tableColumn>
    <tableColumn id="6" xr3:uid="{9627D874-70B8-4364-B007-24621FDFB8DA}" name="5" dataDxfId="3">
      <calculatedColumnFormula array="1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calculatedColumnFormula>
    </tableColumn>
    <tableColumn id="7" xr3:uid="{2AC7FBB5-7AEB-4877-9821-CA4DA5965E8D}" name="6" dataDxfId="2">
      <calculatedColumnFormula array="1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calculatedColumnFormula>
    </tableColumn>
    <tableColumn id="8" xr3:uid="{49BF660D-8DC1-4AF8-AC37-50CF25A015F6}" name="7">
      <calculatedColumnFormula array="1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calculatedColumnFormula>
    </tableColumn>
    <tableColumn id="9" xr3:uid="{D9D59659-B5CB-4C09-BA69-D3B0899A11EA}" name="8">
      <calculatedColumnFormula array="1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calculatedColumnFormula>
    </tableColumn>
    <tableColumn id="10" xr3:uid="{4E05166E-A341-4391-872B-42047B089FF4}" name="9">
      <calculatedColumnFormula array="1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calculatedColumnFormula>
    </tableColumn>
    <tableColumn id="11" xr3:uid="{3F03BDA8-A9A3-4FE6-8E36-32BDC780D7C8}" name="10">
      <calculatedColumnFormula array="1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calculatedColumnFormula>
    </tableColumn>
    <tableColumn id="12" xr3:uid="{007DA9F6-6190-4FBB-8A1A-8510C6518BD2}" name="11">
      <calculatedColumnFormula array="1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calculatedColumnFormula>
    </tableColumn>
    <tableColumn id="13" xr3:uid="{1B07B397-2AB1-4AC4-A9A8-742FA35E0B9F}" name="12">
      <calculatedColumnFormula array="1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calculatedColumnFormula>
    </tableColumn>
    <tableColumn id="14" xr3:uid="{FBA5798B-0E0D-4AE8-9DE9-F861A82ED72F}" name="13">
      <calculatedColumnFormula array="1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calculatedColumnFormula>
    </tableColumn>
    <tableColumn id="15" xr3:uid="{640B9EEE-7973-4C9F-BAF2-B75731CF1DB1}" name="14">
      <calculatedColumnFormula array="1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calculatedColumnFormula>
    </tableColumn>
    <tableColumn id="16" xr3:uid="{9FC940D5-36B6-40CD-995D-3820C1A690BD}" name="15">
      <calculatedColumnFormula array="1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calculatedColumnFormula>
    </tableColumn>
    <tableColumn id="17" xr3:uid="{D7A2ECE0-890C-4472-8BA3-A4161AC98362}" name="16">
      <calculatedColumnFormula array="1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calculatedColumnFormula>
    </tableColumn>
    <tableColumn id="18" xr3:uid="{545D76D6-0460-4EED-A266-67FE194E8B77}" name="17">
      <calculatedColumnFormula array="1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calculatedColumnFormula>
    </tableColumn>
    <tableColumn id="19" xr3:uid="{11D20454-C78F-4F20-B2EE-CA273BA4805A}" name="18">
      <calculatedColumnFormula array="1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calculatedColumnFormula>
    </tableColumn>
    <tableColumn id="20" xr3:uid="{501B8986-7C2F-4056-8201-244D727E0F5E}" name="19">
      <calculatedColumnFormula array="1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calculatedColumnFormula>
    </tableColumn>
    <tableColumn id="21" xr3:uid="{FC249965-D9E6-4248-85E5-8E5B362ECA83}" name="20">
      <calculatedColumnFormula array="1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calculatedColumnFormula>
    </tableColumn>
    <tableColumn id="22" xr3:uid="{3ADEE939-33DF-462A-97E7-073F1D905AC8}" name="21">
      <calculatedColumnFormula array="1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calculatedColumnFormula>
    </tableColumn>
    <tableColumn id="23" xr3:uid="{D2C0AA0A-FE11-4EE7-A79D-554515A37F57}" name="22">
      <calculatedColumnFormula array="1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calculatedColumnFormula>
    </tableColumn>
    <tableColumn id="24" xr3:uid="{F207A2B1-5EA0-4BCD-8B96-0B730CC0880C}" name="23">
      <calculatedColumnFormula array="1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calculatedColumnFormula>
    </tableColumn>
    <tableColumn id="25" xr3:uid="{E1C82318-1FE6-4B25-AE0B-C0BF8CC96C18}" name="24">
      <calculatedColumnFormula array="1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calculatedColumnFormula>
    </tableColumn>
    <tableColumn id="26" xr3:uid="{34B89A5C-6DF1-447B-A74D-5BBEB97FA8CC}" name="25">
      <calculatedColumnFormula array="1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calculatedColumnFormula>
    </tableColumn>
    <tableColumn id="27" xr3:uid="{33AEC6A6-E577-47E8-B3E7-5DF5942B579A}" name="26">
      <calculatedColumnFormula array="1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calculatedColumnFormula>
    </tableColumn>
    <tableColumn id="28" xr3:uid="{9324B61F-2B9A-416F-961F-27FA8F2F3F23}" name="27">
      <calculatedColumnFormula array="1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calculatedColumnFormula>
    </tableColumn>
    <tableColumn id="29" xr3:uid="{902870AE-1DBC-4C32-8289-37504A2284A4}" name="28">
      <calculatedColumnFormula array="1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calculatedColumnFormula>
    </tableColumn>
    <tableColumn id="30" xr3:uid="{260199EF-D8FF-4A82-8910-28827EDBB582}" name="29">
      <calculatedColumnFormula array="1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calculatedColumnFormula>
    </tableColumn>
    <tableColumn id="31" xr3:uid="{34D68B6E-65E4-482C-810A-358F4C0A4E23}" name="30">
      <calculatedColumnFormula array="1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calculatedColumnFormula>
    </tableColumn>
    <tableColumn id="32" xr3:uid="{D127FEAE-984C-494F-9D44-B396CAD9A36F}" name="31">
      <calculatedColumnFormula array="1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calculatedColumnFormula>
    </tableColumn>
    <tableColumn id="33" xr3:uid="{10550241-B236-48E8-B95B-1E6438F558E7}" name="32">
      <calculatedColumnFormula array="1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calculatedColumnFormula>
    </tableColumn>
    <tableColumn id="34" xr3:uid="{07226A78-CEF9-40BF-BEBC-184971F77A78}" name="33">
      <calculatedColumnFormula array="1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calculatedColumnFormula>
    </tableColumn>
    <tableColumn id="35" xr3:uid="{F5CB8F9D-BD32-43D3-B71C-DB7B34D9CBAB}" name="34">
      <calculatedColumnFormula array="1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calculatedColumnFormula>
    </tableColumn>
    <tableColumn id="36" xr3:uid="{4DFED304-B3DB-4273-AD54-2965DA828F51}" name="35">
      <calculatedColumnFormula array="1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calculatedColumnFormula>
    </tableColumn>
    <tableColumn id="37" xr3:uid="{CCD7866E-F6B7-4303-8D9A-58D726F02543}" name="36">
      <calculatedColumnFormula array="1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calculatedColumnFormula>
    </tableColumn>
    <tableColumn id="38" xr3:uid="{3D77250D-1808-42D0-85CD-432413310CD3}" name="37">
      <calculatedColumnFormula array="1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calculatedColumnFormula>
    </tableColumn>
    <tableColumn id="39" xr3:uid="{9E89B44B-A599-49A6-BD72-ADDEF97D2BE5}" name="38">
      <calculatedColumnFormula array="1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calculatedColumnFormula>
    </tableColumn>
    <tableColumn id="40" xr3:uid="{9FA3F0BD-7F4F-4DBD-B159-27395FF3599B}" name="39">
      <calculatedColumnFormula array="1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calculatedColumnFormula>
    </tableColumn>
    <tableColumn id="41" xr3:uid="{1C5BF774-BCAF-4F6D-9B5E-690D8A08067B}" name="40">
      <calculatedColumnFormula array="1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calculatedColumnFormula>
    </tableColumn>
    <tableColumn id="42" xr3:uid="{73CE409E-BA68-40CC-914D-FFDD68250DD9}" name="41">
      <calculatedColumnFormula array="1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calculatedColumnFormula>
    </tableColumn>
    <tableColumn id="43" xr3:uid="{C93A3FB7-186C-4B52-8BC6-D5992DD803CF}" name="42">
      <calculatedColumnFormula array="1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calculatedColumnFormula>
    </tableColumn>
    <tableColumn id="44" xr3:uid="{E53DEBB5-B612-44DB-B279-F930212D443F}" name="43">
      <calculatedColumnFormula array="1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calculatedColumnFormula>
    </tableColumn>
    <tableColumn id="45" xr3:uid="{27D539F1-A6AE-4965-9A7F-07501A83AD9B}" name="44">
      <calculatedColumnFormula array="1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calculatedColumnFormula>
    </tableColumn>
    <tableColumn id="46" xr3:uid="{F2CAC692-5E5A-4AA0-A13B-17C30F7E8D00}" name="45">
      <calculatedColumnFormula array="1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calculatedColumnFormula>
    </tableColumn>
    <tableColumn id="47" xr3:uid="{A7E4F185-6031-4831-A9FE-FE30A132B6F1}" name="46">
      <calculatedColumnFormula array="1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calculatedColumnFormula>
    </tableColumn>
    <tableColumn id="48" xr3:uid="{0EF909F9-80E0-48B1-A2AE-68C841653928}" name="47">
      <calculatedColumnFormula array="1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calculatedColumnFormula>
    </tableColumn>
    <tableColumn id="49" xr3:uid="{14950A0C-9E5D-42D8-94AF-1B51FE9D49DB}" name="48">
      <calculatedColumnFormula array="1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calculatedColumnFormula>
    </tableColumn>
    <tableColumn id="50" xr3:uid="{CC322221-F7E8-40DD-B5F2-11006D3D503F}" name="49">
      <calculatedColumnFormula array="1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calculatedColumnFormula>
    </tableColumn>
    <tableColumn id="51" xr3:uid="{DB39BEA4-7E9E-4642-BA23-92692D287A62}" name="50">
      <calculatedColumnFormula array="1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calculatedColumnFormula>
    </tableColumn>
    <tableColumn id="52" xr3:uid="{E888A021-007D-4DBB-A56D-5916F6BDF130}" name="51">
      <calculatedColumnFormula array="1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calculatedColumnFormula>
    </tableColumn>
    <tableColumn id="53" xr3:uid="{C6E64FD5-48F0-47E1-80FA-2F14044CEAAF}" name="52">
      <calculatedColumnFormula array="1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calculatedColumnFormula>
    </tableColumn>
    <tableColumn id="54" xr3:uid="{BC639B35-9A17-4A68-8C94-575F0B760DB0}" name="53">
      <calculatedColumnFormula array="1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calculatedColumnFormula>
    </tableColumn>
    <tableColumn id="55" xr3:uid="{3BB5D9EC-B6AC-45D9-A414-DD166ADDDD0F}" name="54">
      <calculatedColumnFormula array="1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calculatedColumnFormula>
    </tableColumn>
    <tableColumn id="56" xr3:uid="{15D02365-45B3-4F12-A1A8-67DCE7939744}" name="55">
      <calculatedColumnFormula array="1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calculatedColumnFormula>
    </tableColumn>
    <tableColumn id="57" xr3:uid="{F16DA7D0-D32D-442F-A61C-5F4142106C57}" name="56">
      <calculatedColumnFormula array="1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calculatedColumnFormula>
    </tableColumn>
    <tableColumn id="58" xr3:uid="{275A653C-60F4-4332-B83B-0C5C03340B79}" name="57">
      <calculatedColumnFormula array="1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calculatedColumnFormula>
    </tableColumn>
    <tableColumn id="59" xr3:uid="{3739E849-621F-44CE-AF95-25DE67EED708}" name="58">
      <calculatedColumnFormula array="1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calculatedColumnFormula>
    </tableColumn>
    <tableColumn id="60" xr3:uid="{ECFA53C8-6FD7-46C4-938B-4C864BBA17E7}" name="59">
      <calculatedColumnFormula array="1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calculatedColumnFormula>
    </tableColumn>
    <tableColumn id="61" xr3:uid="{B3C3F1EC-DFF2-4E36-951C-FFA8FAACF260}" name="60">
      <calculatedColumnFormula array="1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calculatedColumnFormula>
    </tableColumn>
    <tableColumn id="62" xr3:uid="{F0072F5A-D41E-4145-9D60-408FF381C527}" name="61">
      <calculatedColumnFormula array="1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calculatedColumnFormula>
    </tableColumn>
    <tableColumn id="63" xr3:uid="{AF21982A-0B52-4D2A-B5B3-09CD0A9FA401}" name="62">
      <calculatedColumnFormula array="1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calculatedColumnFormula>
    </tableColumn>
    <tableColumn id="64" xr3:uid="{99453CA1-F25B-44BE-A438-C105AC49D3D5}" name="63">
      <calculatedColumnFormula array="1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calculatedColumnFormula>
    </tableColumn>
    <tableColumn id="65" xr3:uid="{4CFD53BD-C8D3-416F-9A65-6E906506C0A1}" name="64">
      <calculatedColumnFormula array="1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calculatedColumnFormula>
    </tableColumn>
    <tableColumn id="66" xr3:uid="{6A9B1806-15F1-40A4-BC1E-2472196EC9E1}" name="65">
      <calculatedColumnFormula array="1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calculatedColumnFormula>
    </tableColumn>
    <tableColumn id="67" xr3:uid="{7BC46861-0641-4577-9019-C95E3A7AE5A9}" name="66">
      <calculatedColumnFormula array="1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calculatedColumnFormula>
    </tableColumn>
    <tableColumn id="68" xr3:uid="{51F2EA49-BA59-471C-BCBE-CF84D095E26F}" name="67">
      <calculatedColumnFormula array="1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calculatedColumnFormula>
    </tableColumn>
    <tableColumn id="69" xr3:uid="{F9596D2E-9825-4C92-A411-4AC31DB8CA6D}" name="68">
      <calculatedColumnFormula array="1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calculatedColumnFormula>
    </tableColumn>
    <tableColumn id="70" xr3:uid="{3109FF70-E4CF-4A4A-9BA0-4A0FCFCC3D95}" name="69">
      <calculatedColumnFormula array="1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calculatedColumnFormula>
    </tableColumn>
    <tableColumn id="71" xr3:uid="{6A5F95BD-182D-447D-8E82-C76A7100ED7D}" name="70">
      <calculatedColumnFormula array="1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calculatedColumnFormula>
    </tableColumn>
    <tableColumn id="72" xr3:uid="{F7C0F05B-8141-40D2-BFBF-9771473718C0}" name="71">
      <calculatedColumnFormula array="1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calculatedColumnFormula>
    </tableColumn>
    <tableColumn id="73" xr3:uid="{A9364A2C-179A-4211-9E51-C8A2941C4E3A}" name="72">
      <calculatedColumnFormula array="1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calculatedColumnFormula>
    </tableColumn>
    <tableColumn id="74" xr3:uid="{8BC3FC67-8707-4646-BC3B-0405C7082C57}" name="73">
      <calculatedColumnFormula array="1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calculatedColumnFormula>
    </tableColumn>
    <tableColumn id="75" xr3:uid="{982472B5-726F-4249-B9E2-35C9CB41E8B2}" name="74">
      <calculatedColumnFormula array="1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calculatedColumnFormula>
    </tableColumn>
    <tableColumn id="76" xr3:uid="{2BD7710E-7083-4DB1-9CEB-3A9E1570C831}" name="75">
      <calculatedColumnFormula array="1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calculatedColumnFormula>
    </tableColumn>
    <tableColumn id="77" xr3:uid="{600BC315-D356-430F-BFD4-5C1CF1776721}" name="76">
      <calculatedColumnFormula array="1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calculatedColumnFormula>
    </tableColumn>
    <tableColumn id="78" xr3:uid="{C91B2EC9-2D26-405C-B10E-F8212C6CD199}" name="77">
      <calculatedColumnFormula array="1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calculatedColumnFormula>
    </tableColumn>
    <tableColumn id="79" xr3:uid="{612771A3-B7F0-4420-A5CF-198AE97FC641}" name="78">
      <calculatedColumnFormula array="1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calculatedColumnFormula>
    </tableColumn>
    <tableColumn id="80" xr3:uid="{C390553D-C6AE-4240-9CF5-303A1C74105D}" name="79">
      <calculatedColumnFormula array="1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calculatedColumnFormula>
    </tableColumn>
    <tableColumn id="81" xr3:uid="{F73040DA-040F-48C2-A365-367CD8999CE7}" name="80">
      <calculatedColumnFormula array="1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calculatedColumnFormula>
    </tableColumn>
    <tableColumn id="82" xr3:uid="{5BDF004A-E5CB-4D07-B71E-29EEF08C0CED}" name="81">
      <calculatedColumnFormula array="1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calculatedColumnFormula>
    </tableColumn>
    <tableColumn id="83" xr3:uid="{2EC06914-BD54-4157-9343-150CC81D7971}" name="82">
      <calculatedColumnFormula array="1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calculatedColumnFormula>
    </tableColumn>
    <tableColumn id="84" xr3:uid="{1C63F47E-D6C0-4750-8ECA-8886CA9CB42A}" name="83">
      <calculatedColumnFormula array="1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calculatedColumnFormula>
    </tableColumn>
    <tableColumn id="85" xr3:uid="{F79BD103-50A0-4591-8794-BB534D0942A0}" name="84">
      <calculatedColumnFormula array="1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calculatedColumnFormula>
    </tableColumn>
    <tableColumn id="86" xr3:uid="{2CF3BA69-7C18-435F-83BB-225FEAEC928E}" name="85">
      <calculatedColumnFormula array="1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calculatedColumnFormula>
    </tableColumn>
    <tableColumn id="87" xr3:uid="{EF153B0C-24FA-4DF3-8204-6946DE97142F}" name="86">
      <calculatedColumnFormula array="1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calculatedColumnFormula>
    </tableColumn>
    <tableColumn id="88" xr3:uid="{E7D3957C-3F31-443E-86E1-C93E31E89E10}" name="87">
      <calculatedColumnFormula array="1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calculatedColumnFormula>
    </tableColumn>
    <tableColumn id="89" xr3:uid="{96E87B67-F6B4-4C3B-9343-6F5DC1847B10}" name="88">
      <calculatedColumnFormula array="1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calculatedColumnFormula>
    </tableColumn>
    <tableColumn id="90" xr3:uid="{E2E8DC31-DED2-400B-A2FC-68E04AD53FBB}" name="89">
      <calculatedColumnFormula array="1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calculatedColumnFormula>
    </tableColumn>
    <tableColumn id="91" xr3:uid="{91E838B4-1ABC-4B3B-B928-FAF3D3FBA297}" name="90">
      <calculatedColumnFormula array="1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calculatedColumnFormula>
    </tableColumn>
    <tableColumn id="92" xr3:uid="{BC435143-9C16-4330-8F9F-3CDC499DAA8E}" name="91">
      <calculatedColumnFormula array="1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calculatedColumnFormula>
    </tableColumn>
    <tableColumn id="93" xr3:uid="{007F914D-02E9-45EC-8996-345DB85A03B0}" name="92">
      <calculatedColumnFormula array="1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calculatedColumnFormula>
    </tableColumn>
    <tableColumn id="94" xr3:uid="{1228B919-4B5B-4D1C-B439-05C035DC8357}" name="93">
      <calculatedColumnFormula array="1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calculatedColumnFormula>
    </tableColumn>
    <tableColumn id="95" xr3:uid="{9FB5D952-5C40-4605-9C15-76C39E5C5CA0}" name="94">
      <calculatedColumnFormula array="1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calculatedColumnFormula>
    </tableColumn>
    <tableColumn id="96" xr3:uid="{150088E5-F422-4931-98B6-87DFDB0783F6}" name="95">
      <calculatedColumnFormula array="1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calculatedColumnFormula>
    </tableColumn>
    <tableColumn id="97" xr3:uid="{1994AA7F-91BD-4C4B-B365-49D3E2979543}" name="96">
      <calculatedColumnFormula array="1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calculatedColumnFormula>
    </tableColumn>
    <tableColumn id="98" xr3:uid="{F3C0E5B2-CE7E-4206-9735-B7B6442F8BAA}" name="97">
      <calculatedColumnFormula array="1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calculatedColumnFormula>
    </tableColumn>
    <tableColumn id="99" xr3:uid="{98914BA2-EC57-4B13-9DDD-75CE7787F294}" name="98">
      <calculatedColumnFormula array="1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calculatedColumnFormula>
    </tableColumn>
    <tableColumn id="100" xr3:uid="{1A46C649-0BCC-4E87-A5CB-497B59EB93F0}" name="99">
      <calculatedColumnFormula array="1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calculatedColumnFormula>
    </tableColumn>
    <tableColumn id="101" xr3:uid="{036342B5-2D6B-4A40-B95B-53BC4B50919E}" name="100">
      <calculatedColumnFormula array="1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calculatedColumnFormula>
    </tableColumn>
    <tableColumn id="102" xr3:uid="{34B3EE1A-1749-42A7-B835-7A598EBD2DC9}" name="101">
      <calculatedColumnFormula array="1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calculatedColumnFormula>
    </tableColumn>
    <tableColumn id="103" xr3:uid="{69F64F4A-B801-4DFE-856F-9DF341E0E5E4}" name="102">
      <calculatedColumnFormula array="1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calculatedColumnFormula>
    </tableColumn>
    <tableColumn id="104" xr3:uid="{6ABB6D1C-0F9D-49BE-846A-AF3A729D58C5}" name="103">
      <calculatedColumnFormula array="1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calculatedColumnFormula>
    </tableColumn>
    <tableColumn id="105" xr3:uid="{06CB0730-2CB1-4472-B0A4-9EA33CE6A1FD}" name="104">
      <calculatedColumnFormula array="1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calculatedColumnFormula>
    </tableColumn>
    <tableColumn id="106" xr3:uid="{FE72AA2E-B9D1-4BEF-BF10-2C218B84F905}" name="105">
      <calculatedColumnFormula array="1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0759C-66D3-49AD-AC1F-5CB41B74C0C1}">
  <dimension ref="A1:H151"/>
  <sheetViews>
    <sheetView workbookViewId="0">
      <selection activeCell="E1" sqref="A1:E1"/>
    </sheetView>
  </sheetViews>
  <sheetFormatPr baseColWidth="10" defaultRowHeight="15" x14ac:dyDescent="0.25"/>
  <cols>
    <col min="1" max="1" width="14.28515625" bestFit="1" customWidth="1"/>
    <col min="2" max="2" width="13.7109375" bestFit="1" customWidth="1"/>
    <col min="3" max="3" width="14.140625" bestFit="1" customWidth="1"/>
    <col min="4" max="4" width="13.5703125" bestFit="1" customWidth="1"/>
    <col min="5" max="5" width="10" bestFit="1" customWidth="1"/>
    <col min="6" max="6" width="11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30</v>
      </c>
      <c r="G1" t="s">
        <v>31</v>
      </c>
      <c r="H1" t="s">
        <v>32</v>
      </c>
    </row>
    <row r="2" spans="1:8" x14ac:dyDescent="0.25">
      <c r="A2">
        <v>77</v>
      </c>
      <c r="B2">
        <v>38</v>
      </c>
      <c r="C2">
        <v>67</v>
      </c>
      <c r="D2" s="8" t="s">
        <v>26</v>
      </c>
      <c r="E2" s="1" t="s">
        <v>23</v>
      </c>
      <c r="F2">
        <v>0.99951647596896809</v>
      </c>
      <c r="G2">
        <f>RANK(iris[[#This Row],[Random value]],F$2:F$151)</f>
        <v>1</v>
      </c>
      <c r="H2" s="1" t="str">
        <f>IF(iris[[#This Row],[ranking]]&lt;105,"ENTRENAMIENTO","TEST")</f>
        <v>ENTRENAMIENTO</v>
      </c>
    </row>
    <row r="3" spans="1:8" x14ac:dyDescent="0.25">
      <c r="A3">
        <v>64</v>
      </c>
      <c r="B3">
        <v>28</v>
      </c>
      <c r="C3">
        <v>56</v>
      </c>
      <c r="D3" s="8" t="s">
        <v>25</v>
      </c>
      <c r="E3" s="1" t="s">
        <v>23</v>
      </c>
      <c r="F3">
        <v>0.99751650119260027</v>
      </c>
      <c r="G3">
        <f>RANK(iris[[#This Row],[Random value]],F$2:F$151)</f>
        <v>2</v>
      </c>
      <c r="H3" s="1" t="str">
        <f>IF(iris[[#This Row],[ranking]]&lt;105,"ENTRENAMIENTO","TEST")</f>
        <v>ENTRENAMIENTO</v>
      </c>
    </row>
    <row r="4" spans="1:8" x14ac:dyDescent="0.25">
      <c r="A4">
        <v>51</v>
      </c>
      <c r="B4">
        <v>34</v>
      </c>
      <c r="C4">
        <v>15</v>
      </c>
      <c r="D4" s="8" t="s">
        <v>5</v>
      </c>
      <c r="E4" s="1" t="s">
        <v>6</v>
      </c>
      <c r="F4">
        <v>0.98267178204354688</v>
      </c>
      <c r="G4">
        <f>RANK(iris[[#This Row],[Random value]],F$2:F$151)</f>
        <v>3</v>
      </c>
      <c r="H4" s="1" t="str">
        <f>IF(iris[[#This Row],[ranking]]&lt;105,"ENTRENAMIENTO","TEST")</f>
        <v>ENTRENAMIENTO</v>
      </c>
    </row>
    <row r="5" spans="1:8" x14ac:dyDescent="0.25">
      <c r="A5">
        <v>69</v>
      </c>
      <c r="B5">
        <v>31</v>
      </c>
      <c r="C5">
        <v>54</v>
      </c>
      <c r="D5" s="8" t="s">
        <v>25</v>
      </c>
      <c r="E5" s="1" t="s">
        <v>23</v>
      </c>
      <c r="F5">
        <v>0.97441004253981411</v>
      </c>
      <c r="G5">
        <f>RANK(iris[[#This Row],[Random value]],F$2:F$151)</f>
        <v>4</v>
      </c>
      <c r="H5" s="1" t="str">
        <f>IF(iris[[#This Row],[ranking]]&lt;105,"ENTRENAMIENTO","TEST")</f>
        <v>ENTRENAMIENTO</v>
      </c>
    </row>
    <row r="6" spans="1:8" x14ac:dyDescent="0.25">
      <c r="A6">
        <v>57</v>
      </c>
      <c r="B6">
        <v>38</v>
      </c>
      <c r="C6">
        <v>17</v>
      </c>
      <c r="D6" s="8" t="s">
        <v>8</v>
      </c>
      <c r="E6" s="1" t="s">
        <v>6</v>
      </c>
      <c r="F6">
        <v>0.97136283820174085</v>
      </c>
      <c r="G6">
        <f>RANK(iris[[#This Row],[Random value]],F$2:F$151)</f>
        <v>5</v>
      </c>
      <c r="H6" s="1" t="str">
        <f>IF(iris[[#This Row],[ranking]]&lt;105,"ENTRENAMIENTO","TEST")</f>
        <v>ENTRENAMIENTO</v>
      </c>
    </row>
    <row r="7" spans="1:8" x14ac:dyDescent="0.25">
      <c r="A7">
        <v>58</v>
      </c>
      <c r="B7">
        <v>4</v>
      </c>
      <c r="C7">
        <v>12</v>
      </c>
      <c r="D7" s="8" t="s">
        <v>5</v>
      </c>
      <c r="E7" s="1" t="s">
        <v>6</v>
      </c>
      <c r="F7">
        <v>0.96443548847829708</v>
      </c>
      <c r="G7">
        <f>RANK(iris[[#This Row],[Random value]],F$2:F$151)</f>
        <v>6</v>
      </c>
      <c r="H7" s="1" t="str">
        <f>IF(iris[[#This Row],[ranking]]&lt;105,"ENTRENAMIENTO","TEST")</f>
        <v>ENTRENAMIENTO</v>
      </c>
    </row>
    <row r="8" spans="1:8" x14ac:dyDescent="0.25">
      <c r="A8">
        <v>79</v>
      </c>
      <c r="B8">
        <v>38</v>
      </c>
      <c r="C8">
        <v>64</v>
      </c>
      <c r="D8" s="8" t="s">
        <v>27</v>
      </c>
      <c r="E8" s="1" t="s">
        <v>23</v>
      </c>
      <c r="F8">
        <v>0.96343586200653275</v>
      </c>
      <c r="G8">
        <f>RANK(iris[[#This Row],[Random value]],F$2:F$151)</f>
        <v>7</v>
      </c>
      <c r="H8" s="1" t="str">
        <f>IF(iris[[#This Row],[ranking]]&lt;105,"ENTRENAMIENTO","TEST")</f>
        <v>ENTRENAMIENTO</v>
      </c>
    </row>
    <row r="9" spans="1:8" x14ac:dyDescent="0.25">
      <c r="A9">
        <v>59</v>
      </c>
      <c r="B9">
        <v>3</v>
      </c>
      <c r="C9">
        <v>51</v>
      </c>
      <c r="D9" s="8" t="s">
        <v>19</v>
      </c>
      <c r="E9" s="1" t="s">
        <v>23</v>
      </c>
      <c r="F9">
        <v>0.95537487548121658</v>
      </c>
      <c r="G9">
        <f>RANK(iris[[#This Row],[Random value]],F$2:F$151)</f>
        <v>8</v>
      </c>
      <c r="H9" s="1" t="str">
        <f>IF(iris[[#This Row],[ranking]]&lt;105,"ENTRENAMIENTO","TEST")</f>
        <v>ENTRENAMIENTO</v>
      </c>
    </row>
    <row r="10" spans="1:8" x14ac:dyDescent="0.25">
      <c r="A10">
        <v>76</v>
      </c>
      <c r="B10">
        <v>3</v>
      </c>
      <c r="C10">
        <v>66</v>
      </c>
      <c r="D10" s="8" t="s">
        <v>25</v>
      </c>
      <c r="E10" s="1" t="s">
        <v>23</v>
      </c>
      <c r="F10">
        <v>0.9447512986875185</v>
      </c>
      <c r="G10">
        <f>RANK(iris[[#This Row],[Random value]],F$2:F$151)</f>
        <v>9</v>
      </c>
      <c r="H10" s="1" t="str">
        <f>IF(iris[[#This Row],[ranking]]&lt;105,"ENTRENAMIENTO","TEST")</f>
        <v>ENTRENAMIENTO</v>
      </c>
    </row>
    <row r="11" spans="1:8" x14ac:dyDescent="0.25">
      <c r="A11">
        <v>55</v>
      </c>
      <c r="B11">
        <v>24</v>
      </c>
      <c r="C11">
        <v>37</v>
      </c>
      <c r="D11" s="8" t="s">
        <v>17</v>
      </c>
      <c r="E11" s="1" t="s">
        <v>13</v>
      </c>
      <c r="F11">
        <v>0.94417285867085543</v>
      </c>
      <c r="G11">
        <f>RANK(iris[[#This Row],[Random value]],F$2:F$151)</f>
        <v>10</v>
      </c>
      <c r="H11" s="1" t="str">
        <f>IF(iris[[#This Row],[ranking]]&lt;105,"ENTRENAMIENTO","TEST")</f>
        <v>ENTRENAMIENTO</v>
      </c>
    </row>
    <row r="12" spans="1:8" x14ac:dyDescent="0.25">
      <c r="A12">
        <v>64</v>
      </c>
      <c r="B12">
        <v>31</v>
      </c>
      <c r="C12">
        <v>55</v>
      </c>
      <c r="D12" s="8" t="s">
        <v>19</v>
      </c>
      <c r="E12" s="1" t="s">
        <v>23</v>
      </c>
      <c r="F12">
        <v>0.94054059201368856</v>
      </c>
      <c r="G12">
        <f>RANK(iris[[#This Row],[Random value]],F$2:F$151)</f>
        <v>11</v>
      </c>
      <c r="H12" s="1" t="str">
        <f>IF(iris[[#This Row],[ranking]]&lt;105,"ENTRENAMIENTO","TEST")</f>
        <v>ENTRENAMIENTO</v>
      </c>
    </row>
    <row r="13" spans="1:8" x14ac:dyDescent="0.25">
      <c r="A13">
        <v>73</v>
      </c>
      <c r="B13">
        <v>29</v>
      </c>
      <c r="C13">
        <v>63</v>
      </c>
      <c r="D13" s="8" t="s">
        <v>19</v>
      </c>
      <c r="E13" s="1" t="s">
        <v>23</v>
      </c>
      <c r="F13">
        <v>0.93263874273834746</v>
      </c>
      <c r="G13">
        <f>RANK(iris[[#This Row],[Random value]],F$2:F$151)</f>
        <v>12</v>
      </c>
      <c r="H13" s="1" t="str">
        <f>IF(iris[[#This Row],[ranking]]&lt;105,"ENTRENAMIENTO","TEST")</f>
        <v>ENTRENAMIENTO</v>
      </c>
    </row>
    <row r="14" spans="1:8" x14ac:dyDescent="0.25">
      <c r="A14">
        <v>64</v>
      </c>
      <c r="B14">
        <v>32</v>
      </c>
      <c r="C14">
        <v>45</v>
      </c>
      <c r="D14" s="8" t="s">
        <v>14</v>
      </c>
      <c r="E14" s="1" t="s">
        <v>13</v>
      </c>
      <c r="F14">
        <v>0.93121598993639687</v>
      </c>
      <c r="G14">
        <f>RANK(iris[[#This Row],[Random value]],F$2:F$151)</f>
        <v>13</v>
      </c>
      <c r="H14" s="1" t="str">
        <f>IF(iris[[#This Row],[ranking]]&lt;105,"ENTRENAMIENTO","TEST")</f>
        <v>ENTRENAMIENTO</v>
      </c>
    </row>
    <row r="15" spans="1:8" x14ac:dyDescent="0.25">
      <c r="A15">
        <v>54</v>
      </c>
      <c r="B15">
        <v>39</v>
      </c>
      <c r="C15">
        <v>17</v>
      </c>
      <c r="D15" s="8" t="s">
        <v>7</v>
      </c>
      <c r="E15" s="1" t="s">
        <v>6</v>
      </c>
      <c r="F15">
        <v>0.92950061607298606</v>
      </c>
      <c r="G15">
        <f>RANK(iris[[#This Row],[Random value]],F$2:F$151)</f>
        <v>14</v>
      </c>
      <c r="H15" s="1" t="str">
        <f>IF(iris[[#This Row],[ranking]]&lt;105,"ENTRENAMIENTO","TEST")</f>
        <v>ENTRENAMIENTO</v>
      </c>
    </row>
    <row r="16" spans="1:8" x14ac:dyDescent="0.25">
      <c r="A16">
        <v>65</v>
      </c>
      <c r="B16">
        <v>28</v>
      </c>
      <c r="C16">
        <v>46</v>
      </c>
      <c r="D16" s="8" t="s">
        <v>14</v>
      </c>
      <c r="E16" s="1" t="s">
        <v>13</v>
      </c>
      <c r="F16">
        <v>0.91920258246791298</v>
      </c>
      <c r="G16">
        <f>RANK(iris[[#This Row],[Random value]],F$2:F$151)</f>
        <v>15</v>
      </c>
      <c r="H16" s="1" t="str">
        <f>IF(iris[[#This Row],[ranking]]&lt;105,"ENTRENAMIENTO","TEST")</f>
        <v>ENTRENAMIENTO</v>
      </c>
    </row>
    <row r="17" spans="1:8" x14ac:dyDescent="0.25">
      <c r="A17">
        <v>49</v>
      </c>
      <c r="B17">
        <v>31</v>
      </c>
      <c r="C17">
        <v>15</v>
      </c>
      <c r="D17" s="8" t="s">
        <v>5</v>
      </c>
      <c r="E17" s="1" t="s">
        <v>6</v>
      </c>
      <c r="F17">
        <v>0.9069670047286561</v>
      </c>
      <c r="G17">
        <f>RANK(iris[[#This Row],[Random value]],F$2:F$151)</f>
        <v>16</v>
      </c>
      <c r="H17" s="1" t="str">
        <f>IF(iris[[#This Row],[ranking]]&lt;105,"ENTRENAMIENTO","TEST")</f>
        <v>ENTRENAMIENTO</v>
      </c>
    </row>
    <row r="18" spans="1:8" x14ac:dyDescent="0.25">
      <c r="A18">
        <v>63</v>
      </c>
      <c r="B18">
        <v>25</v>
      </c>
      <c r="C18">
        <v>5</v>
      </c>
      <c r="D18" s="8" t="s">
        <v>24</v>
      </c>
      <c r="E18" s="1" t="s">
        <v>23</v>
      </c>
      <c r="F18">
        <v>0.90501136621550704</v>
      </c>
      <c r="G18">
        <f>RANK(iris[[#This Row],[Random value]],F$2:F$151)</f>
        <v>17</v>
      </c>
      <c r="H18" s="1" t="str">
        <f>IF(iris[[#This Row],[ranking]]&lt;105,"ENTRENAMIENTO","TEST")</f>
        <v>ENTRENAMIENTO</v>
      </c>
    </row>
    <row r="19" spans="1:8" x14ac:dyDescent="0.25">
      <c r="A19">
        <v>6</v>
      </c>
      <c r="B19">
        <v>22</v>
      </c>
      <c r="C19">
        <v>4</v>
      </c>
      <c r="D19" s="8" t="s">
        <v>17</v>
      </c>
      <c r="E19" s="1" t="s">
        <v>13</v>
      </c>
      <c r="F19">
        <v>0.88953289047390427</v>
      </c>
      <c r="G19">
        <f>RANK(iris[[#This Row],[Random value]],F$2:F$151)</f>
        <v>18</v>
      </c>
      <c r="H19" s="1" t="str">
        <f>IF(iris[[#This Row],[ranking]]&lt;105,"ENTRENAMIENTO","TEST")</f>
        <v>ENTRENAMIENTO</v>
      </c>
    </row>
    <row r="20" spans="1:8" x14ac:dyDescent="0.25">
      <c r="A20">
        <v>49</v>
      </c>
      <c r="B20">
        <v>24</v>
      </c>
      <c r="C20">
        <v>33</v>
      </c>
      <c r="D20" s="8" t="s">
        <v>17</v>
      </c>
      <c r="E20" s="1" t="s">
        <v>13</v>
      </c>
      <c r="F20">
        <v>0.88212461822694899</v>
      </c>
      <c r="G20">
        <f>RANK(iris[[#This Row],[Random value]],F$2:F$151)</f>
        <v>19</v>
      </c>
      <c r="H20" s="1" t="str">
        <f>IF(iris[[#This Row],[ranking]]&lt;105,"ENTRENAMIENTO","TEST")</f>
        <v>ENTRENAMIENTO</v>
      </c>
    </row>
    <row r="21" spans="1:8" x14ac:dyDescent="0.25">
      <c r="A21">
        <v>7</v>
      </c>
      <c r="B21">
        <v>32</v>
      </c>
      <c r="C21">
        <v>47</v>
      </c>
      <c r="D21" s="8" t="s">
        <v>12</v>
      </c>
      <c r="E21" s="1" t="s">
        <v>13</v>
      </c>
      <c r="F21">
        <v>0.87482074956571021</v>
      </c>
      <c r="G21">
        <f>RANK(iris[[#This Row],[Random value]],F$2:F$151)</f>
        <v>20</v>
      </c>
      <c r="H21" s="1" t="str">
        <f>IF(iris[[#This Row],[ranking]]&lt;105,"ENTRENAMIENTO","TEST")</f>
        <v>ENTRENAMIENTO</v>
      </c>
    </row>
    <row r="22" spans="1:8" x14ac:dyDescent="0.25">
      <c r="A22">
        <v>56</v>
      </c>
      <c r="B22">
        <v>3</v>
      </c>
      <c r="C22">
        <v>45</v>
      </c>
      <c r="D22" s="8" t="s">
        <v>14</v>
      </c>
      <c r="E22" s="1" t="s">
        <v>13</v>
      </c>
      <c r="F22">
        <v>0.87341763410319351</v>
      </c>
      <c r="G22">
        <f>RANK(iris[[#This Row],[Random value]],F$2:F$151)</f>
        <v>21</v>
      </c>
      <c r="H22" s="1" t="str">
        <f>IF(iris[[#This Row],[ranking]]&lt;105,"ENTRENAMIENTO","TEST")</f>
        <v>ENTRENAMIENTO</v>
      </c>
    </row>
    <row r="23" spans="1:8" x14ac:dyDescent="0.25">
      <c r="A23">
        <v>6</v>
      </c>
      <c r="B23">
        <v>22</v>
      </c>
      <c r="C23">
        <v>5</v>
      </c>
      <c r="D23" s="8" t="s">
        <v>14</v>
      </c>
      <c r="E23" s="1" t="s">
        <v>23</v>
      </c>
      <c r="F23">
        <v>0.85198833052709999</v>
      </c>
      <c r="G23">
        <f>RANK(iris[[#This Row],[Random value]],F$2:F$151)</f>
        <v>22</v>
      </c>
      <c r="H23" s="1" t="str">
        <f>IF(iris[[#This Row],[ranking]]&lt;105,"ENTRENAMIENTO","TEST")</f>
        <v>ENTRENAMIENTO</v>
      </c>
    </row>
    <row r="24" spans="1:8" x14ac:dyDescent="0.25">
      <c r="A24">
        <v>62</v>
      </c>
      <c r="B24">
        <v>22</v>
      </c>
      <c r="C24">
        <v>45</v>
      </c>
      <c r="D24" s="8" t="s">
        <v>14</v>
      </c>
      <c r="E24" s="1" t="s">
        <v>13</v>
      </c>
      <c r="F24">
        <v>0.84341453087431939</v>
      </c>
      <c r="G24">
        <f>RANK(iris[[#This Row],[Random value]],F$2:F$151)</f>
        <v>23</v>
      </c>
      <c r="H24" s="1" t="str">
        <f>IF(iris[[#This Row],[ranking]]&lt;105,"ENTRENAMIENTO","TEST")</f>
        <v>ENTRENAMIENTO</v>
      </c>
    </row>
    <row r="25" spans="1:8" x14ac:dyDescent="0.25">
      <c r="A25">
        <v>6</v>
      </c>
      <c r="B25">
        <v>29</v>
      </c>
      <c r="C25">
        <v>45</v>
      </c>
      <c r="D25" s="8" t="s">
        <v>14</v>
      </c>
      <c r="E25" s="1" t="s">
        <v>13</v>
      </c>
      <c r="F25">
        <v>0.84287402124576272</v>
      </c>
      <c r="G25">
        <f>RANK(iris[[#This Row],[Random value]],F$2:F$151)</f>
        <v>24</v>
      </c>
      <c r="H25" s="1" t="str">
        <f>IF(iris[[#This Row],[ranking]]&lt;105,"ENTRENAMIENTO","TEST")</f>
        <v>ENTRENAMIENTO</v>
      </c>
    </row>
    <row r="26" spans="1:8" x14ac:dyDescent="0.25">
      <c r="A26">
        <v>68</v>
      </c>
      <c r="B26">
        <v>3</v>
      </c>
      <c r="C26">
        <v>55</v>
      </c>
      <c r="D26" s="8" t="s">
        <v>25</v>
      </c>
      <c r="E26" s="1" t="s">
        <v>23</v>
      </c>
      <c r="F26">
        <v>0.80856761241926323</v>
      </c>
      <c r="G26">
        <f>RANK(iris[[#This Row],[Random value]],F$2:F$151)</f>
        <v>25</v>
      </c>
      <c r="H26" s="1" t="str">
        <f>IF(iris[[#This Row],[ranking]]&lt;105,"ENTRENAMIENTO","TEST")</f>
        <v>ENTRENAMIENTO</v>
      </c>
    </row>
    <row r="27" spans="1:8" x14ac:dyDescent="0.25">
      <c r="A27">
        <v>6</v>
      </c>
      <c r="B27">
        <v>27</v>
      </c>
      <c r="C27">
        <v>51</v>
      </c>
      <c r="D27" s="8" t="s">
        <v>16</v>
      </c>
      <c r="E27" s="1" t="s">
        <v>13</v>
      </c>
      <c r="F27">
        <v>0.8054027912909052</v>
      </c>
      <c r="G27">
        <f>RANK(iris[[#This Row],[Random value]],F$2:F$151)</f>
        <v>26</v>
      </c>
      <c r="H27" s="1" t="str">
        <f>IF(iris[[#This Row],[ranking]]&lt;105,"ENTRENAMIENTO","TEST")</f>
        <v>ENTRENAMIENTO</v>
      </c>
    </row>
    <row r="28" spans="1:8" x14ac:dyDescent="0.25">
      <c r="A28">
        <v>51</v>
      </c>
      <c r="B28">
        <v>38</v>
      </c>
      <c r="C28">
        <v>15</v>
      </c>
      <c r="D28" s="8" t="s">
        <v>8</v>
      </c>
      <c r="E28" s="1" t="s">
        <v>6</v>
      </c>
      <c r="F28">
        <v>0.79973391664721238</v>
      </c>
      <c r="G28">
        <f>RANK(iris[[#This Row],[Random value]],F$2:F$151)</f>
        <v>27</v>
      </c>
      <c r="H28" s="1" t="str">
        <f>IF(iris[[#This Row],[ranking]]&lt;105,"ENTRENAMIENTO","TEST")</f>
        <v>ENTRENAMIENTO</v>
      </c>
    </row>
    <row r="29" spans="1:8" x14ac:dyDescent="0.25">
      <c r="A29">
        <v>57</v>
      </c>
      <c r="B29">
        <v>26</v>
      </c>
      <c r="C29">
        <v>35</v>
      </c>
      <c r="D29" s="8" t="s">
        <v>17</v>
      </c>
      <c r="E29" s="1" t="s">
        <v>13</v>
      </c>
      <c r="F29">
        <v>0.79064314585755557</v>
      </c>
      <c r="G29">
        <f>RANK(iris[[#This Row],[Random value]],F$2:F$151)</f>
        <v>28</v>
      </c>
      <c r="H29" s="1" t="str">
        <f>IF(iris[[#This Row],[ranking]]&lt;105,"ENTRENAMIENTO","TEST")</f>
        <v>ENTRENAMIENTO</v>
      </c>
    </row>
    <row r="30" spans="1:8" x14ac:dyDescent="0.25">
      <c r="A30">
        <v>69</v>
      </c>
      <c r="B30">
        <v>31</v>
      </c>
      <c r="C30">
        <v>49</v>
      </c>
      <c r="D30" s="8" t="s">
        <v>14</v>
      </c>
      <c r="E30" s="1" t="s">
        <v>13</v>
      </c>
      <c r="F30">
        <v>0.7898339032796895</v>
      </c>
      <c r="G30">
        <f>RANK(iris[[#This Row],[Random value]],F$2:F$151)</f>
        <v>29</v>
      </c>
      <c r="H30" s="1" t="str">
        <f>IF(iris[[#This Row],[ranking]]&lt;105,"ENTRENAMIENTO","TEST")</f>
        <v>ENTRENAMIENTO</v>
      </c>
    </row>
    <row r="31" spans="1:8" x14ac:dyDescent="0.25">
      <c r="A31">
        <v>54</v>
      </c>
      <c r="B31">
        <v>3</v>
      </c>
      <c r="C31">
        <v>45</v>
      </c>
      <c r="D31" s="8" t="s">
        <v>14</v>
      </c>
      <c r="E31" s="1" t="s">
        <v>13</v>
      </c>
      <c r="F31">
        <v>0.77112168364839084</v>
      </c>
      <c r="G31">
        <f>RANK(iris[[#This Row],[Random value]],F$2:F$151)</f>
        <v>30</v>
      </c>
      <c r="H31" s="1" t="str">
        <f>IF(iris[[#This Row],[ranking]]&lt;105,"ENTRENAMIENTO","TEST")</f>
        <v>ENTRENAMIENTO</v>
      </c>
    </row>
    <row r="32" spans="1:8" x14ac:dyDescent="0.25">
      <c r="A32">
        <v>48</v>
      </c>
      <c r="B32">
        <v>3</v>
      </c>
      <c r="C32">
        <v>14</v>
      </c>
      <c r="D32" s="8" t="s">
        <v>8</v>
      </c>
      <c r="E32" s="1" t="s">
        <v>6</v>
      </c>
      <c r="F32">
        <v>0.76824273795570919</v>
      </c>
      <c r="G32">
        <f>RANK(iris[[#This Row],[Random value]],F$2:F$151)</f>
        <v>31</v>
      </c>
      <c r="H32" s="1" t="str">
        <f>IF(iris[[#This Row],[ranking]]&lt;105,"ENTRENAMIENTO","TEST")</f>
        <v>ENTRENAMIENTO</v>
      </c>
    </row>
    <row r="33" spans="1:8" x14ac:dyDescent="0.25">
      <c r="A33">
        <v>48</v>
      </c>
      <c r="B33">
        <v>31</v>
      </c>
      <c r="C33">
        <v>16</v>
      </c>
      <c r="D33" s="8" t="s">
        <v>5</v>
      </c>
      <c r="E33" s="1" t="s">
        <v>6</v>
      </c>
      <c r="F33">
        <v>0.76660055418330053</v>
      </c>
      <c r="G33">
        <f>RANK(iris[[#This Row],[Random value]],F$2:F$151)</f>
        <v>32</v>
      </c>
      <c r="H33" s="1" t="str">
        <f>IF(iris[[#This Row],[ranking]]&lt;105,"ENTRENAMIENTO","TEST")</f>
        <v>ENTRENAMIENTO</v>
      </c>
    </row>
    <row r="34" spans="1:8" x14ac:dyDescent="0.25">
      <c r="A34">
        <v>5</v>
      </c>
      <c r="B34">
        <v>3</v>
      </c>
      <c r="C34">
        <v>16</v>
      </c>
      <c r="D34" s="8" t="s">
        <v>5</v>
      </c>
      <c r="E34" s="1" t="s">
        <v>6</v>
      </c>
      <c r="F34">
        <v>0.75703809580721404</v>
      </c>
      <c r="G34">
        <f>RANK(iris[[#This Row],[Random value]],F$2:F$151)</f>
        <v>33</v>
      </c>
      <c r="H34" s="1" t="str">
        <f>IF(iris[[#This Row],[ranking]]&lt;105,"ENTRENAMIENTO","TEST")</f>
        <v>ENTRENAMIENTO</v>
      </c>
    </row>
    <row r="35" spans="1:8" x14ac:dyDescent="0.25">
      <c r="A35">
        <v>48</v>
      </c>
      <c r="B35">
        <v>34</v>
      </c>
      <c r="C35">
        <v>16</v>
      </c>
      <c r="D35" s="8" t="s">
        <v>5</v>
      </c>
      <c r="E35" s="1" t="s">
        <v>6</v>
      </c>
      <c r="F35">
        <v>0.75006191960200153</v>
      </c>
      <c r="G35">
        <f>RANK(iris[[#This Row],[Random value]],F$2:F$151)</f>
        <v>34</v>
      </c>
      <c r="H35" s="1" t="str">
        <f>IF(iris[[#This Row],[ranking]]&lt;105,"ENTRENAMIENTO","TEST")</f>
        <v>ENTRENAMIENTO</v>
      </c>
    </row>
    <row r="36" spans="1:8" x14ac:dyDescent="0.25">
      <c r="A36">
        <v>57</v>
      </c>
      <c r="B36">
        <v>28</v>
      </c>
      <c r="C36">
        <v>45</v>
      </c>
      <c r="D36" s="8" t="s">
        <v>15</v>
      </c>
      <c r="E36" s="1" t="s">
        <v>13</v>
      </c>
      <c r="F36">
        <v>0.74716344939034507</v>
      </c>
      <c r="G36">
        <f>RANK(iris[[#This Row],[Random value]],F$2:F$151)</f>
        <v>35</v>
      </c>
      <c r="H36" s="1" t="str">
        <f>IF(iris[[#This Row],[ranking]]&lt;105,"ENTRENAMIENTO","TEST")</f>
        <v>ENTRENAMIENTO</v>
      </c>
    </row>
    <row r="37" spans="1:8" x14ac:dyDescent="0.25">
      <c r="A37">
        <v>77</v>
      </c>
      <c r="B37">
        <v>26</v>
      </c>
      <c r="C37">
        <v>69</v>
      </c>
      <c r="D37" s="8" t="s">
        <v>29</v>
      </c>
      <c r="E37" s="1" t="s">
        <v>23</v>
      </c>
      <c r="F37">
        <v>0.74333663078105372</v>
      </c>
      <c r="G37">
        <f>RANK(iris[[#This Row],[Random value]],F$2:F$151)</f>
        <v>36</v>
      </c>
      <c r="H37" s="1" t="str">
        <f>IF(iris[[#This Row],[ranking]]&lt;105,"ENTRENAMIENTO","TEST")</f>
        <v>ENTRENAMIENTO</v>
      </c>
    </row>
    <row r="38" spans="1:8" x14ac:dyDescent="0.25">
      <c r="A38">
        <v>56</v>
      </c>
      <c r="B38">
        <v>28</v>
      </c>
      <c r="C38">
        <v>49</v>
      </c>
      <c r="D38" s="8" t="s">
        <v>27</v>
      </c>
      <c r="E38" s="1" t="s">
        <v>23</v>
      </c>
      <c r="F38">
        <v>0.73242199110888973</v>
      </c>
      <c r="G38">
        <f>RANK(iris[[#This Row],[Random value]],F$2:F$151)</f>
        <v>37</v>
      </c>
      <c r="H38" s="1" t="str">
        <f>IF(iris[[#This Row],[ranking]]&lt;105,"ENTRENAMIENTO","TEST")</f>
        <v>ENTRENAMIENTO</v>
      </c>
    </row>
    <row r="39" spans="1:8" x14ac:dyDescent="0.25">
      <c r="A39">
        <v>5</v>
      </c>
      <c r="B39">
        <v>33</v>
      </c>
      <c r="C39">
        <v>14</v>
      </c>
      <c r="D39" s="8" t="s">
        <v>5</v>
      </c>
      <c r="E39" s="1" t="s">
        <v>6</v>
      </c>
      <c r="F39">
        <v>0.7241496936995564</v>
      </c>
      <c r="G39">
        <f>RANK(iris[[#This Row],[Random value]],F$2:F$151)</f>
        <v>38</v>
      </c>
      <c r="H39" s="1" t="str">
        <f>IF(iris[[#This Row],[ranking]]&lt;105,"ENTRENAMIENTO","TEST")</f>
        <v>ENTRENAMIENTO</v>
      </c>
    </row>
    <row r="40" spans="1:8" x14ac:dyDescent="0.25">
      <c r="A40">
        <v>61</v>
      </c>
      <c r="B40">
        <v>28</v>
      </c>
      <c r="C40">
        <v>4</v>
      </c>
      <c r="D40" s="8" t="s">
        <v>15</v>
      </c>
      <c r="E40" s="1" t="s">
        <v>13</v>
      </c>
      <c r="F40">
        <v>0.71067821890513971</v>
      </c>
      <c r="G40">
        <f>RANK(iris[[#This Row],[Random value]],F$2:F$151)</f>
        <v>39</v>
      </c>
      <c r="H40" s="1" t="str">
        <f>IF(iris[[#This Row],[ranking]]&lt;105,"ENTRENAMIENTO","TEST")</f>
        <v>ENTRENAMIENTO</v>
      </c>
    </row>
    <row r="41" spans="1:8" x14ac:dyDescent="0.25">
      <c r="A41">
        <v>55</v>
      </c>
      <c r="B41">
        <v>25</v>
      </c>
      <c r="C41">
        <v>4</v>
      </c>
      <c r="D41" s="8" t="s">
        <v>15</v>
      </c>
      <c r="E41" s="1" t="s">
        <v>13</v>
      </c>
      <c r="F41">
        <v>0.69892929222191258</v>
      </c>
      <c r="G41">
        <f>RANK(iris[[#This Row],[Random value]],F$2:F$151)</f>
        <v>40</v>
      </c>
      <c r="H41" s="1" t="str">
        <f>IF(iris[[#This Row],[ranking]]&lt;105,"ENTRENAMIENTO","TEST")</f>
        <v>ENTRENAMIENTO</v>
      </c>
    </row>
    <row r="42" spans="1:8" x14ac:dyDescent="0.25">
      <c r="A42">
        <v>64</v>
      </c>
      <c r="B42">
        <v>28</v>
      </c>
      <c r="C42">
        <v>56</v>
      </c>
      <c r="D42" s="8" t="s">
        <v>26</v>
      </c>
      <c r="E42" s="1" t="s">
        <v>23</v>
      </c>
      <c r="F42">
        <v>0.69821457865321324</v>
      </c>
      <c r="G42">
        <f>RANK(iris[[#This Row],[Random value]],F$2:F$151)</f>
        <v>41</v>
      </c>
      <c r="H42" s="1" t="str">
        <f>IF(iris[[#This Row],[ranking]]&lt;105,"ENTRENAMIENTO","TEST")</f>
        <v>ENTRENAMIENTO</v>
      </c>
    </row>
    <row r="43" spans="1:8" x14ac:dyDescent="0.25">
      <c r="A43">
        <v>63</v>
      </c>
      <c r="B43">
        <v>25</v>
      </c>
      <c r="C43">
        <v>49</v>
      </c>
      <c r="D43" s="8" t="s">
        <v>14</v>
      </c>
      <c r="E43" s="1" t="s">
        <v>13</v>
      </c>
      <c r="F43">
        <v>0.68898635686296406</v>
      </c>
      <c r="G43">
        <f>RANK(iris[[#This Row],[Random value]],F$2:F$151)</f>
        <v>42</v>
      </c>
      <c r="H43" s="1" t="str">
        <f>IF(iris[[#This Row],[ranking]]&lt;105,"ENTRENAMIENTO","TEST")</f>
        <v>ENTRENAMIENTO</v>
      </c>
    </row>
    <row r="44" spans="1:8" x14ac:dyDescent="0.25">
      <c r="A44">
        <v>43</v>
      </c>
      <c r="B44">
        <v>3</v>
      </c>
      <c r="C44">
        <v>11</v>
      </c>
      <c r="D44" s="8" t="s">
        <v>9</v>
      </c>
      <c r="E44" s="1" t="s">
        <v>6</v>
      </c>
      <c r="F44">
        <v>0.6875803707367939</v>
      </c>
      <c r="G44">
        <f>RANK(iris[[#This Row],[Random value]],F$2:F$151)</f>
        <v>43</v>
      </c>
      <c r="H44" s="1" t="str">
        <f>IF(iris[[#This Row],[ranking]]&lt;105,"ENTRENAMIENTO","TEST")</f>
        <v>ENTRENAMIENTO</v>
      </c>
    </row>
    <row r="45" spans="1:8" x14ac:dyDescent="0.25">
      <c r="A45">
        <v>62</v>
      </c>
      <c r="B45">
        <v>28</v>
      </c>
      <c r="C45">
        <v>48</v>
      </c>
      <c r="D45" s="8" t="s">
        <v>19</v>
      </c>
      <c r="E45" s="1" t="s">
        <v>23</v>
      </c>
      <c r="F45">
        <v>0.68704050263751237</v>
      </c>
      <c r="G45">
        <f>RANK(iris[[#This Row],[Random value]],F$2:F$151)</f>
        <v>44</v>
      </c>
      <c r="H45" s="1" t="str">
        <f>IF(iris[[#This Row],[ranking]]&lt;105,"ENTRENAMIENTO","TEST")</f>
        <v>ENTRENAMIENTO</v>
      </c>
    </row>
    <row r="46" spans="1:8" x14ac:dyDescent="0.25">
      <c r="A46">
        <v>5</v>
      </c>
      <c r="B46">
        <v>23</v>
      </c>
      <c r="C46">
        <v>33</v>
      </c>
      <c r="D46" s="8" t="s">
        <v>17</v>
      </c>
      <c r="E46" s="1" t="s">
        <v>13</v>
      </c>
      <c r="F46">
        <v>0.68578747553053443</v>
      </c>
      <c r="G46">
        <f>RANK(iris[[#This Row],[Random value]],F$2:F$151)</f>
        <v>45</v>
      </c>
      <c r="H46" s="1" t="str">
        <f>IF(iris[[#This Row],[ranking]]&lt;105,"ENTRENAMIENTO","TEST")</f>
        <v>ENTRENAMIENTO</v>
      </c>
    </row>
    <row r="47" spans="1:8" x14ac:dyDescent="0.25">
      <c r="A47">
        <v>55</v>
      </c>
      <c r="B47">
        <v>35</v>
      </c>
      <c r="C47">
        <v>13</v>
      </c>
      <c r="D47" s="8" t="s">
        <v>5</v>
      </c>
      <c r="E47" s="1" t="s">
        <v>6</v>
      </c>
      <c r="F47">
        <v>0.67894633454777531</v>
      </c>
      <c r="G47">
        <f>RANK(iris[[#This Row],[Random value]],F$2:F$151)</f>
        <v>46</v>
      </c>
      <c r="H47" s="1" t="str">
        <f>IF(iris[[#This Row],[ranking]]&lt;105,"ENTRENAMIENTO","TEST")</f>
        <v>ENTRENAMIENTO</v>
      </c>
    </row>
    <row r="48" spans="1:8" x14ac:dyDescent="0.25">
      <c r="A48">
        <v>65</v>
      </c>
      <c r="B48">
        <v>32</v>
      </c>
      <c r="C48">
        <v>51</v>
      </c>
      <c r="D48" s="8" t="s">
        <v>27</v>
      </c>
      <c r="E48" s="1" t="s">
        <v>23</v>
      </c>
      <c r="F48">
        <v>0.67753935091888173</v>
      </c>
      <c r="G48">
        <f>RANK(iris[[#This Row],[Random value]],F$2:F$151)</f>
        <v>47</v>
      </c>
      <c r="H48" s="1" t="str">
        <f>IF(iris[[#This Row],[ranking]]&lt;105,"ENTRENAMIENTO","TEST")</f>
        <v>ENTRENAMIENTO</v>
      </c>
    </row>
    <row r="49" spans="1:8" x14ac:dyDescent="0.25">
      <c r="A49">
        <v>44</v>
      </c>
      <c r="B49">
        <v>29</v>
      </c>
      <c r="C49">
        <v>14</v>
      </c>
      <c r="D49" s="8" t="s">
        <v>5</v>
      </c>
      <c r="E49" s="1" t="s">
        <v>6</v>
      </c>
      <c r="F49">
        <v>0.67326468109929982</v>
      </c>
      <c r="G49">
        <f>RANK(iris[[#This Row],[Random value]],F$2:F$151)</f>
        <v>48</v>
      </c>
      <c r="H49" s="1" t="str">
        <f>IF(iris[[#This Row],[ranking]]&lt;105,"ENTRENAMIENTO","TEST")</f>
        <v>ENTRENAMIENTO</v>
      </c>
    </row>
    <row r="50" spans="1:8" x14ac:dyDescent="0.25">
      <c r="A50">
        <v>65</v>
      </c>
      <c r="B50">
        <v>3</v>
      </c>
      <c r="C50">
        <v>55</v>
      </c>
      <c r="D50" s="8" t="s">
        <v>19</v>
      </c>
      <c r="E50" s="1" t="s">
        <v>23</v>
      </c>
      <c r="F50">
        <v>0.66315611740187352</v>
      </c>
      <c r="G50">
        <f>RANK(iris[[#This Row],[Random value]],F$2:F$151)</f>
        <v>49</v>
      </c>
      <c r="H50" s="1" t="str">
        <f>IF(iris[[#This Row],[ranking]]&lt;105,"ENTRENAMIENTO","TEST")</f>
        <v>ENTRENAMIENTO</v>
      </c>
    </row>
    <row r="51" spans="1:8" x14ac:dyDescent="0.25">
      <c r="A51">
        <v>52</v>
      </c>
      <c r="B51">
        <v>41</v>
      </c>
      <c r="C51">
        <v>15</v>
      </c>
      <c r="D51" s="8" t="s">
        <v>9</v>
      </c>
      <c r="E51" s="1" t="s">
        <v>6</v>
      </c>
      <c r="F51">
        <v>0.66233046237197657</v>
      </c>
      <c r="G51">
        <f>RANK(iris[[#This Row],[Random value]],F$2:F$151)</f>
        <v>50</v>
      </c>
      <c r="H51" s="1" t="str">
        <f>IF(iris[[#This Row],[ranking]]&lt;105,"ENTRENAMIENTO","TEST")</f>
        <v>ENTRENAMIENTO</v>
      </c>
    </row>
    <row r="52" spans="1:8" x14ac:dyDescent="0.25">
      <c r="A52">
        <v>57</v>
      </c>
      <c r="B52">
        <v>3</v>
      </c>
      <c r="C52">
        <v>42</v>
      </c>
      <c r="D52" s="8" t="s">
        <v>20</v>
      </c>
      <c r="E52" s="1" t="s">
        <v>13</v>
      </c>
      <c r="F52">
        <v>0.66162224419442128</v>
      </c>
      <c r="G52">
        <f>RANK(iris[[#This Row],[Random value]],F$2:F$151)</f>
        <v>51</v>
      </c>
      <c r="H52" s="1" t="str">
        <f>IF(iris[[#This Row],[ranking]]&lt;105,"ENTRENAMIENTO","TEST")</f>
        <v>ENTRENAMIENTO</v>
      </c>
    </row>
    <row r="53" spans="1:8" x14ac:dyDescent="0.25">
      <c r="A53">
        <v>44</v>
      </c>
      <c r="B53">
        <v>32</v>
      </c>
      <c r="C53">
        <v>13</v>
      </c>
      <c r="D53" s="8" t="s">
        <v>5</v>
      </c>
      <c r="E53" s="1" t="s">
        <v>6</v>
      </c>
      <c r="F53">
        <v>0.65681570450320848</v>
      </c>
      <c r="G53">
        <f>RANK(iris[[#This Row],[Random value]],F$2:F$151)</f>
        <v>52</v>
      </c>
      <c r="H53" s="1" t="str">
        <f>IF(iris[[#This Row],[ranking]]&lt;105,"ENTRENAMIENTO","TEST")</f>
        <v>ENTRENAMIENTO</v>
      </c>
    </row>
    <row r="54" spans="1:8" x14ac:dyDescent="0.25">
      <c r="A54">
        <v>52</v>
      </c>
      <c r="B54">
        <v>27</v>
      </c>
      <c r="C54">
        <v>39</v>
      </c>
      <c r="D54" s="8" t="s">
        <v>12</v>
      </c>
      <c r="E54" s="1" t="s">
        <v>13</v>
      </c>
      <c r="F54">
        <v>0.64660638349405308</v>
      </c>
      <c r="G54">
        <f>RANK(iris[[#This Row],[Random value]],F$2:F$151)</f>
        <v>53</v>
      </c>
      <c r="H54" s="1" t="str">
        <f>IF(iris[[#This Row],[ranking]]&lt;105,"ENTRENAMIENTO","TEST")</f>
        <v>ENTRENAMIENTO</v>
      </c>
    </row>
    <row r="55" spans="1:8" x14ac:dyDescent="0.25">
      <c r="A55">
        <v>57</v>
      </c>
      <c r="B55">
        <v>44</v>
      </c>
      <c r="C55">
        <v>15</v>
      </c>
      <c r="D55" s="8" t="s">
        <v>7</v>
      </c>
      <c r="E55" s="1" t="s">
        <v>6</v>
      </c>
      <c r="F55">
        <v>0.64307578665446341</v>
      </c>
      <c r="G55">
        <f>RANK(iris[[#This Row],[Random value]],F$2:F$151)</f>
        <v>54</v>
      </c>
      <c r="H55" s="1" t="str">
        <f>IF(iris[[#This Row],[ranking]]&lt;105,"ENTRENAMIENTO","TEST")</f>
        <v>ENTRENAMIENTO</v>
      </c>
    </row>
    <row r="56" spans="1:8" x14ac:dyDescent="0.25">
      <c r="A56">
        <v>67</v>
      </c>
      <c r="B56">
        <v>31</v>
      </c>
      <c r="C56">
        <v>56</v>
      </c>
      <c r="D56" s="8" t="s">
        <v>28</v>
      </c>
      <c r="E56" s="1" t="s">
        <v>23</v>
      </c>
      <c r="F56">
        <v>0.64217056862542676</v>
      </c>
      <c r="G56">
        <f>RANK(iris[[#This Row],[Random value]],F$2:F$151)</f>
        <v>55</v>
      </c>
      <c r="H56" s="1" t="str">
        <f>IF(iris[[#This Row],[ranking]]&lt;105,"ENTRENAMIENTO","TEST")</f>
        <v>ENTRENAMIENTO</v>
      </c>
    </row>
    <row r="57" spans="1:8" x14ac:dyDescent="0.25">
      <c r="A57">
        <v>44</v>
      </c>
      <c r="B57">
        <v>3</v>
      </c>
      <c r="C57">
        <v>13</v>
      </c>
      <c r="D57" s="8" t="s">
        <v>5</v>
      </c>
      <c r="E57" s="1" t="s">
        <v>6</v>
      </c>
      <c r="F57">
        <v>0.62449699434889339</v>
      </c>
      <c r="G57">
        <f>RANK(iris[[#This Row],[Random value]],F$2:F$151)</f>
        <v>56</v>
      </c>
      <c r="H57" s="1" t="str">
        <f>IF(iris[[#This Row],[ranking]]&lt;105,"ENTRENAMIENTO","TEST")</f>
        <v>ENTRENAMIENTO</v>
      </c>
    </row>
    <row r="58" spans="1:8" x14ac:dyDescent="0.25">
      <c r="A58">
        <v>51</v>
      </c>
      <c r="B58">
        <v>25</v>
      </c>
      <c r="C58">
        <v>3</v>
      </c>
      <c r="D58" s="8" t="s">
        <v>18</v>
      </c>
      <c r="E58" s="1" t="s">
        <v>13</v>
      </c>
      <c r="F58">
        <v>0.6198898749140378</v>
      </c>
      <c r="G58">
        <f>RANK(iris[[#This Row],[Random value]],F$2:F$151)</f>
        <v>57</v>
      </c>
      <c r="H58" s="1" t="str">
        <f>IF(iris[[#This Row],[ranking]]&lt;105,"ENTRENAMIENTO","TEST")</f>
        <v>ENTRENAMIENTO</v>
      </c>
    </row>
    <row r="59" spans="1:8" x14ac:dyDescent="0.25">
      <c r="A59">
        <v>67</v>
      </c>
      <c r="B59">
        <v>33</v>
      </c>
      <c r="C59">
        <v>57</v>
      </c>
      <c r="D59" s="8" t="s">
        <v>22</v>
      </c>
      <c r="E59" s="1" t="s">
        <v>23</v>
      </c>
      <c r="F59">
        <v>0.6142673415101606</v>
      </c>
      <c r="G59">
        <f>RANK(iris[[#This Row],[Random value]],F$2:F$151)</f>
        <v>58</v>
      </c>
      <c r="H59" s="1" t="str">
        <f>IF(iris[[#This Row],[ranking]]&lt;105,"ENTRENAMIENTO","TEST")</f>
        <v>ENTRENAMIENTO</v>
      </c>
    </row>
    <row r="60" spans="1:8" x14ac:dyDescent="0.25">
      <c r="A60">
        <v>61</v>
      </c>
      <c r="B60">
        <v>3</v>
      </c>
      <c r="C60">
        <v>49</v>
      </c>
      <c r="D60" s="8" t="s">
        <v>19</v>
      </c>
      <c r="E60" s="1" t="s">
        <v>23</v>
      </c>
      <c r="F60">
        <v>0.60539694426053203</v>
      </c>
      <c r="G60">
        <f>RANK(iris[[#This Row],[Random value]],F$2:F$151)</f>
        <v>59</v>
      </c>
      <c r="H60" s="1" t="str">
        <f>IF(iris[[#This Row],[ranking]]&lt;105,"ENTRENAMIENTO","TEST")</f>
        <v>ENTRENAMIENTO</v>
      </c>
    </row>
    <row r="61" spans="1:8" x14ac:dyDescent="0.25">
      <c r="A61">
        <v>67</v>
      </c>
      <c r="B61">
        <v>31</v>
      </c>
      <c r="C61">
        <v>47</v>
      </c>
      <c r="D61" s="8" t="s">
        <v>14</v>
      </c>
      <c r="E61" s="1" t="s">
        <v>13</v>
      </c>
      <c r="F61">
        <v>0.5930455006781834</v>
      </c>
      <c r="G61">
        <f>RANK(iris[[#This Row],[Random value]],F$2:F$151)</f>
        <v>60</v>
      </c>
      <c r="H61" s="1" t="str">
        <f>IF(iris[[#This Row],[ranking]]&lt;105,"ENTRENAMIENTO","TEST")</f>
        <v>ENTRENAMIENTO</v>
      </c>
    </row>
    <row r="62" spans="1:8" x14ac:dyDescent="0.25">
      <c r="A62">
        <v>45</v>
      </c>
      <c r="B62">
        <v>23</v>
      </c>
      <c r="C62">
        <v>13</v>
      </c>
      <c r="D62" s="8" t="s">
        <v>8</v>
      </c>
      <c r="E62" s="1" t="s">
        <v>6</v>
      </c>
      <c r="F62">
        <v>0.59203919685478423</v>
      </c>
      <c r="G62">
        <f>RANK(iris[[#This Row],[Random value]],F$2:F$151)</f>
        <v>61</v>
      </c>
      <c r="H62" s="1" t="str">
        <f>IF(iris[[#This Row],[ranking]]&lt;105,"ENTRENAMIENTO","TEST")</f>
        <v>ENTRENAMIENTO</v>
      </c>
    </row>
    <row r="63" spans="1:8" x14ac:dyDescent="0.25">
      <c r="A63">
        <v>52</v>
      </c>
      <c r="B63">
        <v>35</v>
      </c>
      <c r="C63">
        <v>15</v>
      </c>
      <c r="D63" s="8" t="s">
        <v>5</v>
      </c>
      <c r="E63" s="1" t="s">
        <v>6</v>
      </c>
      <c r="F63">
        <v>0.58270073779395348</v>
      </c>
      <c r="G63">
        <f>RANK(iris[[#This Row],[Random value]],F$2:F$151)</f>
        <v>62</v>
      </c>
      <c r="H63" s="1" t="str">
        <f>IF(iris[[#This Row],[ranking]]&lt;105,"ENTRENAMIENTO","TEST")</f>
        <v>ENTRENAMIENTO</v>
      </c>
    </row>
    <row r="64" spans="1:8" x14ac:dyDescent="0.25">
      <c r="A64">
        <v>64</v>
      </c>
      <c r="B64">
        <v>32</v>
      </c>
      <c r="C64">
        <v>53</v>
      </c>
      <c r="D64" s="8" t="s">
        <v>29</v>
      </c>
      <c r="E64" s="1" t="s">
        <v>23</v>
      </c>
      <c r="F64">
        <v>0.57522573072721361</v>
      </c>
      <c r="G64">
        <f>RANK(iris[[#This Row],[Random value]],F$2:F$151)</f>
        <v>63</v>
      </c>
      <c r="H64" s="1" t="str">
        <f>IF(iris[[#This Row],[ranking]]&lt;105,"ENTRENAMIENTO","TEST")</f>
        <v>ENTRENAMIENTO</v>
      </c>
    </row>
    <row r="65" spans="1:8" x14ac:dyDescent="0.25">
      <c r="A65">
        <v>59</v>
      </c>
      <c r="B65">
        <v>3</v>
      </c>
      <c r="C65">
        <v>42</v>
      </c>
      <c r="D65" s="8" t="s">
        <v>14</v>
      </c>
      <c r="E65" s="1" t="s">
        <v>13</v>
      </c>
      <c r="F65">
        <v>0.57521030518220306</v>
      </c>
      <c r="G65">
        <f>RANK(iris[[#This Row],[Random value]],F$2:F$151)</f>
        <v>64</v>
      </c>
      <c r="H65" s="1" t="str">
        <f>IF(iris[[#This Row],[ranking]]&lt;105,"ENTRENAMIENTO","TEST")</f>
        <v>ENTRENAMIENTO</v>
      </c>
    </row>
    <row r="66" spans="1:8" x14ac:dyDescent="0.25">
      <c r="A66">
        <v>6</v>
      </c>
      <c r="B66">
        <v>34</v>
      </c>
      <c r="C66">
        <v>45</v>
      </c>
      <c r="D66" s="8" t="s">
        <v>16</v>
      </c>
      <c r="E66" s="1" t="s">
        <v>13</v>
      </c>
      <c r="F66">
        <v>0.57018909997321365</v>
      </c>
      <c r="G66">
        <f>RANK(iris[[#This Row],[Random value]],F$2:F$151)</f>
        <v>65</v>
      </c>
      <c r="H66" s="1" t="str">
        <f>IF(iris[[#This Row],[ranking]]&lt;105,"ENTRENAMIENTO","TEST")</f>
        <v>ENTRENAMIENTO</v>
      </c>
    </row>
    <row r="67" spans="1:8" x14ac:dyDescent="0.25">
      <c r="A67">
        <v>63</v>
      </c>
      <c r="B67">
        <v>28</v>
      </c>
      <c r="C67">
        <v>51</v>
      </c>
      <c r="D67" s="8" t="s">
        <v>14</v>
      </c>
      <c r="E67" s="1" t="s">
        <v>23</v>
      </c>
      <c r="F67">
        <v>0.56873492466824016</v>
      </c>
      <c r="G67">
        <f>RANK(iris[[#This Row],[Random value]],F$2:F$151)</f>
        <v>66</v>
      </c>
      <c r="H67" s="1" t="str">
        <f>IF(iris[[#This Row],[ranking]]&lt;105,"ENTRENAMIENTO","TEST")</f>
        <v>ENTRENAMIENTO</v>
      </c>
    </row>
    <row r="68" spans="1:8" x14ac:dyDescent="0.25">
      <c r="A68">
        <v>72</v>
      </c>
      <c r="B68">
        <v>36</v>
      </c>
      <c r="C68">
        <v>61</v>
      </c>
      <c r="D68" s="8" t="s">
        <v>22</v>
      </c>
      <c r="E68" s="1" t="s">
        <v>23</v>
      </c>
      <c r="F68">
        <v>0.56795335825027615</v>
      </c>
      <c r="G68">
        <f>RANK(iris[[#This Row],[Random value]],F$2:F$151)</f>
        <v>67</v>
      </c>
      <c r="H68" s="1" t="str">
        <f>IF(iris[[#This Row],[ranking]]&lt;105,"ENTRENAMIENTO","TEST")</f>
        <v>ENTRENAMIENTO</v>
      </c>
    </row>
    <row r="69" spans="1:8" x14ac:dyDescent="0.25">
      <c r="A69">
        <v>61</v>
      </c>
      <c r="B69">
        <v>3</v>
      </c>
      <c r="C69">
        <v>46</v>
      </c>
      <c r="D69" s="8" t="s">
        <v>12</v>
      </c>
      <c r="E69" s="1" t="s">
        <v>13</v>
      </c>
      <c r="F69">
        <v>0.55901776265845038</v>
      </c>
      <c r="G69">
        <f>RANK(iris[[#This Row],[Random value]],F$2:F$151)</f>
        <v>68</v>
      </c>
      <c r="H69" s="1" t="str">
        <f>IF(iris[[#This Row],[ranking]]&lt;105,"ENTRENAMIENTO","TEST")</f>
        <v>ENTRENAMIENTO</v>
      </c>
    </row>
    <row r="70" spans="1:8" x14ac:dyDescent="0.25">
      <c r="A70">
        <v>65</v>
      </c>
      <c r="B70">
        <v>3</v>
      </c>
      <c r="C70">
        <v>52</v>
      </c>
      <c r="D70" s="8" t="s">
        <v>27</v>
      </c>
      <c r="E70" s="1" t="s">
        <v>23</v>
      </c>
      <c r="F70">
        <v>0.55456190659527194</v>
      </c>
      <c r="G70">
        <f>RANK(iris[[#This Row],[Random value]],F$2:F$151)</f>
        <v>69</v>
      </c>
      <c r="H70" s="1" t="str">
        <f>IF(iris[[#This Row],[ranking]]&lt;105,"ENTRENAMIENTO","TEST")</f>
        <v>ENTRENAMIENTO</v>
      </c>
    </row>
    <row r="71" spans="1:8" x14ac:dyDescent="0.25">
      <c r="A71">
        <v>72</v>
      </c>
      <c r="B71">
        <v>32</v>
      </c>
      <c r="C71">
        <v>6</v>
      </c>
      <c r="D71" s="8" t="s">
        <v>19</v>
      </c>
      <c r="E71" s="1" t="s">
        <v>23</v>
      </c>
      <c r="F71">
        <v>0.53501124646614018</v>
      </c>
      <c r="G71">
        <f>RANK(iris[[#This Row],[Random value]],F$2:F$151)</f>
        <v>70</v>
      </c>
      <c r="H71" s="1" t="str">
        <f>IF(iris[[#This Row],[ranking]]&lt;105,"ENTRENAMIENTO","TEST")</f>
        <v>ENTRENAMIENTO</v>
      </c>
    </row>
    <row r="72" spans="1:8" x14ac:dyDescent="0.25">
      <c r="A72">
        <v>55</v>
      </c>
      <c r="B72">
        <v>42</v>
      </c>
      <c r="C72">
        <v>14</v>
      </c>
      <c r="D72" s="8" t="s">
        <v>5</v>
      </c>
      <c r="E72" s="1" t="s">
        <v>6</v>
      </c>
      <c r="F72">
        <v>0.53480082681113061</v>
      </c>
      <c r="G72">
        <f>RANK(iris[[#This Row],[Random value]],F$2:F$151)</f>
        <v>71</v>
      </c>
      <c r="H72" s="1" t="str">
        <f>IF(iris[[#This Row],[ranking]]&lt;105,"ENTRENAMIENTO","TEST")</f>
        <v>ENTRENAMIENTO</v>
      </c>
    </row>
    <row r="73" spans="1:8" x14ac:dyDescent="0.25">
      <c r="A73">
        <v>68</v>
      </c>
      <c r="B73">
        <v>32</v>
      </c>
      <c r="C73">
        <v>59</v>
      </c>
      <c r="D73" s="8" t="s">
        <v>29</v>
      </c>
      <c r="E73" s="1" t="s">
        <v>23</v>
      </c>
      <c r="F73">
        <v>0.51849908530648858</v>
      </c>
      <c r="G73">
        <f>RANK(iris[[#This Row],[Random value]],F$2:F$151)</f>
        <v>72</v>
      </c>
      <c r="H73" s="1" t="str">
        <f>IF(iris[[#This Row],[ranking]]&lt;105,"ENTRENAMIENTO","TEST")</f>
        <v>ENTRENAMIENTO</v>
      </c>
    </row>
    <row r="74" spans="1:8" x14ac:dyDescent="0.25">
      <c r="A74">
        <v>5</v>
      </c>
      <c r="B74">
        <v>34</v>
      </c>
      <c r="C74">
        <v>15</v>
      </c>
      <c r="D74" s="8" t="s">
        <v>5</v>
      </c>
      <c r="E74" s="1" t="s">
        <v>6</v>
      </c>
      <c r="F74">
        <v>0.5152616075853298</v>
      </c>
      <c r="G74">
        <f>RANK(iris[[#This Row],[Random value]],F$2:F$151)</f>
        <v>73</v>
      </c>
      <c r="H74" s="1" t="str">
        <f>IF(iris[[#This Row],[ranking]]&lt;105,"ENTRENAMIENTO","TEST")</f>
        <v>ENTRENAMIENTO</v>
      </c>
    </row>
    <row r="75" spans="1:8" x14ac:dyDescent="0.25">
      <c r="A75">
        <v>69</v>
      </c>
      <c r="B75">
        <v>31</v>
      </c>
      <c r="C75">
        <v>51</v>
      </c>
      <c r="D75" s="8" t="s">
        <v>29</v>
      </c>
      <c r="E75" s="1" t="s">
        <v>23</v>
      </c>
      <c r="F75">
        <v>0.50219330808928586</v>
      </c>
      <c r="G75">
        <f>RANK(iris[[#This Row],[Random value]],F$2:F$151)</f>
        <v>74</v>
      </c>
      <c r="H75" s="1" t="str">
        <f>IF(iris[[#This Row],[ranking]]&lt;105,"ENTRENAMIENTO","TEST")</f>
        <v>ENTRENAMIENTO</v>
      </c>
    </row>
    <row r="76" spans="1:8" x14ac:dyDescent="0.25">
      <c r="A76">
        <v>5</v>
      </c>
      <c r="B76">
        <v>34</v>
      </c>
      <c r="C76">
        <v>16</v>
      </c>
      <c r="D76" s="8" t="s">
        <v>7</v>
      </c>
      <c r="E76" s="1" t="s">
        <v>6</v>
      </c>
      <c r="F76">
        <v>0.50073021770177606</v>
      </c>
      <c r="G76">
        <f>RANK(iris[[#This Row],[Random value]],F$2:F$151)</f>
        <v>75</v>
      </c>
      <c r="H76" s="1" t="str">
        <f>IF(iris[[#This Row],[ranking]]&lt;105,"ENTRENAMIENTO","TEST")</f>
        <v>ENTRENAMIENTO</v>
      </c>
    </row>
    <row r="77" spans="1:8" x14ac:dyDescent="0.25">
      <c r="A77">
        <v>68</v>
      </c>
      <c r="B77">
        <v>28</v>
      </c>
      <c r="C77">
        <v>48</v>
      </c>
      <c r="D77" s="8" t="s">
        <v>12</v>
      </c>
      <c r="E77" s="1" t="s">
        <v>13</v>
      </c>
      <c r="F77">
        <v>0.49941044279242797</v>
      </c>
      <c r="G77">
        <f>RANK(iris[[#This Row],[Random value]],F$2:F$151)</f>
        <v>76</v>
      </c>
      <c r="H77" s="1" t="str">
        <f>IF(iris[[#This Row],[ranking]]&lt;105,"ENTRENAMIENTO","TEST")</f>
        <v>ENTRENAMIENTO</v>
      </c>
    </row>
    <row r="78" spans="1:8" x14ac:dyDescent="0.25">
      <c r="A78">
        <v>51</v>
      </c>
      <c r="B78">
        <v>35</v>
      </c>
      <c r="C78">
        <v>14</v>
      </c>
      <c r="D78" s="8" t="s">
        <v>5</v>
      </c>
      <c r="E78" s="1" t="s">
        <v>6</v>
      </c>
      <c r="F78">
        <v>0.49505121727328738</v>
      </c>
      <c r="G78">
        <f>RANK(iris[[#This Row],[Random value]],F$2:F$151)</f>
        <v>77</v>
      </c>
      <c r="H78" s="1" t="str">
        <f>IF(iris[[#This Row],[ranking]]&lt;105,"ENTRENAMIENTO","TEST")</f>
        <v>ENTRENAMIENTO</v>
      </c>
    </row>
    <row r="79" spans="1:8" x14ac:dyDescent="0.25">
      <c r="A79">
        <v>46</v>
      </c>
      <c r="B79">
        <v>31</v>
      </c>
      <c r="C79">
        <v>15</v>
      </c>
      <c r="D79" s="8" t="s">
        <v>5</v>
      </c>
      <c r="E79" s="1" t="s">
        <v>6</v>
      </c>
      <c r="F79">
        <v>0.48680214902102292</v>
      </c>
      <c r="G79">
        <f>RANK(iris[[#This Row],[Random value]],F$2:F$151)</f>
        <v>78</v>
      </c>
      <c r="H79" s="1" t="str">
        <f>IF(iris[[#This Row],[ranking]]&lt;105,"ENTRENAMIENTO","TEST")</f>
        <v>ENTRENAMIENTO</v>
      </c>
    </row>
    <row r="80" spans="1:8" x14ac:dyDescent="0.25">
      <c r="A80">
        <v>67</v>
      </c>
      <c r="B80">
        <v>3</v>
      </c>
      <c r="C80">
        <v>5</v>
      </c>
      <c r="D80" s="8" t="s">
        <v>21</v>
      </c>
      <c r="E80" s="1" t="s">
        <v>13</v>
      </c>
      <c r="F80">
        <v>0.47698979549309517</v>
      </c>
      <c r="G80">
        <f>RANK(iris[[#This Row],[Random value]],F$2:F$151)</f>
        <v>79</v>
      </c>
      <c r="H80" s="1" t="str">
        <f>IF(iris[[#This Row],[ranking]]&lt;105,"ENTRENAMIENTO","TEST")</f>
        <v>ENTRENAMIENTO</v>
      </c>
    </row>
    <row r="81" spans="1:8" x14ac:dyDescent="0.25">
      <c r="A81">
        <v>72</v>
      </c>
      <c r="B81">
        <v>3</v>
      </c>
      <c r="C81">
        <v>58</v>
      </c>
      <c r="D81" s="8" t="s">
        <v>16</v>
      </c>
      <c r="E81" s="1" t="s">
        <v>23</v>
      </c>
      <c r="F81">
        <v>0.46091410561409929</v>
      </c>
      <c r="G81">
        <f>RANK(iris[[#This Row],[Random value]],F$2:F$151)</f>
        <v>80</v>
      </c>
      <c r="H81" s="1" t="str">
        <f>IF(iris[[#This Row],[ranking]]&lt;105,"ENTRENAMIENTO","TEST")</f>
        <v>ENTRENAMIENTO</v>
      </c>
    </row>
    <row r="82" spans="1:8" x14ac:dyDescent="0.25">
      <c r="A82">
        <v>51</v>
      </c>
      <c r="B82">
        <v>37</v>
      </c>
      <c r="C82">
        <v>15</v>
      </c>
      <c r="D82" s="8" t="s">
        <v>7</v>
      </c>
      <c r="E82" s="1" t="s">
        <v>6</v>
      </c>
      <c r="F82">
        <v>0.45549984447591985</v>
      </c>
      <c r="G82">
        <f>RANK(iris[[#This Row],[Random value]],F$2:F$151)</f>
        <v>81</v>
      </c>
      <c r="H82" s="1" t="str">
        <f>IF(iris[[#This Row],[ranking]]&lt;105,"ENTRENAMIENTO","TEST")</f>
        <v>ENTRENAMIENTO</v>
      </c>
    </row>
    <row r="83" spans="1:8" x14ac:dyDescent="0.25">
      <c r="A83">
        <v>51</v>
      </c>
      <c r="B83">
        <v>33</v>
      </c>
      <c r="C83">
        <v>17</v>
      </c>
      <c r="D83" s="8" t="s">
        <v>10</v>
      </c>
      <c r="E83" s="1" t="s">
        <v>6</v>
      </c>
      <c r="F83">
        <v>0.45523437472881445</v>
      </c>
      <c r="G83">
        <f>RANK(iris[[#This Row],[Random value]],F$2:F$151)</f>
        <v>82</v>
      </c>
      <c r="H83" s="1" t="str">
        <f>IF(iris[[#This Row],[ranking]]&lt;105,"ENTRENAMIENTO","TEST")</f>
        <v>ENTRENAMIENTO</v>
      </c>
    </row>
    <row r="84" spans="1:8" x14ac:dyDescent="0.25">
      <c r="A84">
        <v>47</v>
      </c>
      <c r="B84">
        <v>32</v>
      </c>
      <c r="C84">
        <v>13</v>
      </c>
      <c r="D84" s="8" t="s">
        <v>5</v>
      </c>
      <c r="E84" s="1" t="s">
        <v>6</v>
      </c>
      <c r="F84">
        <v>0.45516066808602529</v>
      </c>
      <c r="G84">
        <f>RANK(iris[[#This Row],[Random value]],F$2:F$151)</f>
        <v>83</v>
      </c>
      <c r="H84" s="1" t="str">
        <f>IF(iris[[#This Row],[ranking]]&lt;105,"ENTRENAMIENTO","TEST")</f>
        <v>ENTRENAMIENTO</v>
      </c>
    </row>
    <row r="85" spans="1:8" x14ac:dyDescent="0.25">
      <c r="A85">
        <v>54</v>
      </c>
      <c r="B85">
        <v>34</v>
      </c>
      <c r="C85">
        <v>17</v>
      </c>
      <c r="D85" s="8" t="s">
        <v>5</v>
      </c>
      <c r="E85" s="1" t="s">
        <v>6</v>
      </c>
      <c r="F85">
        <v>0.4511704151162883</v>
      </c>
      <c r="G85">
        <f>RANK(iris[[#This Row],[Random value]],F$2:F$151)</f>
        <v>84</v>
      </c>
      <c r="H85" s="1" t="str">
        <f>IF(iris[[#This Row],[ranking]]&lt;105,"ENTRENAMIENTO","TEST")</f>
        <v>ENTRENAMIENTO</v>
      </c>
    </row>
    <row r="86" spans="1:8" x14ac:dyDescent="0.25">
      <c r="A86">
        <v>54</v>
      </c>
      <c r="B86">
        <v>37</v>
      </c>
      <c r="C86">
        <v>15</v>
      </c>
      <c r="D86" s="8" t="s">
        <v>5</v>
      </c>
      <c r="E86" s="1" t="s">
        <v>6</v>
      </c>
      <c r="F86">
        <v>0.4471170808964039</v>
      </c>
      <c r="G86">
        <f>RANK(iris[[#This Row],[Random value]],F$2:F$151)</f>
        <v>85</v>
      </c>
      <c r="H86" s="1" t="str">
        <f>IF(iris[[#This Row],[ranking]]&lt;105,"ENTRENAMIENTO","TEST")</f>
        <v>ENTRENAMIENTO</v>
      </c>
    </row>
    <row r="87" spans="1:8" x14ac:dyDescent="0.25">
      <c r="A87">
        <v>58</v>
      </c>
      <c r="B87">
        <v>27</v>
      </c>
      <c r="C87">
        <v>39</v>
      </c>
      <c r="D87" s="8" t="s">
        <v>20</v>
      </c>
      <c r="E87" s="1" t="s">
        <v>13</v>
      </c>
      <c r="F87">
        <v>0.44520547444237435</v>
      </c>
      <c r="G87">
        <f>RANK(iris[[#This Row],[Random value]],F$2:F$151)</f>
        <v>86</v>
      </c>
      <c r="H87" s="1" t="str">
        <f>IF(iris[[#This Row],[ranking]]&lt;105,"ENTRENAMIENTO","TEST")</f>
        <v>ENTRENAMIENTO</v>
      </c>
    </row>
    <row r="88" spans="1:8" x14ac:dyDescent="0.25">
      <c r="A88">
        <v>63</v>
      </c>
      <c r="B88">
        <v>34</v>
      </c>
      <c r="C88">
        <v>56</v>
      </c>
      <c r="D88" s="8" t="s">
        <v>28</v>
      </c>
      <c r="E88" s="1" t="s">
        <v>23</v>
      </c>
      <c r="F88">
        <v>0.44375623700710332</v>
      </c>
      <c r="G88">
        <f>RANK(iris[[#This Row],[Random value]],F$2:F$151)</f>
        <v>87</v>
      </c>
      <c r="H88" s="1" t="str">
        <f>IF(iris[[#This Row],[ranking]]&lt;105,"ENTRENAMIENTO","TEST")</f>
        <v>ENTRENAMIENTO</v>
      </c>
    </row>
    <row r="89" spans="1:8" x14ac:dyDescent="0.25">
      <c r="A89">
        <v>47</v>
      </c>
      <c r="B89">
        <v>32</v>
      </c>
      <c r="C89">
        <v>16</v>
      </c>
      <c r="D89" s="8" t="s">
        <v>5</v>
      </c>
      <c r="E89" s="1" t="s">
        <v>6</v>
      </c>
      <c r="F89">
        <v>0.43806782049337123</v>
      </c>
      <c r="G89">
        <f>RANK(iris[[#This Row],[Random value]],F$2:F$151)</f>
        <v>88</v>
      </c>
      <c r="H89" s="1" t="str">
        <f>IF(iris[[#This Row],[ranking]]&lt;105,"ENTRENAMIENTO","TEST")</f>
        <v>ENTRENAMIENTO</v>
      </c>
    </row>
    <row r="90" spans="1:8" x14ac:dyDescent="0.25">
      <c r="A90">
        <v>63</v>
      </c>
      <c r="B90">
        <v>27</v>
      </c>
      <c r="C90">
        <v>49</v>
      </c>
      <c r="D90" s="8" t="s">
        <v>19</v>
      </c>
      <c r="E90" s="1" t="s">
        <v>23</v>
      </c>
      <c r="F90">
        <v>0.43484426492167638</v>
      </c>
      <c r="G90">
        <f>RANK(iris[[#This Row],[Random value]],F$2:F$151)</f>
        <v>89</v>
      </c>
      <c r="H90" s="1" t="str">
        <f>IF(iris[[#This Row],[ranking]]&lt;105,"ENTRENAMIENTO","TEST")</f>
        <v>ENTRENAMIENTO</v>
      </c>
    </row>
    <row r="91" spans="1:8" x14ac:dyDescent="0.25">
      <c r="A91">
        <v>65</v>
      </c>
      <c r="B91">
        <v>3</v>
      </c>
      <c r="C91">
        <v>58</v>
      </c>
      <c r="D91" s="8" t="s">
        <v>26</v>
      </c>
      <c r="E91" s="1" t="s">
        <v>23</v>
      </c>
      <c r="F91">
        <v>0.42926185322721444</v>
      </c>
      <c r="G91">
        <f>RANK(iris[[#This Row],[Random value]],F$2:F$151)</f>
        <v>90</v>
      </c>
      <c r="H91" s="1" t="str">
        <f>IF(iris[[#This Row],[ranking]]&lt;105,"ENTRENAMIENTO","TEST")</f>
        <v>ENTRENAMIENTO</v>
      </c>
    </row>
    <row r="92" spans="1:8" x14ac:dyDescent="0.25">
      <c r="A92">
        <v>63</v>
      </c>
      <c r="B92">
        <v>29</v>
      </c>
      <c r="C92">
        <v>56</v>
      </c>
      <c r="D92" s="8" t="s">
        <v>19</v>
      </c>
      <c r="E92" s="1" t="s">
        <v>23</v>
      </c>
      <c r="F92">
        <v>0.42749125764803186</v>
      </c>
      <c r="G92">
        <f>RANK(iris[[#This Row],[Random value]],F$2:F$151)</f>
        <v>91</v>
      </c>
      <c r="H92" s="1" t="str">
        <f>IF(iris[[#This Row],[ranking]]&lt;105,"ENTRENAMIENTO","TEST")</f>
        <v>ENTRENAMIENTO</v>
      </c>
    </row>
    <row r="93" spans="1:8" x14ac:dyDescent="0.25">
      <c r="A93">
        <v>54</v>
      </c>
      <c r="B93">
        <v>34</v>
      </c>
      <c r="C93">
        <v>15</v>
      </c>
      <c r="D93" s="8" t="s">
        <v>7</v>
      </c>
      <c r="E93" s="1" t="s">
        <v>6</v>
      </c>
      <c r="F93">
        <v>0.40800245180892802</v>
      </c>
      <c r="G93">
        <f>RANK(iris[[#This Row],[Random value]],F$2:F$151)</f>
        <v>92</v>
      </c>
      <c r="H93" s="1" t="str">
        <f>IF(iris[[#This Row],[ranking]]&lt;105,"ENTRENAMIENTO","TEST")</f>
        <v>ENTRENAMIENTO</v>
      </c>
    </row>
    <row r="94" spans="1:8" x14ac:dyDescent="0.25">
      <c r="A94">
        <v>53</v>
      </c>
      <c r="B94">
        <v>37</v>
      </c>
      <c r="C94">
        <v>15</v>
      </c>
      <c r="D94" s="8" t="s">
        <v>5</v>
      </c>
      <c r="E94" s="1" t="s">
        <v>6</v>
      </c>
      <c r="F94">
        <v>0.39448036764883632</v>
      </c>
      <c r="G94">
        <f>RANK(iris[[#This Row],[Random value]],F$2:F$151)</f>
        <v>93</v>
      </c>
      <c r="H94" s="1" t="str">
        <f>IF(iris[[#This Row],[ranking]]&lt;105,"ENTRENAMIENTO","TEST")</f>
        <v>ENTRENAMIENTO</v>
      </c>
    </row>
    <row r="95" spans="1:8" x14ac:dyDescent="0.25">
      <c r="A95">
        <v>51</v>
      </c>
      <c r="B95">
        <v>35</v>
      </c>
      <c r="C95">
        <v>14</v>
      </c>
      <c r="D95" s="8" t="s">
        <v>8</v>
      </c>
      <c r="E95" s="1" t="s">
        <v>6</v>
      </c>
      <c r="F95">
        <v>0.39406671307891028</v>
      </c>
      <c r="G95">
        <f>RANK(iris[[#This Row],[Random value]],F$2:F$151)</f>
        <v>94</v>
      </c>
      <c r="H95" s="1" t="str">
        <f>IF(iris[[#This Row],[ranking]]&lt;105,"ENTRENAMIENTO","TEST")</f>
        <v>ENTRENAMIENTO</v>
      </c>
    </row>
    <row r="96" spans="1:8" x14ac:dyDescent="0.25">
      <c r="A96">
        <v>5</v>
      </c>
      <c r="B96">
        <v>2</v>
      </c>
      <c r="C96">
        <v>35</v>
      </c>
      <c r="D96" s="8" t="s">
        <v>17</v>
      </c>
      <c r="E96" s="1" t="s">
        <v>13</v>
      </c>
      <c r="F96">
        <v>0.36536637630621938</v>
      </c>
      <c r="G96">
        <f>RANK(iris[[#This Row],[Random value]],F$2:F$151)</f>
        <v>95</v>
      </c>
      <c r="H96" s="1" t="str">
        <f>IF(iris[[#This Row],[ranking]]&lt;105,"ENTRENAMIENTO","TEST")</f>
        <v>ENTRENAMIENTO</v>
      </c>
    </row>
    <row r="97" spans="1:8" x14ac:dyDescent="0.25">
      <c r="A97">
        <v>51</v>
      </c>
      <c r="B97">
        <v>38</v>
      </c>
      <c r="C97">
        <v>16</v>
      </c>
      <c r="D97" s="8" t="s">
        <v>5</v>
      </c>
      <c r="E97" s="1" t="s">
        <v>6</v>
      </c>
      <c r="F97">
        <v>0.36273463928223082</v>
      </c>
      <c r="G97">
        <f>RANK(iris[[#This Row],[Random value]],F$2:F$151)</f>
        <v>96</v>
      </c>
      <c r="H97" s="1" t="str">
        <f>IF(iris[[#This Row],[ranking]]&lt;105,"ENTRENAMIENTO","TEST")</f>
        <v>ENTRENAMIENTO</v>
      </c>
    </row>
    <row r="98" spans="1:8" x14ac:dyDescent="0.25">
      <c r="A98">
        <v>71</v>
      </c>
      <c r="B98">
        <v>3</v>
      </c>
      <c r="C98">
        <v>59</v>
      </c>
      <c r="D98" s="8" t="s">
        <v>25</v>
      </c>
      <c r="E98" s="1" t="s">
        <v>23</v>
      </c>
      <c r="F98">
        <v>0.35847204566356805</v>
      </c>
      <c r="G98">
        <f>RANK(iris[[#This Row],[Random value]],F$2:F$151)</f>
        <v>97</v>
      </c>
      <c r="H98" s="1" t="str">
        <f>IF(iris[[#This Row],[ranking]]&lt;105,"ENTRENAMIENTO","TEST")</f>
        <v>ENTRENAMIENTO</v>
      </c>
    </row>
    <row r="99" spans="1:8" x14ac:dyDescent="0.25">
      <c r="A99">
        <v>55</v>
      </c>
      <c r="B99">
        <v>24</v>
      </c>
      <c r="C99">
        <v>38</v>
      </c>
      <c r="D99" s="8" t="s">
        <v>18</v>
      </c>
      <c r="E99" s="1" t="s">
        <v>13</v>
      </c>
      <c r="F99">
        <v>0.35027298705093257</v>
      </c>
      <c r="G99">
        <f>RANK(iris[[#This Row],[Random value]],F$2:F$151)</f>
        <v>98</v>
      </c>
      <c r="H99" s="1" t="str">
        <f>IF(iris[[#This Row],[ranking]]&lt;105,"ENTRENAMIENTO","TEST")</f>
        <v>ENTRENAMIENTO</v>
      </c>
    </row>
    <row r="100" spans="1:8" x14ac:dyDescent="0.25">
      <c r="A100">
        <v>52</v>
      </c>
      <c r="B100">
        <v>34</v>
      </c>
      <c r="C100">
        <v>14</v>
      </c>
      <c r="D100" s="8" t="s">
        <v>5</v>
      </c>
      <c r="E100" s="1" t="s">
        <v>6</v>
      </c>
      <c r="F100">
        <v>0.32713732914731986</v>
      </c>
      <c r="G100">
        <f>RANK(iris[[#This Row],[Random value]],F$2:F$151)</f>
        <v>99</v>
      </c>
      <c r="H100" s="1" t="str">
        <f>IF(iris[[#This Row],[ranking]]&lt;105,"ENTRENAMIENTO","TEST")</f>
        <v>ENTRENAMIENTO</v>
      </c>
    </row>
    <row r="101" spans="1:8" x14ac:dyDescent="0.25">
      <c r="A101">
        <v>58</v>
      </c>
      <c r="B101">
        <v>27</v>
      </c>
      <c r="C101">
        <v>41</v>
      </c>
      <c r="D101" s="8" t="s">
        <v>17</v>
      </c>
      <c r="E101" s="1" t="s">
        <v>13</v>
      </c>
      <c r="F101">
        <v>0.31099344314628585</v>
      </c>
      <c r="G101">
        <f>RANK(iris[[#This Row],[Random value]],F$2:F$151)</f>
        <v>100</v>
      </c>
      <c r="H101" s="1" t="str">
        <f>IF(iris[[#This Row],[ranking]]&lt;105,"ENTRENAMIENTO","TEST")</f>
        <v>ENTRENAMIENTO</v>
      </c>
    </row>
    <row r="102" spans="1:8" x14ac:dyDescent="0.25">
      <c r="A102">
        <v>58</v>
      </c>
      <c r="B102">
        <v>26</v>
      </c>
      <c r="C102">
        <v>4</v>
      </c>
      <c r="D102" s="8" t="s">
        <v>20</v>
      </c>
      <c r="E102" s="1" t="s">
        <v>13</v>
      </c>
      <c r="F102">
        <v>0.29183123850374992</v>
      </c>
      <c r="G102">
        <f>RANK(iris[[#This Row],[Random value]],F$2:F$151)</f>
        <v>101</v>
      </c>
      <c r="H102" s="1" t="str">
        <f>IF(iris[[#This Row],[ranking]]&lt;105,"ENTRENAMIENTO","TEST")</f>
        <v>ENTRENAMIENTO</v>
      </c>
    </row>
    <row r="103" spans="1:8" x14ac:dyDescent="0.25">
      <c r="A103">
        <v>74</v>
      </c>
      <c r="B103">
        <v>28</v>
      </c>
      <c r="C103">
        <v>61</v>
      </c>
      <c r="D103" s="8" t="s">
        <v>24</v>
      </c>
      <c r="E103" s="1" t="s">
        <v>23</v>
      </c>
      <c r="F103">
        <v>0.29099498506145316</v>
      </c>
      <c r="G103">
        <f>RANK(iris[[#This Row],[Random value]],F$2:F$151)</f>
        <v>102</v>
      </c>
      <c r="H103" s="1" t="str">
        <f>IF(iris[[#This Row],[ranking]]&lt;105,"ENTRENAMIENTO","TEST")</f>
        <v>ENTRENAMIENTO</v>
      </c>
    </row>
    <row r="104" spans="1:8" x14ac:dyDescent="0.25">
      <c r="A104">
        <v>64</v>
      </c>
      <c r="B104">
        <v>27</v>
      </c>
      <c r="C104">
        <v>53</v>
      </c>
      <c r="D104" s="8" t="s">
        <v>24</v>
      </c>
      <c r="E104" s="1" t="s">
        <v>23</v>
      </c>
      <c r="F104">
        <v>0.28225370716874532</v>
      </c>
      <c r="G104">
        <f>RANK(iris[[#This Row],[Random value]],F$2:F$151)</f>
        <v>103</v>
      </c>
      <c r="H104" s="1" t="str">
        <f>IF(iris[[#This Row],[ranking]]&lt;105,"ENTRENAMIENTO","TEST")</f>
        <v>ENTRENAMIENTO</v>
      </c>
    </row>
    <row r="105" spans="1:8" x14ac:dyDescent="0.25">
      <c r="A105">
        <v>56</v>
      </c>
      <c r="B105">
        <v>29</v>
      </c>
      <c r="C105">
        <v>36</v>
      </c>
      <c r="D105" s="8" t="s">
        <v>15</v>
      </c>
      <c r="E105" s="1" t="s">
        <v>13</v>
      </c>
      <c r="F105">
        <v>0.28224967726968797</v>
      </c>
      <c r="G105">
        <f>RANK(iris[[#This Row],[Random value]],F$2:F$151)</f>
        <v>104</v>
      </c>
      <c r="H105" s="1" t="str">
        <f>IF(iris[[#This Row],[ranking]]&lt;105,"ENTRENAMIENTO","TEST")</f>
        <v>ENTRENAMIENTO</v>
      </c>
    </row>
    <row r="106" spans="1:8" x14ac:dyDescent="0.25">
      <c r="A106">
        <v>51</v>
      </c>
      <c r="B106">
        <v>38</v>
      </c>
      <c r="C106">
        <v>19</v>
      </c>
      <c r="D106" s="8" t="s">
        <v>7</v>
      </c>
      <c r="E106" s="1" t="s">
        <v>6</v>
      </c>
      <c r="F106">
        <v>0.27828999520691278</v>
      </c>
      <c r="G106">
        <f>RANK(iris[[#This Row],[Random value]],F$2:F$151)</f>
        <v>105</v>
      </c>
      <c r="H106" s="1" t="str">
        <f>IF(iris[[#This Row],[ranking]]&lt;105,"ENTRENAMIENTO","TEST")</f>
        <v>TEST</v>
      </c>
    </row>
    <row r="107" spans="1:8" x14ac:dyDescent="0.25">
      <c r="A107">
        <v>48</v>
      </c>
      <c r="B107">
        <v>3</v>
      </c>
      <c r="C107">
        <v>14</v>
      </c>
      <c r="D107" s="8" t="s">
        <v>9</v>
      </c>
      <c r="E107" s="1" t="s">
        <v>6</v>
      </c>
      <c r="F107">
        <v>0.27540051349456884</v>
      </c>
      <c r="G107">
        <f>RANK(iris[[#This Row],[Random value]],F$2:F$151)</f>
        <v>106</v>
      </c>
      <c r="H107" s="1" t="str">
        <f>IF(iris[[#This Row],[ranking]]&lt;105,"ENTRENAMIENTO","TEST")</f>
        <v>TEST</v>
      </c>
    </row>
    <row r="108" spans="1:8" x14ac:dyDescent="0.25">
      <c r="A108">
        <v>46</v>
      </c>
      <c r="B108">
        <v>32</v>
      </c>
      <c r="C108">
        <v>14</v>
      </c>
      <c r="D108" s="8" t="s">
        <v>5</v>
      </c>
      <c r="E108" s="1" t="s">
        <v>6</v>
      </c>
      <c r="F108">
        <v>0.27039517002776958</v>
      </c>
      <c r="G108">
        <f>RANK(iris[[#This Row],[Random value]],F$2:F$151)</f>
        <v>107</v>
      </c>
      <c r="H108" s="1" t="str">
        <f>IF(iris[[#This Row],[ranking]]&lt;105,"ENTRENAMIENTO","TEST")</f>
        <v>TEST</v>
      </c>
    </row>
    <row r="109" spans="1:8" x14ac:dyDescent="0.25">
      <c r="A109">
        <v>64</v>
      </c>
      <c r="B109">
        <v>29</v>
      </c>
      <c r="C109">
        <v>43</v>
      </c>
      <c r="D109" s="8" t="s">
        <v>15</v>
      </c>
      <c r="E109" s="1" t="s">
        <v>13</v>
      </c>
      <c r="F109">
        <v>0.26144585401734466</v>
      </c>
      <c r="G109">
        <f>RANK(iris[[#This Row],[Random value]],F$2:F$151)</f>
        <v>108</v>
      </c>
      <c r="H109" s="1" t="str">
        <f>IF(iris[[#This Row],[ranking]]&lt;105,"ENTRENAMIENTO","TEST")</f>
        <v>TEST</v>
      </c>
    </row>
    <row r="110" spans="1:8" x14ac:dyDescent="0.25">
      <c r="A110">
        <v>66</v>
      </c>
      <c r="B110">
        <v>3</v>
      </c>
      <c r="C110">
        <v>44</v>
      </c>
      <c r="D110" s="8" t="s">
        <v>12</v>
      </c>
      <c r="E110" s="1" t="s">
        <v>13</v>
      </c>
      <c r="F110">
        <v>0.25890133438932528</v>
      </c>
      <c r="G110">
        <f>RANK(iris[[#This Row],[Random value]],F$2:F$151)</f>
        <v>109</v>
      </c>
      <c r="H110" s="1" t="str">
        <f>IF(iris[[#This Row],[ranking]]&lt;105,"ENTRENAMIENTO","TEST")</f>
        <v>TEST</v>
      </c>
    </row>
    <row r="111" spans="1:8" x14ac:dyDescent="0.25">
      <c r="A111">
        <v>59</v>
      </c>
      <c r="B111">
        <v>32</v>
      </c>
      <c r="C111">
        <v>48</v>
      </c>
      <c r="D111" s="8" t="s">
        <v>19</v>
      </c>
      <c r="E111" s="1" t="s">
        <v>13</v>
      </c>
      <c r="F111">
        <v>0.24647750927192136</v>
      </c>
      <c r="G111">
        <f>RANK(iris[[#This Row],[Random value]],F$2:F$151)</f>
        <v>110</v>
      </c>
      <c r="H111" s="1" t="str">
        <f>IF(iris[[#This Row],[ranking]]&lt;105,"ENTRENAMIENTO","TEST")</f>
        <v>TEST</v>
      </c>
    </row>
    <row r="112" spans="1:8" x14ac:dyDescent="0.25">
      <c r="A112">
        <v>67</v>
      </c>
      <c r="B112">
        <v>25</v>
      </c>
      <c r="C112">
        <v>58</v>
      </c>
      <c r="D112" s="8" t="s">
        <v>19</v>
      </c>
      <c r="E112" s="1" t="s">
        <v>23</v>
      </c>
      <c r="F112">
        <v>0.24329412050263588</v>
      </c>
      <c r="G112">
        <f>RANK(iris[[#This Row],[Random value]],F$2:F$151)</f>
        <v>111</v>
      </c>
      <c r="H112" s="1" t="str">
        <f>IF(iris[[#This Row],[ranking]]&lt;105,"ENTRENAMIENTO","TEST")</f>
        <v>TEST</v>
      </c>
    </row>
    <row r="113" spans="1:8" x14ac:dyDescent="0.25">
      <c r="A113">
        <v>57</v>
      </c>
      <c r="B113">
        <v>25</v>
      </c>
      <c r="C113">
        <v>5</v>
      </c>
      <c r="D113" s="8" t="s">
        <v>27</v>
      </c>
      <c r="E113" s="1" t="s">
        <v>23</v>
      </c>
      <c r="F113">
        <v>0.22805383690694581</v>
      </c>
      <c r="G113">
        <f>RANK(iris[[#This Row],[Random value]],F$2:F$151)</f>
        <v>112</v>
      </c>
      <c r="H113" s="1" t="str">
        <f>IF(iris[[#This Row],[ranking]]&lt;105,"ENTRENAMIENTO","TEST")</f>
        <v>TEST</v>
      </c>
    </row>
    <row r="114" spans="1:8" x14ac:dyDescent="0.25">
      <c r="A114">
        <v>49</v>
      </c>
      <c r="B114">
        <v>31</v>
      </c>
      <c r="C114">
        <v>15</v>
      </c>
      <c r="D114" s="8" t="s">
        <v>9</v>
      </c>
      <c r="E114" s="1" t="s">
        <v>6</v>
      </c>
      <c r="F114">
        <v>0.21142187610322327</v>
      </c>
      <c r="G114">
        <f>RANK(iris[[#This Row],[Random value]],F$2:F$151)</f>
        <v>113</v>
      </c>
      <c r="H114" s="1" t="str">
        <f>IF(iris[[#This Row],[ranking]]&lt;105,"ENTRENAMIENTO","TEST")</f>
        <v>TEST</v>
      </c>
    </row>
    <row r="115" spans="1:8" x14ac:dyDescent="0.25">
      <c r="A115">
        <v>46</v>
      </c>
      <c r="B115">
        <v>36</v>
      </c>
      <c r="C115">
        <v>1</v>
      </c>
      <c r="D115" s="8" t="s">
        <v>5</v>
      </c>
      <c r="E115" s="1" t="s">
        <v>6</v>
      </c>
      <c r="F115">
        <v>0.20982114733101853</v>
      </c>
      <c r="G115">
        <f>RANK(iris[[#This Row],[Random value]],F$2:F$151)</f>
        <v>114</v>
      </c>
      <c r="H115" s="1" t="str">
        <f>IF(iris[[#This Row],[ranking]]&lt;105,"ENTRENAMIENTO","TEST")</f>
        <v>TEST</v>
      </c>
    </row>
    <row r="116" spans="1:8" x14ac:dyDescent="0.25">
      <c r="A116">
        <v>57</v>
      </c>
      <c r="B116">
        <v>29</v>
      </c>
      <c r="C116">
        <v>42</v>
      </c>
      <c r="D116" s="8" t="s">
        <v>15</v>
      </c>
      <c r="E116" s="1" t="s">
        <v>13</v>
      </c>
      <c r="F116">
        <v>0.19266265945605165</v>
      </c>
      <c r="G116">
        <f>RANK(iris[[#This Row],[Random value]],F$2:F$151)</f>
        <v>115</v>
      </c>
      <c r="H116" s="1" t="str">
        <f>IF(iris[[#This Row],[ranking]]&lt;105,"ENTRENAMIENTO","TEST")</f>
        <v>TEST</v>
      </c>
    </row>
    <row r="117" spans="1:8" x14ac:dyDescent="0.25">
      <c r="A117">
        <v>67</v>
      </c>
      <c r="B117">
        <v>33</v>
      </c>
      <c r="C117">
        <v>57</v>
      </c>
      <c r="D117" s="8" t="s">
        <v>25</v>
      </c>
      <c r="E117" s="1" t="s">
        <v>23</v>
      </c>
      <c r="F117">
        <v>0.16982307710683042</v>
      </c>
      <c r="G117">
        <f>RANK(iris[[#This Row],[Random value]],F$2:F$151)</f>
        <v>116</v>
      </c>
      <c r="H117" s="1" t="str">
        <f>IF(iris[[#This Row],[ranking]]&lt;105,"ENTRENAMIENTO","TEST")</f>
        <v>TEST</v>
      </c>
    </row>
    <row r="118" spans="1:8" x14ac:dyDescent="0.25">
      <c r="A118">
        <v>62</v>
      </c>
      <c r="B118">
        <v>34</v>
      </c>
      <c r="C118">
        <v>54</v>
      </c>
      <c r="D118" s="8" t="s">
        <v>29</v>
      </c>
      <c r="E118" s="1" t="s">
        <v>23</v>
      </c>
      <c r="F118">
        <v>0.16886814812158368</v>
      </c>
      <c r="G118">
        <f>RANK(iris[[#This Row],[Random value]],F$2:F$151)</f>
        <v>117</v>
      </c>
      <c r="H118" s="1" t="str">
        <f>IF(iris[[#This Row],[ranking]]&lt;105,"ENTRENAMIENTO","TEST")</f>
        <v>TEST</v>
      </c>
    </row>
    <row r="119" spans="1:8" x14ac:dyDescent="0.25">
      <c r="A119">
        <v>58</v>
      </c>
      <c r="B119">
        <v>27</v>
      </c>
      <c r="C119">
        <v>51</v>
      </c>
      <c r="D119" s="8" t="s">
        <v>24</v>
      </c>
      <c r="E119" s="1" t="s">
        <v>23</v>
      </c>
      <c r="F119">
        <v>0.1656668566249957</v>
      </c>
      <c r="G119">
        <f>RANK(iris[[#This Row],[Random value]],F$2:F$151)</f>
        <v>118</v>
      </c>
      <c r="H119" s="1" t="str">
        <f>IF(iris[[#This Row],[ranking]]&lt;105,"ENTRENAMIENTO","TEST")</f>
        <v>TEST</v>
      </c>
    </row>
    <row r="120" spans="1:8" x14ac:dyDescent="0.25">
      <c r="A120">
        <v>46</v>
      </c>
      <c r="B120">
        <v>34</v>
      </c>
      <c r="C120">
        <v>14</v>
      </c>
      <c r="D120" s="8" t="s">
        <v>8</v>
      </c>
      <c r="E120" s="1" t="s">
        <v>6</v>
      </c>
      <c r="F120">
        <v>0.16430749990406335</v>
      </c>
      <c r="G120">
        <f>RANK(iris[[#This Row],[Random value]],F$2:F$151)</f>
        <v>119</v>
      </c>
      <c r="H120" s="1" t="str">
        <f>IF(iris[[#This Row],[ranking]]&lt;105,"ENTRENAMIENTO","TEST")</f>
        <v>TEST</v>
      </c>
    </row>
    <row r="121" spans="1:8" x14ac:dyDescent="0.25">
      <c r="A121">
        <v>49</v>
      </c>
      <c r="B121">
        <v>3</v>
      </c>
      <c r="C121">
        <v>14</v>
      </c>
      <c r="D121" s="8" t="s">
        <v>5</v>
      </c>
      <c r="E121" s="1" t="s">
        <v>6</v>
      </c>
      <c r="F121">
        <v>0.15965736381943363</v>
      </c>
      <c r="G121">
        <f>RANK(iris[[#This Row],[Random value]],F$2:F$151)</f>
        <v>120</v>
      </c>
      <c r="H121" s="1" t="str">
        <f>IF(iris[[#This Row],[ranking]]&lt;105,"ENTRENAMIENTO","TEST")</f>
        <v>TEST</v>
      </c>
    </row>
    <row r="122" spans="1:8" x14ac:dyDescent="0.25">
      <c r="A122">
        <v>66</v>
      </c>
      <c r="B122">
        <v>29</v>
      </c>
      <c r="C122">
        <v>46</v>
      </c>
      <c r="D122" s="8" t="s">
        <v>15</v>
      </c>
      <c r="E122" s="1" t="s">
        <v>13</v>
      </c>
      <c r="F122">
        <v>0.15527130884229623</v>
      </c>
      <c r="G122">
        <f>RANK(iris[[#This Row],[Random value]],F$2:F$151)</f>
        <v>121</v>
      </c>
      <c r="H122" s="1" t="str">
        <f>IF(iris[[#This Row],[ranking]]&lt;105,"ENTRENAMIENTO","TEST")</f>
        <v>TEST</v>
      </c>
    </row>
    <row r="123" spans="1:8" x14ac:dyDescent="0.25">
      <c r="A123">
        <v>48</v>
      </c>
      <c r="B123">
        <v>34</v>
      </c>
      <c r="C123">
        <v>19</v>
      </c>
      <c r="D123" s="8" t="s">
        <v>5</v>
      </c>
      <c r="E123" s="1" t="s">
        <v>6</v>
      </c>
      <c r="F123">
        <v>0.14342593396214032</v>
      </c>
      <c r="G123">
        <f>RANK(iris[[#This Row],[Random value]],F$2:F$151)</f>
        <v>122</v>
      </c>
      <c r="H123" s="1" t="str">
        <f>IF(iris[[#This Row],[ranking]]&lt;105,"ENTRENAMIENTO","TEST")</f>
        <v>TEST</v>
      </c>
    </row>
    <row r="124" spans="1:8" x14ac:dyDescent="0.25">
      <c r="A124">
        <v>55</v>
      </c>
      <c r="B124">
        <v>23</v>
      </c>
      <c r="C124">
        <v>4</v>
      </c>
      <c r="D124" s="8" t="s">
        <v>15</v>
      </c>
      <c r="E124" s="1" t="s">
        <v>13</v>
      </c>
      <c r="F124">
        <v>0.12964916877258714</v>
      </c>
      <c r="G124">
        <f>RANK(iris[[#This Row],[Random value]],F$2:F$151)</f>
        <v>123</v>
      </c>
      <c r="H124" s="1" t="str">
        <f>IF(iris[[#This Row],[ranking]]&lt;105,"ENTRENAMIENTO","TEST")</f>
        <v>TEST</v>
      </c>
    </row>
    <row r="125" spans="1:8" x14ac:dyDescent="0.25">
      <c r="A125">
        <v>5</v>
      </c>
      <c r="B125">
        <v>35</v>
      </c>
      <c r="C125">
        <v>13</v>
      </c>
      <c r="D125" s="8" t="s">
        <v>8</v>
      </c>
      <c r="E125" s="1" t="s">
        <v>6</v>
      </c>
      <c r="F125">
        <v>0.12135259852192792</v>
      </c>
      <c r="G125">
        <f>RANK(iris[[#This Row],[Random value]],F$2:F$151)</f>
        <v>124</v>
      </c>
      <c r="H125" s="1" t="str">
        <f>IF(iris[[#This Row],[ranking]]&lt;105,"ENTRENAMIENTO","TEST")</f>
        <v>TEST</v>
      </c>
    </row>
    <row r="126" spans="1:8" x14ac:dyDescent="0.25">
      <c r="A126">
        <v>67</v>
      </c>
      <c r="B126">
        <v>3</v>
      </c>
      <c r="C126">
        <v>52</v>
      </c>
      <c r="D126" s="8" t="s">
        <v>29</v>
      </c>
      <c r="E126" s="1" t="s">
        <v>23</v>
      </c>
      <c r="F126">
        <v>0.11489210210285372</v>
      </c>
      <c r="G126">
        <f>RANK(iris[[#This Row],[Random value]],F$2:F$151)</f>
        <v>125</v>
      </c>
      <c r="H126" s="1" t="str">
        <f>IF(iris[[#This Row],[ranking]]&lt;105,"ENTRENAMIENTO","TEST")</f>
        <v>TEST</v>
      </c>
    </row>
    <row r="127" spans="1:8" x14ac:dyDescent="0.25">
      <c r="A127">
        <v>58</v>
      </c>
      <c r="B127">
        <v>27</v>
      </c>
      <c r="C127">
        <v>51</v>
      </c>
      <c r="D127" s="8" t="s">
        <v>24</v>
      </c>
      <c r="E127" s="1" t="s">
        <v>23</v>
      </c>
      <c r="F127">
        <v>0.10889364388406353</v>
      </c>
      <c r="G127">
        <f>RANK(iris[[#This Row],[Random value]],F$2:F$151)</f>
        <v>126</v>
      </c>
      <c r="H127" s="1" t="str">
        <f>IF(iris[[#This Row],[ranking]]&lt;105,"ENTRENAMIENTO","TEST")</f>
        <v>TEST</v>
      </c>
    </row>
    <row r="128" spans="1:8" x14ac:dyDescent="0.25">
      <c r="A128">
        <v>77</v>
      </c>
      <c r="B128">
        <v>3</v>
      </c>
      <c r="C128">
        <v>61</v>
      </c>
      <c r="D128" s="8" t="s">
        <v>29</v>
      </c>
      <c r="E128" s="1" t="s">
        <v>23</v>
      </c>
      <c r="F128">
        <v>0.10131534407543807</v>
      </c>
      <c r="G128">
        <f>RANK(iris[[#This Row],[Random value]],F$2:F$151)</f>
        <v>127</v>
      </c>
      <c r="H128" s="1" t="str">
        <f>IF(iris[[#This Row],[ranking]]&lt;105,"ENTRENAMIENTO","TEST")</f>
        <v>TEST</v>
      </c>
    </row>
    <row r="129" spans="1:8" x14ac:dyDescent="0.25">
      <c r="A129">
        <v>63</v>
      </c>
      <c r="B129">
        <v>33</v>
      </c>
      <c r="C129">
        <v>47</v>
      </c>
      <c r="D129" s="8" t="s">
        <v>16</v>
      </c>
      <c r="E129" s="1" t="s">
        <v>13</v>
      </c>
      <c r="F129">
        <v>0.10130016482770021</v>
      </c>
      <c r="G129">
        <f>RANK(iris[[#This Row],[Random value]],F$2:F$151)</f>
        <v>128</v>
      </c>
      <c r="H129" s="1" t="str">
        <f>IF(iris[[#This Row],[ranking]]&lt;105,"ENTRENAMIENTO","TEST")</f>
        <v>TEST</v>
      </c>
    </row>
    <row r="130" spans="1:8" x14ac:dyDescent="0.25">
      <c r="A130">
        <v>56</v>
      </c>
      <c r="B130">
        <v>27</v>
      </c>
      <c r="C130">
        <v>42</v>
      </c>
      <c r="D130" s="8" t="s">
        <v>15</v>
      </c>
      <c r="E130" s="1" t="s">
        <v>13</v>
      </c>
      <c r="F130">
        <v>9.8837825558439563E-2</v>
      </c>
      <c r="G130">
        <f>RANK(iris[[#This Row],[Random value]],F$2:F$151)</f>
        <v>129</v>
      </c>
      <c r="H130" s="1" t="str">
        <f>IF(iris[[#This Row],[ranking]]&lt;105,"ENTRENAMIENTO","TEST")</f>
        <v>TEST</v>
      </c>
    </row>
    <row r="131" spans="1:8" x14ac:dyDescent="0.25">
      <c r="A131">
        <v>57</v>
      </c>
      <c r="B131">
        <v>28</v>
      </c>
      <c r="C131">
        <v>41</v>
      </c>
      <c r="D131" s="8" t="s">
        <v>15</v>
      </c>
      <c r="E131" s="1" t="s">
        <v>13</v>
      </c>
      <c r="F131">
        <v>9.7905614267939978E-2</v>
      </c>
      <c r="G131">
        <f>RANK(iris[[#This Row],[Random value]],F$2:F$151)</f>
        <v>130</v>
      </c>
      <c r="H131" s="1" t="str">
        <f>IF(iris[[#This Row],[ranking]]&lt;105,"ENTRENAMIENTO","TEST")</f>
        <v>TEST</v>
      </c>
    </row>
    <row r="132" spans="1:8" x14ac:dyDescent="0.25">
      <c r="A132">
        <v>55</v>
      </c>
      <c r="B132">
        <v>26</v>
      </c>
      <c r="C132">
        <v>44</v>
      </c>
      <c r="D132" s="8" t="s">
        <v>20</v>
      </c>
      <c r="E132" s="1" t="s">
        <v>13</v>
      </c>
      <c r="F132">
        <v>9.6119972759730277E-2</v>
      </c>
      <c r="G132">
        <f>RANK(iris[[#This Row],[Random value]],F$2:F$151)</f>
        <v>131</v>
      </c>
      <c r="H132" s="1" t="str">
        <f>IF(iris[[#This Row],[ranking]]&lt;105,"ENTRENAMIENTO","TEST")</f>
        <v>TEST</v>
      </c>
    </row>
    <row r="133" spans="1:8" x14ac:dyDescent="0.25">
      <c r="A133">
        <v>63</v>
      </c>
      <c r="B133">
        <v>23</v>
      </c>
      <c r="C133">
        <v>44</v>
      </c>
      <c r="D133" s="8" t="s">
        <v>15</v>
      </c>
      <c r="E133" s="1" t="s">
        <v>13</v>
      </c>
      <c r="F133">
        <v>8.9175262403671351E-2</v>
      </c>
      <c r="G133">
        <f>RANK(iris[[#This Row],[Random value]],F$2:F$151)</f>
        <v>132</v>
      </c>
      <c r="H133" s="1" t="str">
        <f>IF(iris[[#This Row],[ranking]]&lt;105,"ENTRENAMIENTO","TEST")</f>
        <v>TEST</v>
      </c>
    </row>
    <row r="134" spans="1:8" x14ac:dyDescent="0.25">
      <c r="A134">
        <v>56</v>
      </c>
      <c r="B134">
        <v>25</v>
      </c>
      <c r="C134">
        <v>39</v>
      </c>
      <c r="D134" s="8" t="s">
        <v>18</v>
      </c>
      <c r="E134" s="1" t="s">
        <v>13</v>
      </c>
      <c r="F134">
        <v>8.794623811735014E-2</v>
      </c>
      <c r="G134">
        <f>RANK(iris[[#This Row],[Random value]],F$2:F$151)</f>
        <v>133</v>
      </c>
      <c r="H134" s="1" t="str">
        <f>IF(iris[[#This Row],[ranking]]&lt;105,"ENTRENAMIENTO","TEST")</f>
        <v>TEST</v>
      </c>
    </row>
    <row r="135" spans="1:8" x14ac:dyDescent="0.25">
      <c r="A135">
        <v>5</v>
      </c>
      <c r="B135">
        <v>36</v>
      </c>
      <c r="C135">
        <v>14</v>
      </c>
      <c r="D135" s="8" t="s">
        <v>5</v>
      </c>
      <c r="E135" s="1" t="s">
        <v>6</v>
      </c>
      <c r="F135">
        <v>6.4920244201134292E-2</v>
      </c>
      <c r="G135">
        <f>RANK(iris[[#This Row],[Random value]],F$2:F$151)</f>
        <v>134</v>
      </c>
      <c r="H135" s="1" t="str">
        <f>IF(iris[[#This Row],[ranking]]&lt;105,"ENTRENAMIENTO","TEST")</f>
        <v>TEST</v>
      </c>
    </row>
    <row r="136" spans="1:8" x14ac:dyDescent="0.25">
      <c r="A136">
        <v>77</v>
      </c>
      <c r="B136">
        <v>28</v>
      </c>
      <c r="C136">
        <v>67</v>
      </c>
      <c r="D136" s="8" t="s">
        <v>27</v>
      </c>
      <c r="E136" s="1" t="s">
        <v>23</v>
      </c>
      <c r="F136">
        <v>5.8982412270543461E-2</v>
      </c>
      <c r="G136">
        <f>RANK(iris[[#This Row],[Random value]],F$2:F$151)</f>
        <v>135</v>
      </c>
      <c r="H136" s="1" t="str">
        <f>IF(iris[[#This Row],[ranking]]&lt;105,"ENTRENAMIENTO","TEST")</f>
        <v>TEST</v>
      </c>
    </row>
    <row r="137" spans="1:8" x14ac:dyDescent="0.25">
      <c r="A137">
        <v>49</v>
      </c>
      <c r="B137">
        <v>36</v>
      </c>
      <c r="C137">
        <v>14</v>
      </c>
      <c r="D137" s="8" t="s">
        <v>9</v>
      </c>
      <c r="E137" s="1" t="s">
        <v>6</v>
      </c>
      <c r="F137">
        <v>5.2776136666300766E-2</v>
      </c>
      <c r="G137">
        <f>RANK(iris[[#This Row],[Random value]],F$2:F$151)</f>
        <v>136</v>
      </c>
      <c r="H137" s="1" t="str">
        <f>IF(iris[[#This Row],[ranking]]&lt;105,"ENTRENAMIENTO","TEST")</f>
        <v>TEST</v>
      </c>
    </row>
    <row r="138" spans="1:8" x14ac:dyDescent="0.25">
      <c r="A138">
        <v>54</v>
      </c>
      <c r="B138">
        <v>39</v>
      </c>
      <c r="C138">
        <v>13</v>
      </c>
      <c r="D138" s="8" t="s">
        <v>7</v>
      </c>
      <c r="E138" s="1" t="s">
        <v>6</v>
      </c>
      <c r="F138">
        <v>5.0683114310021593E-2</v>
      </c>
      <c r="G138">
        <f>RANK(iris[[#This Row],[Random value]],F$2:F$151)</f>
        <v>137</v>
      </c>
      <c r="H138" s="1" t="str">
        <f>IF(iris[[#This Row],[ranking]]&lt;105,"ENTRENAMIENTO","TEST")</f>
        <v>TEST</v>
      </c>
    </row>
    <row r="139" spans="1:8" x14ac:dyDescent="0.25">
      <c r="A139">
        <v>5</v>
      </c>
      <c r="B139">
        <v>35</v>
      </c>
      <c r="C139">
        <v>16</v>
      </c>
      <c r="D139" s="8" t="s">
        <v>11</v>
      </c>
      <c r="E139" s="1" t="s">
        <v>6</v>
      </c>
      <c r="F139">
        <v>4.5244400471704749E-2</v>
      </c>
      <c r="G139">
        <f>RANK(iris[[#This Row],[Random value]],F$2:F$151)</f>
        <v>138</v>
      </c>
      <c r="H139" s="1" t="str">
        <f>IF(iris[[#This Row],[ranking]]&lt;105,"ENTRENAMIENTO","TEST")</f>
        <v>TEST</v>
      </c>
    </row>
    <row r="140" spans="1:8" x14ac:dyDescent="0.25">
      <c r="A140">
        <v>63</v>
      </c>
      <c r="B140">
        <v>33</v>
      </c>
      <c r="C140">
        <v>6</v>
      </c>
      <c r="D140" s="8" t="s">
        <v>22</v>
      </c>
      <c r="E140" s="1" t="s">
        <v>23</v>
      </c>
      <c r="F140">
        <v>3.937933656583037E-2</v>
      </c>
      <c r="G140">
        <f>RANK(iris[[#This Row],[Random value]],F$2:F$151)</f>
        <v>139</v>
      </c>
      <c r="H140" s="1" t="str">
        <f>IF(iris[[#This Row],[ranking]]&lt;105,"ENTRENAMIENTO","TEST")</f>
        <v>TEST</v>
      </c>
    </row>
    <row r="141" spans="1:8" x14ac:dyDescent="0.25">
      <c r="A141">
        <v>62</v>
      </c>
      <c r="B141">
        <v>29</v>
      </c>
      <c r="C141">
        <v>43</v>
      </c>
      <c r="D141" s="8" t="s">
        <v>15</v>
      </c>
      <c r="E141" s="1" t="s">
        <v>13</v>
      </c>
      <c r="F141">
        <v>3.8570626435327826E-2</v>
      </c>
      <c r="G141">
        <f>RANK(iris[[#This Row],[Random value]],F$2:F$151)</f>
        <v>140</v>
      </c>
      <c r="H141" s="1" t="str">
        <f>IF(iris[[#This Row],[ranking]]&lt;105,"ENTRENAMIENTO","TEST")</f>
        <v>TEST</v>
      </c>
    </row>
    <row r="142" spans="1:8" x14ac:dyDescent="0.25">
      <c r="A142">
        <v>67</v>
      </c>
      <c r="B142">
        <v>31</v>
      </c>
      <c r="C142">
        <v>44</v>
      </c>
      <c r="D142" s="8" t="s">
        <v>12</v>
      </c>
      <c r="E142" s="1" t="s">
        <v>13</v>
      </c>
      <c r="F142">
        <v>3.7696261861118963E-2</v>
      </c>
      <c r="G142">
        <f>RANK(iris[[#This Row],[Random value]],F$2:F$151)</f>
        <v>141</v>
      </c>
      <c r="H142" s="1" t="str">
        <f>IF(iris[[#This Row],[ranking]]&lt;105,"ENTRENAMIENTO","TEST")</f>
        <v>TEST</v>
      </c>
    </row>
    <row r="143" spans="1:8" x14ac:dyDescent="0.25">
      <c r="A143">
        <v>61</v>
      </c>
      <c r="B143">
        <v>26</v>
      </c>
      <c r="C143">
        <v>56</v>
      </c>
      <c r="D143" s="8" t="s">
        <v>12</v>
      </c>
      <c r="E143" s="1" t="s">
        <v>23</v>
      </c>
      <c r="F143">
        <v>3.5924941933645038E-2</v>
      </c>
      <c r="G143">
        <f>RANK(iris[[#This Row],[Random value]],F$2:F$151)</f>
        <v>142</v>
      </c>
      <c r="H143" s="1" t="str">
        <f>IF(iris[[#This Row],[ranking]]&lt;105,"ENTRENAMIENTO","TEST")</f>
        <v>TEST</v>
      </c>
    </row>
    <row r="144" spans="1:8" x14ac:dyDescent="0.25">
      <c r="A144">
        <v>61</v>
      </c>
      <c r="B144">
        <v>29</v>
      </c>
      <c r="C144">
        <v>47</v>
      </c>
      <c r="D144" s="8" t="s">
        <v>12</v>
      </c>
      <c r="E144" s="1" t="s">
        <v>13</v>
      </c>
      <c r="F144">
        <v>3.3590539183217749E-2</v>
      </c>
      <c r="G144">
        <f>RANK(iris[[#This Row],[Random value]],F$2:F$151)</f>
        <v>143</v>
      </c>
      <c r="H144" s="1" t="str">
        <f>IF(iris[[#This Row],[ranking]]&lt;105,"ENTRENAMIENTO","TEST")</f>
        <v>TEST</v>
      </c>
    </row>
    <row r="145" spans="1:8" x14ac:dyDescent="0.25">
      <c r="A145">
        <v>6</v>
      </c>
      <c r="B145">
        <v>3</v>
      </c>
      <c r="C145">
        <v>48</v>
      </c>
      <c r="D145" s="8" t="s">
        <v>19</v>
      </c>
      <c r="E145" s="1" t="s">
        <v>23</v>
      </c>
      <c r="F145">
        <v>1.9566705773229609E-2</v>
      </c>
      <c r="G145">
        <f>RANK(iris[[#This Row],[Random value]],F$2:F$151)</f>
        <v>144</v>
      </c>
      <c r="H145" s="1" t="str">
        <f>IF(iris[[#This Row],[ranking]]&lt;105,"ENTRENAMIENTO","TEST")</f>
        <v>TEST</v>
      </c>
    </row>
    <row r="146" spans="1:8" x14ac:dyDescent="0.25">
      <c r="A146">
        <v>69</v>
      </c>
      <c r="B146">
        <v>32</v>
      </c>
      <c r="C146">
        <v>57</v>
      </c>
      <c r="D146" s="8" t="s">
        <v>29</v>
      </c>
      <c r="E146" s="1" t="s">
        <v>23</v>
      </c>
      <c r="F146">
        <v>1.8240452797973594E-2</v>
      </c>
      <c r="G146">
        <f>RANK(iris[[#This Row],[Random value]],F$2:F$151)</f>
        <v>145</v>
      </c>
      <c r="H146" s="1" t="str">
        <f>IF(iris[[#This Row],[ranking]]&lt;105,"ENTRENAMIENTO","TEST")</f>
        <v>TEST</v>
      </c>
    </row>
    <row r="147" spans="1:8" x14ac:dyDescent="0.25">
      <c r="A147">
        <v>61</v>
      </c>
      <c r="B147">
        <v>28</v>
      </c>
      <c r="C147">
        <v>47</v>
      </c>
      <c r="D147" s="8" t="s">
        <v>20</v>
      </c>
      <c r="E147" s="1" t="s">
        <v>13</v>
      </c>
      <c r="F147">
        <v>1.4580844399942006E-2</v>
      </c>
      <c r="G147">
        <f>RANK(iris[[#This Row],[Random value]],F$2:F$151)</f>
        <v>146</v>
      </c>
      <c r="H147" s="1" t="str">
        <f>IF(iris[[#This Row],[ranking]]&lt;105,"ENTRENAMIENTO","TEST")</f>
        <v>TEST</v>
      </c>
    </row>
    <row r="148" spans="1:8" x14ac:dyDescent="0.25">
      <c r="A148">
        <v>58</v>
      </c>
      <c r="B148">
        <v>28</v>
      </c>
      <c r="C148">
        <v>51</v>
      </c>
      <c r="D148" s="8" t="s">
        <v>28</v>
      </c>
      <c r="E148" s="1" t="s">
        <v>23</v>
      </c>
      <c r="F148">
        <v>1.357271083085676E-2</v>
      </c>
      <c r="G148">
        <f>RANK(iris[[#This Row],[Random value]],F$2:F$151)</f>
        <v>147</v>
      </c>
      <c r="H148" s="1" t="str">
        <f>IF(iris[[#This Row],[ranking]]&lt;105,"ENTRENAMIENTO","TEST")</f>
        <v>TEST</v>
      </c>
    </row>
    <row r="149" spans="1:8" x14ac:dyDescent="0.25">
      <c r="A149">
        <v>49</v>
      </c>
      <c r="B149">
        <v>25</v>
      </c>
      <c r="C149">
        <v>45</v>
      </c>
      <c r="D149" s="8" t="s">
        <v>21</v>
      </c>
      <c r="E149" s="1" t="s">
        <v>23</v>
      </c>
      <c r="F149">
        <v>8.0806303244261857E-3</v>
      </c>
      <c r="G149">
        <f>RANK(iris[[#This Row],[Random value]],F$2:F$151)</f>
        <v>148</v>
      </c>
      <c r="H149" s="1" t="str">
        <f>IF(iris[[#This Row],[ranking]]&lt;105,"ENTRENAMIENTO","TEST")</f>
        <v>TEST</v>
      </c>
    </row>
    <row r="150" spans="1:8" x14ac:dyDescent="0.25">
      <c r="A150">
        <v>56</v>
      </c>
      <c r="B150">
        <v>3</v>
      </c>
      <c r="C150">
        <v>41</v>
      </c>
      <c r="D150" s="8" t="s">
        <v>15</v>
      </c>
      <c r="E150" s="1" t="s">
        <v>13</v>
      </c>
      <c r="F150">
        <v>5.9330311968567306E-3</v>
      </c>
      <c r="G150">
        <f>RANK(iris[[#This Row],[Random value]],F$2:F$151)</f>
        <v>149</v>
      </c>
      <c r="H150" s="1" t="str">
        <f>IF(iris[[#This Row],[ranking]]&lt;105,"ENTRENAMIENTO","TEST")</f>
        <v>TEST</v>
      </c>
    </row>
    <row r="151" spans="1:8" x14ac:dyDescent="0.25">
      <c r="A151">
        <v>5</v>
      </c>
      <c r="B151">
        <v>32</v>
      </c>
      <c r="C151">
        <v>12</v>
      </c>
      <c r="D151" s="8" t="s">
        <v>5</v>
      </c>
      <c r="E151" s="1" t="s">
        <v>6</v>
      </c>
      <c r="F151">
        <v>3.2025189364983664E-3</v>
      </c>
      <c r="G151">
        <f>RANK(iris[[#This Row],[Random value]],F$2:F$151)</f>
        <v>150</v>
      </c>
      <c r="H151" s="1" t="str">
        <f>IF(iris[[#This Row],[ranking]]&lt;105,"ENTRENAMIENTO","TEST")</f>
        <v>TEST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28963-95C2-4E69-8FBD-35012409BDFC}">
  <dimension ref="A1:F105"/>
  <sheetViews>
    <sheetView workbookViewId="0">
      <selection activeCell="B5" sqref="B5:E5"/>
    </sheetView>
  </sheetViews>
  <sheetFormatPr baseColWidth="10" defaultRowHeight="15" x14ac:dyDescent="0.25"/>
  <cols>
    <col min="2" max="2" width="14.140625" customWidth="1"/>
    <col min="3" max="3" width="13.5703125" customWidth="1"/>
    <col min="4" max="4" width="14" customWidth="1"/>
    <col min="5" max="5" width="13.42578125" customWidth="1"/>
  </cols>
  <sheetData>
    <row r="1" spans="1:6" x14ac:dyDescent="0.25">
      <c r="A1" t="s">
        <v>33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s="4">
        <v>1</v>
      </c>
      <c r="C2" s="5">
        <v>38</v>
      </c>
      <c r="D2" s="5">
        <v>67</v>
      </c>
      <c r="E2" s="9" t="s">
        <v>26</v>
      </c>
      <c r="F2" s="10" t="s">
        <v>23</v>
      </c>
    </row>
    <row r="3" spans="1:6" x14ac:dyDescent="0.25">
      <c r="A3">
        <v>2</v>
      </c>
      <c r="B3" s="6">
        <v>64</v>
      </c>
      <c r="C3" s="7">
        <v>28</v>
      </c>
      <c r="D3" s="7">
        <v>56</v>
      </c>
      <c r="E3" s="11" t="s">
        <v>25</v>
      </c>
      <c r="F3" s="12" t="s">
        <v>23</v>
      </c>
    </row>
    <row r="4" spans="1:6" x14ac:dyDescent="0.25">
      <c r="A4">
        <v>3</v>
      </c>
      <c r="B4" s="4">
        <v>51</v>
      </c>
      <c r="C4" s="5">
        <v>34</v>
      </c>
      <c r="D4" s="5">
        <v>15</v>
      </c>
      <c r="E4" s="9" t="s">
        <v>5</v>
      </c>
      <c r="F4" s="10" t="s">
        <v>6</v>
      </c>
    </row>
    <row r="5" spans="1:6" x14ac:dyDescent="0.25">
      <c r="A5">
        <v>4</v>
      </c>
      <c r="B5" s="6">
        <v>64</v>
      </c>
      <c r="C5" s="7">
        <v>29</v>
      </c>
      <c r="D5" s="7">
        <v>43</v>
      </c>
      <c r="E5" s="11" t="s">
        <v>15</v>
      </c>
      <c r="F5" s="12" t="s">
        <v>23</v>
      </c>
    </row>
    <row r="6" spans="1:6" x14ac:dyDescent="0.25">
      <c r="A6">
        <v>5</v>
      </c>
      <c r="B6" s="4">
        <v>57</v>
      </c>
      <c r="C6" s="5">
        <v>38</v>
      </c>
      <c r="D6" s="5">
        <v>17</v>
      </c>
      <c r="E6" s="9" t="s">
        <v>8</v>
      </c>
      <c r="F6" s="10" t="s">
        <v>6</v>
      </c>
    </row>
    <row r="7" spans="1:6" x14ac:dyDescent="0.25">
      <c r="A7">
        <v>6</v>
      </c>
      <c r="B7" s="6">
        <v>58</v>
      </c>
      <c r="C7" s="7">
        <v>4</v>
      </c>
      <c r="D7" s="7">
        <v>12</v>
      </c>
      <c r="E7" s="11" t="s">
        <v>5</v>
      </c>
      <c r="F7" s="12" t="s">
        <v>6</v>
      </c>
    </row>
    <row r="8" spans="1:6" x14ac:dyDescent="0.25">
      <c r="A8">
        <v>7</v>
      </c>
      <c r="B8" s="4">
        <v>79</v>
      </c>
      <c r="C8" s="5">
        <v>38</v>
      </c>
      <c r="D8" s="5">
        <v>64</v>
      </c>
      <c r="E8" s="9" t="s">
        <v>27</v>
      </c>
      <c r="F8" s="10" t="s">
        <v>23</v>
      </c>
    </row>
    <row r="9" spans="1:6" x14ac:dyDescent="0.25">
      <c r="A9">
        <v>8</v>
      </c>
      <c r="B9" s="6">
        <v>59</v>
      </c>
      <c r="C9" s="7">
        <v>3</v>
      </c>
      <c r="D9" s="7">
        <v>51</v>
      </c>
      <c r="E9" s="11" t="s">
        <v>19</v>
      </c>
      <c r="F9" s="12" t="s">
        <v>23</v>
      </c>
    </row>
    <row r="10" spans="1:6" x14ac:dyDescent="0.25">
      <c r="A10">
        <v>9</v>
      </c>
      <c r="B10" s="4">
        <v>76</v>
      </c>
      <c r="C10" s="5">
        <v>3</v>
      </c>
      <c r="D10" s="5">
        <v>66</v>
      </c>
      <c r="E10" s="9" t="s">
        <v>25</v>
      </c>
      <c r="F10" s="10" t="s">
        <v>23</v>
      </c>
    </row>
    <row r="11" spans="1:6" x14ac:dyDescent="0.25">
      <c r="A11">
        <v>10</v>
      </c>
      <c r="B11" s="6">
        <v>55</v>
      </c>
      <c r="C11" s="7">
        <v>24</v>
      </c>
      <c r="D11" s="7">
        <v>37</v>
      </c>
      <c r="E11" s="11" t="s">
        <v>17</v>
      </c>
      <c r="F11" s="12" t="s">
        <v>13</v>
      </c>
    </row>
    <row r="12" spans="1:6" x14ac:dyDescent="0.25">
      <c r="A12">
        <v>11</v>
      </c>
      <c r="B12" s="4">
        <v>64</v>
      </c>
      <c r="C12" s="5">
        <v>31</v>
      </c>
      <c r="D12" s="5">
        <v>55</v>
      </c>
      <c r="E12" s="9" t="s">
        <v>19</v>
      </c>
      <c r="F12" s="10" t="s">
        <v>23</v>
      </c>
    </row>
    <row r="13" spans="1:6" x14ac:dyDescent="0.25">
      <c r="A13">
        <v>12</v>
      </c>
      <c r="B13" s="6">
        <v>73</v>
      </c>
      <c r="C13" s="7">
        <v>29</v>
      </c>
      <c r="D13" s="7">
        <v>63</v>
      </c>
      <c r="E13" s="11" t="s">
        <v>19</v>
      </c>
      <c r="F13" s="12" t="s">
        <v>23</v>
      </c>
    </row>
    <row r="14" spans="1:6" x14ac:dyDescent="0.25">
      <c r="A14">
        <v>13</v>
      </c>
      <c r="B14" s="4">
        <v>64</v>
      </c>
      <c r="C14" s="5">
        <v>32</v>
      </c>
      <c r="D14" s="5">
        <v>45</v>
      </c>
      <c r="E14" s="9" t="s">
        <v>14</v>
      </c>
      <c r="F14" s="10" t="s">
        <v>13</v>
      </c>
    </row>
    <row r="15" spans="1:6" x14ac:dyDescent="0.25">
      <c r="A15">
        <v>14</v>
      </c>
      <c r="B15" s="6">
        <v>54</v>
      </c>
      <c r="C15" s="7">
        <v>39</v>
      </c>
      <c r="D15" s="7">
        <v>17</v>
      </c>
      <c r="E15" s="11" t="s">
        <v>7</v>
      </c>
      <c r="F15" s="12" t="s">
        <v>6</v>
      </c>
    </row>
    <row r="16" spans="1:6" x14ac:dyDescent="0.25">
      <c r="A16">
        <v>15</v>
      </c>
      <c r="B16" s="4">
        <v>65</v>
      </c>
      <c r="C16" s="5">
        <v>28</v>
      </c>
      <c r="D16" s="5">
        <v>46</v>
      </c>
      <c r="E16" s="9" t="s">
        <v>14</v>
      </c>
      <c r="F16" s="10" t="s">
        <v>13</v>
      </c>
    </row>
    <row r="17" spans="1:6" x14ac:dyDescent="0.25">
      <c r="A17">
        <v>16</v>
      </c>
      <c r="B17" s="6">
        <v>49</v>
      </c>
      <c r="C17" s="7">
        <v>31</v>
      </c>
      <c r="D17" s="7">
        <v>15</v>
      </c>
      <c r="E17" s="11" t="s">
        <v>5</v>
      </c>
      <c r="F17" s="12" t="s">
        <v>6</v>
      </c>
    </row>
    <row r="18" spans="1:6" x14ac:dyDescent="0.25">
      <c r="A18">
        <v>17</v>
      </c>
      <c r="B18" s="4">
        <v>63</v>
      </c>
      <c r="C18" s="5">
        <v>25</v>
      </c>
      <c r="D18" s="5">
        <v>5</v>
      </c>
      <c r="E18" s="9" t="s">
        <v>24</v>
      </c>
      <c r="F18" s="10" t="s">
        <v>23</v>
      </c>
    </row>
    <row r="19" spans="1:6" x14ac:dyDescent="0.25">
      <c r="A19">
        <v>18</v>
      </c>
      <c r="B19" s="6">
        <v>6</v>
      </c>
      <c r="C19" s="7">
        <v>22</v>
      </c>
      <c r="D19" s="7">
        <v>4</v>
      </c>
      <c r="E19" s="11" t="s">
        <v>17</v>
      </c>
      <c r="F19" s="12" t="s">
        <v>13</v>
      </c>
    </row>
    <row r="20" spans="1:6" x14ac:dyDescent="0.25">
      <c r="A20">
        <v>19</v>
      </c>
      <c r="B20" s="4">
        <v>49</v>
      </c>
      <c r="C20" s="5">
        <v>24</v>
      </c>
      <c r="D20" s="5">
        <v>33</v>
      </c>
      <c r="E20" s="9" t="s">
        <v>17</v>
      </c>
      <c r="F20" s="10" t="s">
        <v>13</v>
      </c>
    </row>
    <row r="21" spans="1:6" x14ac:dyDescent="0.25">
      <c r="A21">
        <v>20</v>
      </c>
      <c r="B21" s="6">
        <v>7</v>
      </c>
      <c r="C21" s="7">
        <v>32</v>
      </c>
      <c r="D21" s="7">
        <v>47</v>
      </c>
      <c r="E21" s="11" t="s">
        <v>12</v>
      </c>
      <c r="F21" s="12" t="s">
        <v>13</v>
      </c>
    </row>
    <row r="22" spans="1:6" x14ac:dyDescent="0.25">
      <c r="A22">
        <v>21</v>
      </c>
      <c r="B22" s="4">
        <v>56</v>
      </c>
      <c r="C22" s="5">
        <v>3</v>
      </c>
      <c r="D22" s="5">
        <v>45</v>
      </c>
      <c r="E22" s="9" t="s">
        <v>14</v>
      </c>
      <c r="F22" s="10" t="s">
        <v>13</v>
      </c>
    </row>
    <row r="23" spans="1:6" x14ac:dyDescent="0.25">
      <c r="A23">
        <v>22</v>
      </c>
      <c r="B23" s="6">
        <v>6</v>
      </c>
      <c r="C23" s="7">
        <v>22</v>
      </c>
      <c r="D23" s="7">
        <v>5</v>
      </c>
      <c r="E23" s="11" t="s">
        <v>14</v>
      </c>
      <c r="F23" s="12" t="s">
        <v>23</v>
      </c>
    </row>
    <row r="24" spans="1:6" x14ac:dyDescent="0.25">
      <c r="A24">
        <v>23</v>
      </c>
      <c r="B24" s="4">
        <v>62</v>
      </c>
      <c r="C24" s="5">
        <v>22</v>
      </c>
      <c r="D24" s="5">
        <v>45</v>
      </c>
      <c r="E24" s="9" t="s">
        <v>14</v>
      </c>
      <c r="F24" s="10" t="s">
        <v>13</v>
      </c>
    </row>
    <row r="25" spans="1:6" x14ac:dyDescent="0.25">
      <c r="A25">
        <v>24</v>
      </c>
      <c r="B25" s="6">
        <v>6</v>
      </c>
      <c r="C25" s="7">
        <v>29</v>
      </c>
      <c r="D25" s="7">
        <v>45</v>
      </c>
      <c r="E25" s="11" t="s">
        <v>14</v>
      </c>
      <c r="F25" s="12" t="s">
        <v>13</v>
      </c>
    </row>
    <row r="26" spans="1:6" x14ac:dyDescent="0.25">
      <c r="A26">
        <v>25</v>
      </c>
      <c r="B26" s="4">
        <v>68</v>
      </c>
      <c r="C26" s="5">
        <v>3</v>
      </c>
      <c r="D26" s="5">
        <v>55</v>
      </c>
      <c r="E26" s="9" t="s">
        <v>25</v>
      </c>
      <c r="F26" s="10" t="s">
        <v>23</v>
      </c>
    </row>
    <row r="27" spans="1:6" x14ac:dyDescent="0.25">
      <c r="A27">
        <v>26</v>
      </c>
      <c r="B27" s="6">
        <v>6</v>
      </c>
      <c r="C27" s="7">
        <v>27</v>
      </c>
      <c r="D27" s="7">
        <v>51</v>
      </c>
      <c r="E27" s="11" t="s">
        <v>16</v>
      </c>
      <c r="F27" s="12" t="s">
        <v>13</v>
      </c>
    </row>
    <row r="28" spans="1:6" x14ac:dyDescent="0.25">
      <c r="A28">
        <v>27</v>
      </c>
      <c r="B28" s="4">
        <v>51</v>
      </c>
      <c r="C28" s="5">
        <v>38</v>
      </c>
      <c r="D28" s="5">
        <v>15</v>
      </c>
      <c r="E28" s="9" t="s">
        <v>8</v>
      </c>
      <c r="F28" s="10" t="s">
        <v>6</v>
      </c>
    </row>
    <row r="29" spans="1:6" x14ac:dyDescent="0.25">
      <c r="A29">
        <v>28</v>
      </c>
      <c r="B29" s="6">
        <v>57</v>
      </c>
      <c r="C29" s="7">
        <v>26</v>
      </c>
      <c r="D29" s="7">
        <v>35</v>
      </c>
      <c r="E29" s="11" t="s">
        <v>17</v>
      </c>
      <c r="F29" s="12" t="s">
        <v>13</v>
      </c>
    </row>
    <row r="30" spans="1:6" x14ac:dyDescent="0.25">
      <c r="A30">
        <v>29</v>
      </c>
      <c r="B30" s="4">
        <v>69</v>
      </c>
      <c r="C30" s="5">
        <v>31</v>
      </c>
      <c r="D30" s="5">
        <v>49</v>
      </c>
      <c r="E30" s="9" t="s">
        <v>14</v>
      </c>
      <c r="F30" s="10" t="s">
        <v>13</v>
      </c>
    </row>
    <row r="31" spans="1:6" x14ac:dyDescent="0.25">
      <c r="A31">
        <v>30</v>
      </c>
      <c r="B31" s="6">
        <v>54</v>
      </c>
      <c r="C31" s="7">
        <v>3</v>
      </c>
      <c r="D31" s="7">
        <v>45</v>
      </c>
      <c r="E31" s="11" t="s">
        <v>14</v>
      </c>
      <c r="F31" s="12" t="s">
        <v>13</v>
      </c>
    </row>
    <row r="32" spans="1:6" x14ac:dyDescent="0.25">
      <c r="A32">
        <v>31</v>
      </c>
      <c r="B32" s="4">
        <v>48</v>
      </c>
      <c r="C32" s="5">
        <v>3</v>
      </c>
      <c r="D32" s="5">
        <v>14</v>
      </c>
      <c r="E32" s="9" t="s">
        <v>8</v>
      </c>
      <c r="F32" s="10" t="s">
        <v>6</v>
      </c>
    </row>
    <row r="33" spans="1:6" x14ac:dyDescent="0.25">
      <c r="A33">
        <v>32</v>
      </c>
      <c r="B33" s="6">
        <v>48</v>
      </c>
      <c r="C33" s="7">
        <v>31</v>
      </c>
      <c r="D33" s="7">
        <v>16</v>
      </c>
      <c r="E33" s="11" t="s">
        <v>5</v>
      </c>
      <c r="F33" s="12" t="s">
        <v>6</v>
      </c>
    </row>
    <row r="34" spans="1:6" x14ac:dyDescent="0.25">
      <c r="A34">
        <v>33</v>
      </c>
      <c r="B34" s="4">
        <v>5</v>
      </c>
      <c r="C34" s="5">
        <v>3</v>
      </c>
      <c r="D34" s="5">
        <v>16</v>
      </c>
      <c r="E34" s="9" t="s">
        <v>5</v>
      </c>
      <c r="F34" s="10" t="s">
        <v>6</v>
      </c>
    </row>
    <row r="35" spans="1:6" x14ac:dyDescent="0.25">
      <c r="A35">
        <v>34</v>
      </c>
      <c r="B35" s="6">
        <v>48</v>
      </c>
      <c r="C35" s="7">
        <v>34</v>
      </c>
      <c r="D35" s="7">
        <v>16</v>
      </c>
      <c r="E35" s="11" t="s">
        <v>5</v>
      </c>
      <c r="F35" s="12" t="s">
        <v>6</v>
      </c>
    </row>
    <row r="36" spans="1:6" x14ac:dyDescent="0.25">
      <c r="A36">
        <v>35</v>
      </c>
      <c r="B36" s="4">
        <v>57</v>
      </c>
      <c r="C36" s="5">
        <v>28</v>
      </c>
      <c r="D36" s="5">
        <v>45</v>
      </c>
      <c r="E36" s="9" t="s">
        <v>15</v>
      </c>
      <c r="F36" s="10" t="s">
        <v>13</v>
      </c>
    </row>
    <row r="37" spans="1:6" x14ac:dyDescent="0.25">
      <c r="A37">
        <v>36</v>
      </c>
      <c r="B37" s="6">
        <v>77</v>
      </c>
      <c r="C37" s="7">
        <v>26</v>
      </c>
      <c r="D37" s="7">
        <v>69</v>
      </c>
      <c r="E37" s="11" t="s">
        <v>29</v>
      </c>
      <c r="F37" s="12" t="s">
        <v>23</v>
      </c>
    </row>
    <row r="38" spans="1:6" x14ac:dyDescent="0.25">
      <c r="A38">
        <v>37</v>
      </c>
      <c r="B38" s="4">
        <v>56</v>
      </c>
      <c r="C38" s="5">
        <v>28</v>
      </c>
      <c r="D38" s="5">
        <v>49</v>
      </c>
      <c r="E38" s="9" t="s">
        <v>27</v>
      </c>
      <c r="F38" s="10" t="s">
        <v>23</v>
      </c>
    </row>
    <row r="39" spans="1:6" x14ac:dyDescent="0.25">
      <c r="A39">
        <v>38</v>
      </c>
      <c r="B39" s="6">
        <v>5</v>
      </c>
      <c r="C39" s="7">
        <v>33</v>
      </c>
      <c r="D39" s="7">
        <v>14</v>
      </c>
      <c r="E39" s="11" t="s">
        <v>5</v>
      </c>
      <c r="F39" s="12" t="s">
        <v>6</v>
      </c>
    </row>
    <row r="40" spans="1:6" x14ac:dyDescent="0.25">
      <c r="A40">
        <v>39</v>
      </c>
      <c r="B40" s="4">
        <v>61</v>
      </c>
      <c r="C40" s="5">
        <v>28</v>
      </c>
      <c r="D40" s="5">
        <v>4</v>
      </c>
      <c r="E40" s="9" t="s">
        <v>15</v>
      </c>
      <c r="F40" s="10" t="s">
        <v>13</v>
      </c>
    </row>
    <row r="41" spans="1:6" x14ac:dyDescent="0.25">
      <c r="A41">
        <v>40</v>
      </c>
      <c r="B41" s="6">
        <v>55</v>
      </c>
      <c r="C41" s="7">
        <v>25</v>
      </c>
      <c r="D41" s="7">
        <v>4</v>
      </c>
      <c r="E41" s="11" t="s">
        <v>15</v>
      </c>
      <c r="F41" s="12" t="s">
        <v>13</v>
      </c>
    </row>
    <row r="42" spans="1:6" x14ac:dyDescent="0.25">
      <c r="A42">
        <v>41</v>
      </c>
      <c r="B42" s="4">
        <v>64</v>
      </c>
      <c r="C42" s="5">
        <v>28</v>
      </c>
      <c r="D42" s="5">
        <v>56</v>
      </c>
      <c r="E42" s="9" t="s">
        <v>26</v>
      </c>
      <c r="F42" s="10" t="s">
        <v>23</v>
      </c>
    </row>
    <row r="43" spans="1:6" x14ac:dyDescent="0.25">
      <c r="A43">
        <v>42</v>
      </c>
      <c r="B43" s="6">
        <v>63</v>
      </c>
      <c r="C43" s="7">
        <v>25</v>
      </c>
      <c r="D43" s="7">
        <v>49</v>
      </c>
      <c r="E43" s="11" t="s">
        <v>14</v>
      </c>
      <c r="F43" s="12" t="s">
        <v>13</v>
      </c>
    </row>
    <row r="44" spans="1:6" x14ac:dyDescent="0.25">
      <c r="A44">
        <v>43</v>
      </c>
      <c r="B44" s="4">
        <v>43</v>
      </c>
      <c r="C44" s="5">
        <v>3</v>
      </c>
      <c r="D44" s="5">
        <v>11</v>
      </c>
      <c r="E44" s="9" t="s">
        <v>9</v>
      </c>
      <c r="F44" s="10" t="s">
        <v>6</v>
      </c>
    </row>
    <row r="45" spans="1:6" x14ac:dyDescent="0.25">
      <c r="A45">
        <v>44</v>
      </c>
      <c r="B45" s="6">
        <v>62</v>
      </c>
      <c r="C45" s="7">
        <v>28</v>
      </c>
      <c r="D45" s="7">
        <v>48</v>
      </c>
      <c r="E45" s="11" t="s">
        <v>19</v>
      </c>
      <c r="F45" s="12" t="s">
        <v>23</v>
      </c>
    </row>
    <row r="46" spans="1:6" x14ac:dyDescent="0.25">
      <c r="A46">
        <v>45</v>
      </c>
      <c r="B46" s="4">
        <v>5</v>
      </c>
      <c r="C46" s="5">
        <v>23</v>
      </c>
      <c r="D46" s="5">
        <v>33</v>
      </c>
      <c r="E46" s="9" t="s">
        <v>17</v>
      </c>
      <c r="F46" s="10" t="s">
        <v>13</v>
      </c>
    </row>
    <row r="47" spans="1:6" x14ac:dyDescent="0.25">
      <c r="A47">
        <v>46</v>
      </c>
      <c r="B47" s="6">
        <v>55</v>
      </c>
      <c r="C47" s="7">
        <v>35</v>
      </c>
      <c r="D47" s="7">
        <v>13</v>
      </c>
      <c r="E47" s="11" t="s">
        <v>5</v>
      </c>
      <c r="F47" s="12" t="s">
        <v>6</v>
      </c>
    </row>
    <row r="48" spans="1:6" x14ac:dyDescent="0.25">
      <c r="A48">
        <v>47</v>
      </c>
      <c r="B48" s="4">
        <v>65</v>
      </c>
      <c r="C48" s="5">
        <v>32</v>
      </c>
      <c r="D48" s="5">
        <v>51</v>
      </c>
      <c r="E48" s="9" t="s">
        <v>27</v>
      </c>
      <c r="F48" s="10" t="s">
        <v>23</v>
      </c>
    </row>
    <row r="49" spans="1:6" x14ac:dyDescent="0.25">
      <c r="A49">
        <v>48</v>
      </c>
      <c r="B49" s="6">
        <v>44</v>
      </c>
      <c r="C49" s="7">
        <v>29</v>
      </c>
      <c r="D49" s="7">
        <v>14</v>
      </c>
      <c r="E49" s="11" t="s">
        <v>5</v>
      </c>
      <c r="F49" s="12" t="s">
        <v>6</v>
      </c>
    </row>
    <row r="50" spans="1:6" x14ac:dyDescent="0.25">
      <c r="A50">
        <v>49</v>
      </c>
      <c r="B50" s="4">
        <v>65</v>
      </c>
      <c r="C50" s="5">
        <v>3</v>
      </c>
      <c r="D50" s="5">
        <v>55</v>
      </c>
      <c r="E50" s="9" t="s">
        <v>19</v>
      </c>
      <c r="F50" s="10" t="s">
        <v>23</v>
      </c>
    </row>
    <row r="51" spans="1:6" x14ac:dyDescent="0.25">
      <c r="A51">
        <v>50</v>
      </c>
      <c r="B51" s="6">
        <v>52</v>
      </c>
      <c r="C51" s="7">
        <v>41</v>
      </c>
      <c r="D51" s="7">
        <v>15</v>
      </c>
      <c r="E51" s="11" t="s">
        <v>9</v>
      </c>
      <c r="F51" s="12" t="s">
        <v>6</v>
      </c>
    </row>
    <row r="52" spans="1:6" x14ac:dyDescent="0.25">
      <c r="A52">
        <v>51</v>
      </c>
      <c r="B52" s="4">
        <v>57</v>
      </c>
      <c r="C52" s="5">
        <v>3</v>
      </c>
      <c r="D52" s="5">
        <v>42</v>
      </c>
      <c r="E52" s="9" t="s">
        <v>20</v>
      </c>
      <c r="F52" s="10" t="s">
        <v>13</v>
      </c>
    </row>
    <row r="53" spans="1:6" x14ac:dyDescent="0.25">
      <c r="A53">
        <v>52</v>
      </c>
      <c r="B53" s="6">
        <v>44</v>
      </c>
      <c r="C53" s="7">
        <v>32</v>
      </c>
      <c r="D53" s="7">
        <v>13</v>
      </c>
      <c r="E53" s="11" t="s">
        <v>5</v>
      </c>
      <c r="F53" s="12" t="s">
        <v>6</v>
      </c>
    </row>
    <row r="54" spans="1:6" x14ac:dyDescent="0.25">
      <c r="A54">
        <v>53</v>
      </c>
      <c r="B54" s="4">
        <v>52</v>
      </c>
      <c r="C54" s="5">
        <v>27</v>
      </c>
      <c r="D54" s="5">
        <v>39</v>
      </c>
      <c r="E54" s="9" t="s">
        <v>12</v>
      </c>
      <c r="F54" s="10" t="s">
        <v>13</v>
      </c>
    </row>
    <row r="55" spans="1:6" x14ac:dyDescent="0.25">
      <c r="A55">
        <v>54</v>
      </c>
      <c r="B55" s="6">
        <v>57</v>
      </c>
      <c r="C55" s="7">
        <v>44</v>
      </c>
      <c r="D55" s="7">
        <v>15</v>
      </c>
      <c r="E55" s="11" t="s">
        <v>7</v>
      </c>
      <c r="F55" s="12" t="s">
        <v>6</v>
      </c>
    </row>
    <row r="56" spans="1:6" x14ac:dyDescent="0.25">
      <c r="A56">
        <v>55</v>
      </c>
      <c r="B56" s="4">
        <v>67</v>
      </c>
      <c r="C56" s="5">
        <v>31</v>
      </c>
      <c r="D56" s="5">
        <v>56</v>
      </c>
      <c r="E56" s="9" t="s">
        <v>28</v>
      </c>
      <c r="F56" s="10" t="s">
        <v>23</v>
      </c>
    </row>
    <row r="57" spans="1:6" x14ac:dyDescent="0.25">
      <c r="A57">
        <v>56</v>
      </c>
      <c r="B57" s="6">
        <v>44</v>
      </c>
      <c r="C57" s="7">
        <v>3</v>
      </c>
      <c r="D57" s="7">
        <v>13</v>
      </c>
      <c r="E57" s="11" t="s">
        <v>5</v>
      </c>
      <c r="F57" s="12" t="s">
        <v>6</v>
      </c>
    </row>
    <row r="58" spans="1:6" x14ac:dyDescent="0.25">
      <c r="A58">
        <v>57</v>
      </c>
      <c r="B58" s="4">
        <v>51</v>
      </c>
      <c r="C58" s="5">
        <v>25</v>
      </c>
      <c r="D58" s="5">
        <v>3</v>
      </c>
      <c r="E58" s="9" t="s">
        <v>18</v>
      </c>
      <c r="F58" s="10" t="s">
        <v>13</v>
      </c>
    </row>
    <row r="59" spans="1:6" x14ac:dyDescent="0.25">
      <c r="A59">
        <v>58</v>
      </c>
      <c r="B59" s="6">
        <v>67</v>
      </c>
      <c r="C59" s="7">
        <v>33</v>
      </c>
      <c r="D59" s="7">
        <v>57</v>
      </c>
      <c r="E59" s="11" t="s">
        <v>22</v>
      </c>
      <c r="F59" s="12" t="s">
        <v>23</v>
      </c>
    </row>
    <row r="60" spans="1:6" x14ac:dyDescent="0.25">
      <c r="A60">
        <v>59</v>
      </c>
      <c r="B60" s="4">
        <v>61</v>
      </c>
      <c r="C60" s="5">
        <v>3</v>
      </c>
      <c r="D60" s="5">
        <v>49</v>
      </c>
      <c r="E60" s="9" t="s">
        <v>19</v>
      </c>
      <c r="F60" s="10" t="s">
        <v>23</v>
      </c>
    </row>
    <row r="61" spans="1:6" x14ac:dyDescent="0.25">
      <c r="A61">
        <v>60</v>
      </c>
      <c r="B61" s="6">
        <v>67</v>
      </c>
      <c r="C61" s="7">
        <v>31</v>
      </c>
      <c r="D61" s="7">
        <v>47</v>
      </c>
      <c r="E61" s="11" t="s">
        <v>14</v>
      </c>
      <c r="F61" s="12" t="s">
        <v>13</v>
      </c>
    </row>
    <row r="62" spans="1:6" x14ac:dyDescent="0.25">
      <c r="A62">
        <v>61</v>
      </c>
      <c r="B62" s="4">
        <v>45</v>
      </c>
      <c r="C62" s="5">
        <v>23</v>
      </c>
      <c r="D62" s="5">
        <v>13</v>
      </c>
      <c r="E62" s="9" t="s">
        <v>8</v>
      </c>
      <c r="F62" s="10" t="s">
        <v>6</v>
      </c>
    </row>
    <row r="63" spans="1:6" x14ac:dyDescent="0.25">
      <c r="A63">
        <v>62</v>
      </c>
      <c r="B63" s="6">
        <v>52</v>
      </c>
      <c r="C63" s="7">
        <v>35</v>
      </c>
      <c r="D63" s="7">
        <v>15</v>
      </c>
      <c r="E63" s="11" t="s">
        <v>5</v>
      </c>
      <c r="F63" s="12" t="s">
        <v>6</v>
      </c>
    </row>
    <row r="64" spans="1:6" x14ac:dyDescent="0.25">
      <c r="A64">
        <v>63</v>
      </c>
      <c r="B64" s="4">
        <v>64</v>
      </c>
      <c r="C64" s="5">
        <v>32</v>
      </c>
      <c r="D64" s="5">
        <v>53</v>
      </c>
      <c r="E64" s="9" t="s">
        <v>29</v>
      </c>
      <c r="F64" s="10" t="s">
        <v>23</v>
      </c>
    </row>
    <row r="65" spans="1:6" x14ac:dyDescent="0.25">
      <c r="A65">
        <v>64</v>
      </c>
      <c r="B65" s="6">
        <v>59</v>
      </c>
      <c r="C65" s="7">
        <v>3</v>
      </c>
      <c r="D65" s="7">
        <v>42</v>
      </c>
      <c r="E65" s="11" t="s">
        <v>14</v>
      </c>
      <c r="F65" s="12" t="s">
        <v>13</v>
      </c>
    </row>
    <row r="66" spans="1:6" x14ac:dyDescent="0.25">
      <c r="A66">
        <v>65</v>
      </c>
      <c r="B66" s="4">
        <v>6</v>
      </c>
      <c r="C66" s="5">
        <v>34</v>
      </c>
      <c r="D66" s="5">
        <v>45</v>
      </c>
      <c r="E66" s="9" t="s">
        <v>16</v>
      </c>
      <c r="F66" s="10" t="s">
        <v>13</v>
      </c>
    </row>
    <row r="67" spans="1:6" x14ac:dyDescent="0.25">
      <c r="A67">
        <v>66</v>
      </c>
      <c r="B67" s="6">
        <v>63</v>
      </c>
      <c r="C67" s="7">
        <v>28</v>
      </c>
      <c r="D67" s="7">
        <v>51</v>
      </c>
      <c r="E67" s="11" t="s">
        <v>14</v>
      </c>
      <c r="F67" s="12" t="s">
        <v>23</v>
      </c>
    </row>
    <row r="68" spans="1:6" x14ac:dyDescent="0.25">
      <c r="A68">
        <v>67</v>
      </c>
      <c r="B68" s="4">
        <v>72</v>
      </c>
      <c r="C68" s="5">
        <v>36</v>
      </c>
      <c r="D68" s="5">
        <v>61</v>
      </c>
      <c r="E68" s="9" t="s">
        <v>22</v>
      </c>
      <c r="F68" s="10" t="s">
        <v>23</v>
      </c>
    </row>
    <row r="69" spans="1:6" x14ac:dyDescent="0.25">
      <c r="A69">
        <v>68</v>
      </c>
      <c r="B69" s="6">
        <v>61</v>
      </c>
      <c r="C69" s="7">
        <v>3</v>
      </c>
      <c r="D69" s="7">
        <v>46</v>
      </c>
      <c r="E69" s="11" t="s">
        <v>12</v>
      </c>
      <c r="F69" s="12" t="s">
        <v>13</v>
      </c>
    </row>
    <row r="70" spans="1:6" x14ac:dyDescent="0.25">
      <c r="A70">
        <v>69</v>
      </c>
      <c r="B70" s="4">
        <v>65</v>
      </c>
      <c r="C70" s="5">
        <v>3</v>
      </c>
      <c r="D70" s="5">
        <v>52</v>
      </c>
      <c r="E70" s="9" t="s">
        <v>27</v>
      </c>
      <c r="F70" s="10" t="s">
        <v>23</v>
      </c>
    </row>
    <row r="71" spans="1:6" x14ac:dyDescent="0.25">
      <c r="A71">
        <v>70</v>
      </c>
      <c r="B71" s="6">
        <v>72</v>
      </c>
      <c r="C71" s="7">
        <v>32</v>
      </c>
      <c r="D71" s="7">
        <v>6</v>
      </c>
      <c r="E71" s="11" t="s">
        <v>19</v>
      </c>
      <c r="F71" s="12" t="s">
        <v>23</v>
      </c>
    </row>
    <row r="72" spans="1:6" x14ac:dyDescent="0.25">
      <c r="A72">
        <v>71</v>
      </c>
      <c r="B72" s="4">
        <v>55</v>
      </c>
      <c r="C72" s="5">
        <v>42</v>
      </c>
      <c r="D72" s="5">
        <v>14</v>
      </c>
      <c r="E72" s="9" t="s">
        <v>5</v>
      </c>
      <c r="F72" s="10" t="s">
        <v>6</v>
      </c>
    </row>
    <row r="73" spans="1:6" x14ac:dyDescent="0.25">
      <c r="A73">
        <v>72</v>
      </c>
      <c r="B73" s="6">
        <v>68</v>
      </c>
      <c r="C73" s="7">
        <v>32</v>
      </c>
      <c r="D73" s="7">
        <v>59</v>
      </c>
      <c r="E73" s="11" t="s">
        <v>29</v>
      </c>
      <c r="F73" s="12" t="s">
        <v>23</v>
      </c>
    </row>
    <row r="74" spans="1:6" x14ac:dyDescent="0.25">
      <c r="A74">
        <v>73</v>
      </c>
      <c r="B74" s="4">
        <v>5</v>
      </c>
      <c r="C74" s="5">
        <v>34</v>
      </c>
      <c r="D74" s="5">
        <v>15</v>
      </c>
      <c r="E74" s="9" t="s">
        <v>5</v>
      </c>
      <c r="F74" s="10" t="s">
        <v>6</v>
      </c>
    </row>
    <row r="75" spans="1:6" x14ac:dyDescent="0.25">
      <c r="A75">
        <v>74</v>
      </c>
      <c r="B75" s="6">
        <v>69</v>
      </c>
      <c r="C75" s="7">
        <v>31</v>
      </c>
      <c r="D75" s="7">
        <v>51</v>
      </c>
      <c r="E75" s="11" t="s">
        <v>29</v>
      </c>
      <c r="F75" s="12" t="s">
        <v>23</v>
      </c>
    </row>
    <row r="76" spans="1:6" x14ac:dyDescent="0.25">
      <c r="A76">
        <v>75</v>
      </c>
      <c r="B76" s="4">
        <v>5</v>
      </c>
      <c r="C76" s="5">
        <v>34</v>
      </c>
      <c r="D76" s="5">
        <v>16</v>
      </c>
      <c r="E76" s="9" t="s">
        <v>7</v>
      </c>
      <c r="F76" s="10" t="s">
        <v>6</v>
      </c>
    </row>
    <row r="77" spans="1:6" x14ac:dyDescent="0.25">
      <c r="A77">
        <v>76</v>
      </c>
      <c r="B77" s="6">
        <v>68</v>
      </c>
      <c r="C77" s="7">
        <v>28</v>
      </c>
      <c r="D77" s="7">
        <v>48</v>
      </c>
      <c r="E77" s="11" t="s">
        <v>12</v>
      </c>
      <c r="F77" s="12" t="s">
        <v>13</v>
      </c>
    </row>
    <row r="78" spans="1:6" x14ac:dyDescent="0.25">
      <c r="A78">
        <v>77</v>
      </c>
      <c r="B78" s="4">
        <v>51</v>
      </c>
      <c r="C78" s="5">
        <v>35</v>
      </c>
      <c r="D78" s="5">
        <v>14</v>
      </c>
      <c r="E78" s="9" t="s">
        <v>5</v>
      </c>
      <c r="F78" s="10" t="s">
        <v>6</v>
      </c>
    </row>
    <row r="79" spans="1:6" x14ac:dyDescent="0.25">
      <c r="A79">
        <v>78</v>
      </c>
      <c r="B79" s="6">
        <v>46</v>
      </c>
      <c r="C79" s="7">
        <v>31</v>
      </c>
      <c r="D79" s="7">
        <v>15</v>
      </c>
      <c r="E79" s="11" t="s">
        <v>5</v>
      </c>
      <c r="F79" s="12" t="s">
        <v>6</v>
      </c>
    </row>
    <row r="80" spans="1:6" x14ac:dyDescent="0.25">
      <c r="A80">
        <v>79</v>
      </c>
      <c r="B80" s="4">
        <v>67</v>
      </c>
      <c r="C80" s="5">
        <v>3</v>
      </c>
      <c r="D80" s="5">
        <v>5</v>
      </c>
      <c r="E80" s="9" t="s">
        <v>21</v>
      </c>
      <c r="F80" s="10" t="s">
        <v>13</v>
      </c>
    </row>
    <row r="81" spans="1:6" x14ac:dyDescent="0.25">
      <c r="A81">
        <v>80</v>
      </c>
      <c r="B81" s="6">
        <v>72</v>
      </c>
      <c r="C81" s="7">
        <v>3</v>
      </c>
      <c r="D81" s="7">
        <v>58</v>
      </c>
      <c r="E81" s="11" t="s">
        <v>16</v>
      </c>
      <c r="F81" s="12" t="s">
        <v>23</v>
      </c>
    </row>
    <row r="82" spans="1:6" x14ac:dyDescent="0.25">
      <c r="A82">
        <v>81</v>
      </c>
      <c r="B82" s="4">
        <v>51</v>
      </c>
      <c r="C82" s="5">
        <v>37</v>
      </c>
      <c r="D82" s="5">
        <v>15</v>
      </c>
      <c r="E82" s="9" t="s">
        <v>7</v>
      </c>
      <c r="F82" s="10" t="s">
        <v>6</v>
      </c>
    </row>
    <row r="83" spans="1:6" x14ac:dyDescent="0.25">
      <c r="A83">
        <v>82</v>
      </c>
      <c r="B83" s="6">
        <v>51</v>
      </c>
      <c r="C83" s="7">
        <v>33</v>
      </c>
      <c r="D83" s="7">
        <v>17</v>
      </c>
      <c r="E83" s="11" t="s">
        <v>10</v>
      </c>
      <c r="F83" s="12" t="s">
        <v>6</v>
      </c>
    </row>
    <row r="84" spans="1:6" x14ac:dyDescent="0.25">
      <c r="A84">
        <v>83</v>
      </c>
      <c r="B84" s="4">
        <v>47</v>
      </c>
      <c r="C84" s="5">
        <v>32</v>
      </c>
      <c r="D84" s="5">
        <v>13</v>
      </c>
      <c r="E84" s="9" t="s">
        <v>5</v>
      </c>
      <c r="F84" s="10" t="s">
        <v>6</v>
      </c>
    </row>
    <row r="85" spans="1:6" x14ac:dyDescent="0.25">
      <c r="A85">
        <v>84</v>
      </c>
      <c r="B85" s="6">
        <v>54</v>
      </c>
      <c r="C85" s="7">
        <v>34</v>
      </c>
      <c r="D85" s="7">
        <v>17</v>
      </c>
      <c r="E85" s="11" t="s">
        <v>5</v>
      </c>
      <c r="F85" s="12" t="s">
        <v>6</v>
      </c>
    </row>
    <row r="86" spans="1:6" x14ac:dyDescent="0.25">
      <c r="A86">
        <v>85</v>
      </c>
      <c r="B86" s="4">
        <v>54</v>
      </c>
      <c r="C86" s="5">
        <v>37</v>
      </c>
      <c r="D86" s="5">
        <v>15</v>
      </c>
      <c r="E86" s="9" t="s">
        <v>5</v>
      </c>
      <c r="F86" s="10" t="s">
        <v>6</v>
      </c>
    </row>
    <row r="87" spans="1:6" x14ac:dyDescent="0.25">
      <c r="A87">
        <v>86</v>
      </c>
      <c r="B87" s="6">
        <v>58</v>
      </c>
      <c r="C87" s="7">
        <v>27</v>
      </c>
      <c r="D87" s="7">
        <v>39</v>
      </c>
      <c r="E87" s="11" t="s">
        <v>20</v>
      </c>
      <c r="F87" s="12" t="s">
        <v>13</v>
      </c>
    </row>
    <row r="88" spans="1:6" x14ac:dyDescent="0.25">
      <c r="A88">
        <v>87</v>
      </c>
      <c r="B88" s="4">
        <v>63</v>
      </c>
      <c r="C88" s="5">
        <v>34</v>
      </c>
      <c r="D88" s="5">
        <v>56</v>
      </c>
      <c r="E88" s="9" t="s">
        <v>28</v>
      </c>
      <c r="F88" s="10" t="s">
        <v>23</v>
      </c>
    </row>
    <row r="89" spans="1:6" x14ac:dyDescent="0.25">
      <c r="A89">
        <v>88</v>
      </c>
      <c r="B89" s="6">
        <v>47</v>
      </c>
      <c r="C89" s="7">
        <v>32</v>
      </c>
      <c r="D89" s="7">
        <v>16</v>
      </c>
      <c r="E89" s="11" t="s">
        <v>5</v>
      </c>
      <c r="F89" s="12" t="s">
        <v>6</v>
      </c>
    </row>
    <row r="90" spans="1:6" x14ac:dyDescent="0.25">
      <c r="A90">
        <v>89</v>
      </c>
      <c r="B90" s="4">
        <v>63</v>
      </c>
      <c r="C90" s="5">
        <v>27</v>
      </c>
      <c r="D90" s="5">
        <v>49</v>
      </c>
      <c r="E90" s="9" t="s">
        <v>19</v>
      </c>
      <c r="F90" s="10" t="s">
        <v>23</v>
      </c>
    </row>
    <row r="91" spans="1:6" x14ac:dyDescent="0.25">
      <c r="A91">
        <v>90</v>
      </c>
      <c r="B91" s="6">
        <v>65</v>
      </c>
      <c r="C91" s="7">
        <v>3</v>
      </c>
      <c r="D91" s="7">
        <v>58</v>
      </c>
      <c r="E91" s="11" t="s">
        <v>26</v>
      </c>
      <c r="F91" s="12" t="s">
        <v>23</v>
      </c>
    </row>
    <row r="92" spans="1:6" x14ac:dyDescent="0.25">
      <c r="A92">
        <v>91</v>
      </c>
      <c r="B92" s="4">
        <v>63</v>
      </c>
      <c r="C92" s="5">
        <v>29</v>
      </c>
      <c r="D92" s="5">
        <v>56</v>
      </c>
      <c r="E92" s="9" t="s">
        <v>19</v>
      </c>
      <c r="F92" s="10" t="s">
        <v>23</v>
      </c>
    </row>
    <row r="93" spans="1:6" x14ac:dyDescent="0.25">
      <c r="A93">
        <v>92</v>
      </c>
      <c r="B93" s="6">
        <v>54</v>
      </c>
      <c r="C93" s="7">
        <v>34</v>
      </c>
      <c r="D93" s="7">
        <v>15</v>
      </c>
      <c r="E93" s="11" t="s">
        <v>7</v>
      </c>
      <c r="F93" s="12" t="s">
        <v>6</v>
      </c>
    </row>
    <row r="94" spans="1:6" x14ac:dyDescent="0.25">
      <c r="A94">
        <v>93</v>
      </c>
      <c r="B94" s="4">
        <v>53</v>
      </c>
      <c r="C94" s="5">
        <v>37</v>
      </c>
      <c r="D94" s="5">
        <v>15</v>
      </c>
      <c r="E94" s="9" t="s">
        <v>5</v>
      </c>
      <c r="F94" s="10" t="s">
        <v>6</v>
      </c>
    </row>
    <row r="95" spans="1:6" x14ac:dyDescent="0.25">
      <c r="A95">
        <v>94</v>
      </c>
      <c r="B95" s="6">
        <v>51</v>
      </c>
      <c r="C95" s="7">
        <v>35</v>
      </c>
      <c r="D95" s="7">
        <v>14</v>
      </c>
      <c r="E95" s="11" t="s">
        <v>8</v>
      </c>
      <c r="F95" s="12" t="s">
        <v>6</v>
      </c>
    </row>
    <row r="96" spans="1:6" x14ac:dyDescent="0.25">
      <c r="A96">
        <v>95</v>
      </c>
      <c r="B96" s="4">
        <v>5</v>
      </c>
      <c r="C96" s="5">
        <v>2</v>
      </c>
      <c r="D96" s="5">
        <v>35</v>
      </c>
      <c r="E96" s="9" t="s">
        <v>17</v>
      </c>
      <c r="F96" s="10" t="s">
        <v>13</v>
      </c>
    </row>
    <row r="97" spans="1:6" x14ac:dyDescent="0.25">
      <c r="A97">
        <v>96</v>
      </c>
      <c r="B97" s="6">
        <v>51</v>
      </c>
      <c r="C97" s="7">
        <v>38</v>
      </c>
      <c r="D97" s="7">
        <v>16</v>
      </c>
      <c r="E97" s="11" t="s">
        <v>5</v>
      </c>
      <c r="F97" s="12" t="s">
        <v>6</v>
      </c>
    </row>
    <row r="98" spans="1:6" x14ac:dyDescent="0.25">
      <c r="A98">
        <v>97</v>
      </c>
      <c r="B98" s="4">
        <v>71</v>
      </c>
      <c r="C98" s="5">
        <v>3</v>
      </c>
      <c r="D98" s="5">
        <v>59</v>
      </c>
      <c r="E98" s="9" t="s">
        <v>25</v>
      </c>
      <c r="F98" s="10" t="s">
        <v>23</v>
      </c>
    </row>
    <row r="99" spans="1:6" x14ac:dyDescent="0.25">
      <c r="A99">
        <v>98</v>
      </c>
      <c r="B99" s="6">
        <v>55</v>
      </c>
      <c r="C99" s="7">
        <v>24</v>
      </c>
      <c r="D99" s="7">
        <v>38</v>
      </c>
      <c r="E99" s="11" t="s">
        <v>18</v>
      </c>
      <c r="F99" s="12" t="s">
        <v>13</v>
      </c>
    </row>
    <row r="100" spans="1:6" x14ac:dyDescent="0.25">
      <c r="A100">
        <v>99</v>
      </c>
      <c r="B100" s="4">
        <v>52</v>
      </c>
      <c r="C100" s="5">
        <v>34</v>
      </c>
      <c r="D100" s="5">
        <v>14</v>
      </c>
      <c r="E100" s="9" t="s">
        <v>5</v>
      </c>
      <c r="F100" s="10" t="s">
        <v>6</v>
      </c>
    </row>
    <row r="101" spans="1:6" x14ac:dyDescent="0.25">
      <c r="A101">
        <v>100</v>
      </c>
      <c r="B101" s="6">
        <v>58</v>
      </c>
      <c r="C101" s="7">
        <v>27</v>
      </c>
      <c r="D101" s="7">
        <v>41</v>
      </c>
      <c r="E101" s="11" t="s">
        <v>17</v>
      </c>
      <c r="F101" s="12" t="s">
        <v>13</v>
      </c>
    </row>
    <row r="102" spans="1:6" x14ac:dyDescent="0.25">
      <c r="A102">
        <v>101</v>
      </c>
      <c r="B102" s="4">
        <v>58</v>
      </c>
      <c r="C102" s="5">
        <v>26</v>
      </c>
      <c r="D102" s="5">
        <v>4</v>
      </c>
      <c r="E102" s="9" t="s">
        <v>20</v>
      </c>
      <c r="F102" s="10" t="s">
        <v>13</v>
      </c>
    </row>
    <row r="103" spans="1:6" x14ac:dyDescent="0.25">
      <c r="A103">
        <v>102</v>
      </c>
      <c r="B103" s="6">
        <v>74</v>
      </c>
      <c r="C103" s="7">
        <v>28</v>
      </c>
      <c r="D103" s="7">
        <v>61</v>
      </c>
      <c r="E103" s="11" t="s">
        <v>24</v>
      </c>
      <c r="F103" s="12" t="s">
        <v>23</v>
      </c>
    </row>
    <row r="104" spans="1:6" x14ac:dyDescent="0.25">
      <c r="A104">
        <v>103</v>
      </c>
      <c r="B104" s="4">
        <v>64</v>
      </c>
      <c r="C104" s="5">
        <v>27</v>
      </c>
      <c r="D104" s="5">
        <v>53</v>
      </c>
      <c r="E104" s="9" t="s">
        <v>24</v>
      </c>
      <c r="F104" s="10" t="s">
        <v>23</v>
      </c>
    </row>
    <row r="105" spans="1:6" x14ac:dyDescent="0.25">
      <c r="A105">
        <v>104</v>
      </c>
      <c r="B105" s="6">
        <v>56</v>
      </c>
      <c r="C105" s="7">
        <v>29</v>
      </c>
      <c r="D105" s="7">
        <v>36</v>
      </c>
      <c r="E105" s="11" t="s">
        <v>15</v>
      </c>
      <c r="F105" s="12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6306E-8266-4A4F-929E-8833C33C6CAC}">
  <dimension ref="A1:F47"/>
  <sheetViews>
    <sheetView workbookViewId="0">
      <selection activeCell="B5" sqref="B5:E5"/>
    </sheetView>
  </sheetViews>
  <sheetFormatPr baseColWidth="10" defaultRowHeight="15" x14ac:dyDescent="0.25"/>
  <sheetData>
    <row r="1" spans="1:6" x14ac:dyDescent="0.25">
      <c r="A1" s="13" t="s">
        <v>33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>
        <v>1</v>
      </c>
      <c r="B2" s="4">
        <v>51</v>
      </c>
      <c r="C2" s="5">
        <v>38</v>
      </c>
      <c r="D2" s="5">
        <v>19</v>
      </c>
      <c r="E2" s="9" t="s">
        <v>7</v>
      </c>
      <c r="F2" s="10" t="s">
        <v>6</v>
      </c>
    </row>
    <row r="3" spans="1:6" x14ac:dyDescent="0.25">
      <c r="A3">
        <v>2</v>
      </c>
      <c r="B3" s="6">
        <v>48</v>
      </c>
      <c r="C3" s="7">
        <v>3</v>
      </c>
      <c r="D3" s="7">
        <v>14</v>
      </c>
      <c r="E3" s="11" t="s">
        <v>9</v>
      </c>
      <c r="F3" s="12" t="s">
        <v>6</v>
      </c>
    </row>
    <row r="4" spans="1:6" x14ac:dyDescent="0.25">
      <c r="A4">
        <v>3</v>
      </c>
      <c r="B4" s="4">
        <v>46</v>
      </c>
      <c r="C4" s="5">
        <v>32</v>
      </c>
      <c r="D4" s="5">
        <v>14</v>
      </c>
      <c r="E4" s="9" t="s">
        <v>5</v>
      </c>
      <c r="F4" s="10" t="s">
        <v>6</v>
      </c>
    </row>
    <row r="5" spans="1:6" x14ac:dyDescent="0.25">
      <c r="A5">
        <v>4</v>
      </c>
      <c r="B5" s="6">
        <v>64</v>
      </c>
      <c r="C5" s="7">
        <v>29</v>
      </c>
      <c r="D5" s="7">
        <v>43</v>
      </c>
      <c r="E5" s="11" t="s">
        <v>15</v>
      </c>
      <c r="F5" s="12" t="s">
        <v>13</v>
      </c>
    </row>
    <row r="6" spans="1:6" x14ac:dyDescent="0.25">
      <c r="A6">
        <v>5</v>
      </c>
      <c r="B6" s="4">
        <v>66</v>
      </c>
      <c r="C6" s="5">
        <v>3</v>
      </c>
      <c r="D6" s="5">
        <v>44</v>
      </c>
      <c r="E6" s="9" t="s">
        <v>12</v>
      </c>
      <c r="F6" s="10" t="s">
        <v>13</v>
      </c>
    </row>
    <row r="7" spans="1:6" x14ac:dyDescent="0.25">
      <c r="A7">
        <v>6</v>
      </c>
      <c r="B7" s="6">
        <v>59</v>
      </c>
      <c r="C7" s="7">
        <v>32</v>
      </c>
      <c r="D7" s="7">
        <v>48</v>
      </c>
      <c r="E7" s="11" t="s">
        <v>19</v>
      </c>
      <c r="F7" s="12" t="s">
        <v>13</v>
      </c>
    </row>
    <row r="8" spans="1:6" x14ac:dyDescent="0.25">
      <c r="A8">
        <v>7</v>
      </c>
      <c r="B8" s="4">
        <v>67</v>
      </c>
      <c r="C8" s="5">
        <v>25</v>
      </c>
      <c r="D8" s="5">
        <v>58</v>
      </c>
      <c r="E8" s="9" t="s">
        <v>19</v>
      </c>
      <c r="F8" s="10" t="s">
        <v>23</v>
      </c>
    </row>
    <row r="9" spans="1:6" x14ac:dyDescent="0.25">
      <c r="A9">
        <v>8</v>
      </c>
      <c r="B9" s="6">
        <v>57</v>
      </c>
      <c r="C9" s="7">
        <v>25</v>
      </c>
      <c r="D9" s="7">
        <v>5</v>
      </c>
      <c r="E9" s="11" t="s">
        <v>27</v>
      </c>
      <c r="F9" s="12" t="s">
        <v>23</v>
      </c>
    </row>
    <row r="10" spans="1:6" x14ac:dyDescent="0.25">
      <c r="A10">
        <v>9</v>
      </c>
      <c r="B10" s="4">
        <v>49</v>
      </c>
      <c r="C10" s="5">
        <v>31</v>
      </c>
      <c r="D10" s="5">
        <v>15</v>
      </c>
      <c r="E10" s="9" t="s">
        <v>9</v>
      </c>
      <c r="F10" s="10" t="s">
        <v>6</v>
      </c>
    </row>
    <row r="11" spans="1:6" x14ac:dyDescent="0.25">
      <c r="A11">
        <v>10</v>
      </c>
      <c r="B11" s="6">
        <v>46</v>
      </c>
      <c r="C11" s="7">
        <v>36</v>
      </c>
      <c r="D11" s="7">
        <v>1</v>
      </c>
      <c r="E11" s="11" t="s">
        <v>5</v>
      </c>
      <c r="F11" s="12" t="s">
        <v>6</v>
      </c>
    </row>
    <row r="12" spans="1:6" x14ac:dyDescent="0.25">
      <c r="A12">
        <v>11</v>
      </c>
      <c r="B12" s="4">
        <v>57</v>
      </c>
      <c r="C12" s="5">
        <v>29</v>
      </c>
      <c r="D12" s="5">
        <v>42</v>
      </c>
      <c r="E12" s="9" t="s">
        <v>15</v>
      </c>
      <c r="F12" s="10" t="s">
        <v>13</v>
      </c>
    </row>
    <row r="13" spans="1:6" x14ac:dyDescent="0.25">
      <c r="A13">
        <v>12</v>
      </c>
      <c r="B13" s="6">
        <v>67</v>
      </c>
      <c r="C13" s="7">
        <v>33</v>
      </c>
      <c r="D13" s="7">
        <v>57</v>
      </c>
      <c r="E13" s="11" t="s">
        <v>25</v>
      </c>
      <c r="F13" s="12" t="s">
        <v>23</v>
      </c>
    </row>
    <row r="14" spans="1:6" x14ac:dyDescent="0.25">
      <c r="A14">
        <v>13</v>
      </c>
      <c r="B14" s="4">
        <v>62</v>
      </c>
      <c r="C14" s="5">
        <v>34</v>
      </c>
      <c r="D14" s="5">
        <v>54</v>
      </c>
      <c r="E14" s="9" t="s">
        <v>29</v>
      </c>
      <c r="F14" s="10" t="s">
        <v>23</v>
      </c>
    </row>
    <row r="15" spans="1:6" x14ac:dyDescent="0.25">
      <c r="A15">
        <v>14</v>
      </c>
      <c r="B15" s="6">
        <v>58</v>
      </c>
      <c r="C15" s="7">
        <v>27</v>
      </c>
      <c r="D15" s="7">
        <v>51</v>
      </c>
      <c r="E15" s="11" t="s">
        <v>24</v>
      </c>
      <c r="F15" s="12" t="s">
        <v>23</v>
      </c>
    </row>
    <row r="16" spans="1:6" x14ac:dyDescent="0.25">
      <c r="A16">
        <v>15</v>
      </c>
      <c r="B16" s="4">
        <v>46</v>
      </c>
      <c r="C16" s="5">
        <v>34</v>
      </c>
      <c r="D16" s="5">
        <v>14</v>
      </c>
      <c r="E16" s="9" t="s">
        <v>8</v>
      </c>
      <c r="F16" s="10" t="s">
        <v>6</v>
      </c>
    </row>
    <row r="17" spans="1:6" x14ac:dyDescent="0.25">
      <c r="A17">
        <v>16</v>
      </c>
      <c r="B17" s="6">
        <v>49</v>
      </c>
      <c r="C17" s="7">
        <v>3</v>
      </c>
      <c r="D17" s="7">
        <v>14</v>
      </c>
      <c r="E17" s="11" t="s">
        <v>5</v>
      </c>
      <c r="F17" s="12" t="s">
        <v>6</v>
      </c>
    </row>
    <row r="18" spans="1:6" x14ac:dyDescent="0.25">
      <c r="A18">
        <v>17</v>
      </c>
      <c r="B18" s="4">
        <v>66</v>
      </c>
      <c r="C18" s="5">
        <v>29</v>
      </c>
      <c r="D18" s="5">
        <v>46</v>
      </c>
      <c r="E18" s="9" t="s">
        <v>15</v>
      </c>
      <c r="F18" s="10" t="s">
        <v>13</v>
      </c>
    </row>
    <row r="19" spans="1:6" x14ac:dyDescent="0.25">
      <c r="A19">
        <v>18</v>
      </c>
      <c r="B19" s="6">
        <v>48</v>
      </c>
      <c r="C19" s="7">
        <v>34</v>
      </c>
      <c r="D19" s="7">
        <v>19</v>
      </c>
      <c r="E19" s="11" t="s">
        <v>5</v>
      </c>
      <c r="F19" s="12" t="s">
        <v>6</v>
      </c>
    </row>
    <row r="20" spans="1:6" x14ac:dyDescent="0.25">
      <c r="A20">
        <v>19</v>
      </c>
      <c r="B20" s="4">
        <v>55</v>
      </c>
      <c r="C20" s="5">
        <v>23</v>
      </c>
      <c r="D20" s="5">
        <v>4</v>
      </c>
      <c r="E20" s="9" t="s">
        <v>15</v>
      </c>
      <c r="F20" s="10" t="s">
        <v>13</v>
      </c>
    </row>
    <row r="21" spans="1:6" x14ac:dyDescent="0.25">
      <c r="A21">
        <v>20</v>
      </c>
      <c r="B21" s="6">
        <v>5</v>
      </c>
      <c r="C21" s="7">
        <v>35</v>
      </c>
      <c r="D21" s="7">
        <v>13</v>
      </c>
      <c r="E21" s="11" t="s">
        <v>8</v>
      </c>
      <c r="F21" s="12" t="s">
        <v>6</v>
      </c>
    </row>
    <row r="22" spans="1:6" x14ac:dyDescent="0.25">
      <c r="A22">
        <v>21</v>
      </c>
      <c r="B22" s="4">
        <v>67</v>
      </c>
      <c r="C22" s="5">
        <v>3</v>
      </c>
      <c r="D22" s="5">
        <v>52</v>
      </c>
      <c r="E22" s="9" t="s">
        <v>29</v>
      </c>
      <c r="F22" s="10" t="s">
        <v>23</v>
      </c>
    </row>
    <row r="23" spans="1:6" x14ac:dyDescent="0.25">
      <c r="A23">
        <v>22</v>
      </c>
      <c r="B23" s="6">
        <v>58</v>
      </c>
      <c r="C23" s="7">
        <v>27</v>
      </c>
      <c r="D23" s="7">
        <v>51</v>
      </c>
      <c r="E23" s="11" t="s">
        <v>24</v>
      </c>
      <c r="F23" s="12" t="s">
        <v>23</v>
      </c>
    </row>
    <row r="24" spans="1:6" x14ac:dyDescent="0.25">
      <c r="A24">
        <v>23</v>
      </c>
      <c r="B24" s="4">
        <v>77</v>
      </c>
      <c r="C24" s="5">
        <v>3</v>
      </c>
      <c r="D24" s="5">
        <v>61</v>
      </c>
      <c r="E24" s="9" t="s">
        <v>29</v>
      </c>
      <c r="F24" s="10" t="s">
        <v>23</v>
      </c>
    </row>
    <row r="25" spans="1:6" x14ac:dyDescent="0.25">
      <c r="A25">
        <v>24</v>
      </c>
      <c r="B25" s="6">
        <v>63</v>
      </c>
      <c r="C25" s="7">
        <v>33</v>
      </c>
      <c r="D25" s="7">
        <v>47</v>
      </c>
      <c r="E25" s="11" t="s">
        <v>16</v>
      </c>
      <c r="F25" s="12" t="s">
        <v>13</v>
      </c>
    </row>
    <row r="26" spans="1:6" x14ac:dyDescent="0.25">
      <c r="A26">
        <v>25</v>
      </c>
      <c r="B26" s="4">
        <v>56</v>
      </c>
      <c r="C26" s="5">
        <v>27</v>
      </c>
      <c r="D26" s="5">
        <v>42</v>
      </c>
      <c r="E26" s="9" t="s">
        <v>15</v>
      </c>
      <c r="F26" s="10" t="s">
        <v>13</v>
      </c>
    </row>
    <row r="27" spans="1:6" x14ac:dyDescent="0.25">
      <c r="A27">
        <v>26</v>
      </c>
      <c r="B27" s="6">
        <v>57</v>
      </c>
      <c r="C27" s="7">
        <v>28</v>
      </c>
      <c r="D27" s="7">
        <v>41</v>
      </c>
      <c r="E27" s="11" t="s">
        <v>15</v>
      </c>
      <c r="F27" s="12" t="s">
        <v>13</v>
      </c>
    </row>
    <row r="28" spans="1:6" x14ac:dyDescent="0.25">
      <c r="A28">
        <v>27</v>
      </c>
      <c r="B28" s="4">
        <v>55</v>
      </c>
      <c r="C28" s="5">
        <v>26</v>
      </c>
      <c r="D28" s="5">
        <v>44</v>
      </c>
      <c r="E28" s="9" t="s">
        <v>20</v>
      </c>
      <c r="F28" s="10" t="s">
        <v>13</v>
      </c>
    </row>
    <row r="29" spans="1:6" x14ac:dyDescent="0.25">
      <c r="A29">
        <v>28</v>
      </c>
      <c r="B29" s="6">
        <v>63</v>
      </c>
      <c r="C29" s="7">
        <v>23</v>
      </c>
      <c r="D29" s="7">
        <v>44</v>
      </c>
      <c r="E29" s="11" t="s">
        <v>15</v>
      </c>
      <c r="F29" s="12" t="s">
        <v>13</v>
      </c>
    </row>
    <row r="30" spans="1:6" x14ac:dyDescent="0.25">
      <c r="A30">
        <v>29</v>
      </c>
      <c r="B30" s="4">
        <v>56</v>
      </c>
      <c r="C30" s="5">
        <v>25</v>
      </c>
      <c r="D30" s="5">
        <v>39</v>
      </c>
      <c r="E30" s="9" t="s">
        <v>18</v>
      </c>
      <c r="F30" s="10" t="s">
        <v>13</v>
      </c>
    </row>
    <row r="31" spans="1:6" x14ac:dyDescent="0.25">
      <c r="A31">
        <v>30</v>
      </c>
      <c r="B31" s="6">
        <v>5</v>
      </c>
      <c r="C31" s="7">
        <v>36</v>
      </c>
      <c r="D31" s="7">
        <v>14</v>
      </c>
      <c r="E31" s="11" t="s">
        <v>5</v>
      </c>
      <c r="F31" s="12" t="s">
        <v>6</v>
      </c>
    </row>
    <row r="32" spans="1:6" x14ac:dyDescent="0.25">
      <c r="A32">
        <v>31</v>
      </c>
      <c r="B32" s="4">
        <v>77</v>
      </c>
      <c r="C32" s="5">
        <v>28</v>
      </c>
      <c r="D32" s="5">
        <v>67</v>
      </c>
      <c r="E32" s="9" t="s">
        <v>27</v>
      </c>
      <c r="F32" s="10" t="s">
        <v>23</v>
      </c>
    </row>
    <row r="33" spans="1:6" x14ac:dyDescent="0.25">
      <c r="A33">
        <v>32</v>
      </c>
      <c r="B33" s="6">
        <v>49</v>
      </c>
      <c r="C33" s="7">
        <v>36</v>
      </c>
      <c r="D33" s="7">
        <v>14</v>
      </c>
      <c r="E33" s="11" t="s">
        <v>9</v>
      </c>
      <c r="F33" s="12" t="s">
        <v>6</v>
      </c>
    </row>
    <row r="34" spans="1:6" x14ac:dyDescent="0.25">
      <c r="A34">
        <v>33</v>
      </c>
      <c r="B34" s="4">
        <v>54</v>
      </c>
      <c r="C34" s="5">
        <v>39</v>
      </c>
      <c r="D34" s="5">
        <v>13</v>
      </c>
      <c r="E34" s="9" t="s">
        <v>7</v>
      </c>
      <c r="F34" s="10" t="s">
        <v>6</v>
      </c>
    </row>
    <row r="35" spans="1:6" x14ac:dyDescent="0.25">
      <c r="A35">
        <v>34</v>
      </c>
      <c r="B35" s="6">
        <v>5</v>
      </c>
      <c r="C35" s="7">
        <v>35</v>
      </c>
      <c r="D35" s="7">
        <v>16</v>
      </c>
      <c r="E35" s="11" t="s">
        <v>11</v>
      </c>
      <c r="F35" s="12" t="s">
        <v>6</v>
      </c>
    </row>
    <row r="36" spans="1:6" x14ac:dyDescent="0.25">
      <c r="A36">
        <v>35</v>
      </c>
      <c r="B36" s="4">
        <v>63</v>
      </c>
      <c r="C36" s="5">
        <v>33</v>
      </c>
      <c r="D36" s="5">
        <v>6</v>
      </c>
      <c r="E36" s="9" t="s">
        <v>22</v>
      </c>
      <c r="F36" s="10" t="s">
        <v>23</v>
      </c>
    </row>
    <row r="37" spans="1:6" x14ac:dyDescent="0.25">
      <c r="A37">
        <v>36</v>
      </c>
      <c r="B37" s="6">
        <v>62</v>
      </c>
      <c r="C37" s="7">
        <v>29</v>
      </c>
      <c r="D37" s="7">
        <v>43</v>
      </c>
      <c r="E37" s="11" t="s">
        <v>15</v>
      </c>
      <c r="F37" s="12" t="s">
        <v>13</v>
      </c>
    </row>
    <row r="38" spans="1:6" x14ac:dyDescent="0.25">
      <c r="A38">
        <v>37</v>
      </c>
      <c r="B38" s="4">
        <v>67</v>
      </c>
      <c r="C38" s="5">
        <v>31</v>
      </c>
      <c r="D38" s="5">
        <v>44</v>
      </c>
      <c r="E38" s="9" t="s">
        <v>12</v>
      </c>
      <c r="F38" s="10" t="s">
        <v>13</v>
      </c>
    </row>
    <row r="39" spans="1:6" x14ac:dyDescent="0.25">
      <c r="A39">
        <v>38</v>
      </c>
      <c r="B39" s="6">
        <v>61</v>
      </c>
      <c r="C39" s="7">
        <v>26</v>
      </c>
      <c r="D39" s="7">
        <v>56</v>
      </c>
      <c r="E39" s="11" t="s">
        <v>12</v>
      </c>
      <c r="F39" s="12" t="s">
        <v>23</v>
      </c>
    </row>
    <row r="40" spans="1:6" x14ac:dyDescent="0.25">
      <c r="A40">
        <v>39</v>
      </c>
      <c r="B40" s="4">
        <v>61</v>
      </c>
      <c r="C40" s="5">
        <v>29</v>
      </c>
      <c r="D40" s="5">
        <v>47</v>
      </c>
      <c r="E40" s="9" t="s">
        <v>12</v>
      </c>
      <c r="F40" s="10" t="s">
        <v>13</v>
      </c>
    </row>
    <row r="41" spans="1:6" x14ac:dyDescent="0.25">
      <c r="A41">
        <v>40</v>
      </c>
      <c r="B41" s="6">
        <v>6</v>
      </c>
      <c r="C41" s="7">
        <v>3</v>
      </c>
      <c r="D41" s="7">
        <v>48</v>
      </c>
      <c r="E41" s="11" t="s">
        <v>19</v>
      </c>
      <c r="F41" s="12" t="s">
        <v>23</v>
      </c>
    </row>
    <row r="42" spans="1:6" x14ac:dyDescent="0.25">
      <c r="A42">
        <v>41</v>
      </c>
      <c r="B42" s="4">
        <v>69</v>
      </c>
      <c r="C42" s="5">
        <v>32</v>
      </c>
      <c r="D42" s="5">
        <v>57</v>
      </c>
      <c r="E42" s="9" t="s">
        <v>29</v>
      </c>
      <c r="F42" s="10" t="s">
        <v>23</v>
      </c>
    </row>
    <row r="43" spans="1:6" x14ac:dyDescent="0.25">
      <c r="A43">
        <v>42</v>
      </c>
      <c r="B43" s="6">
        <v>61</v>
      </c>
      <c r="C43" s="7">
        <v>28</v>
      </c>
      <c r="D43" s="7">
        <v>47</v>
      </c>
      <c r="E43" s="11" t="s">
        <v>20</v>
      </c>
      <c r="F43" s="12" t="s">
        <v>13</v>
      </c>
    </row>
    <row r="44" spans="1:6" x14ac:dyDescent="0.25">
      <c r="A44">
        <v>43</v>
      </c>
      <c r="B44" s="4">
        <v>58</v>
      </c>
      <c r="C44" s="5">
        <v>28</v>
      </c>
      <c r="D44" s="5">
        <v>51</v>
      </c>
      <c r="E44" s="9" t="s">
        <v>28</v>
      </c>
      <c r="F44" s="10" t="s">
        <v>23</v>
      </c>
    </row>
    <row r="45" spans="1:6" x14ac:dyDescent="0.25">
      <c r="A45">
        <v>44</v>
      </c>
      <c r="B45" s="6">
        <v>49</v>
      </c>
      <c r="C45" s="7">
        <v>25</v>
      </c>
      <c r="D45" s="7">
        <v>45</v>
      </c>
      <c r="E45" s="11" t="s">
        <v>21</v>
      </c>
      <c r="F45" s="12" t="s">
        <v>23</v>
      </c>
    </row>
    <row r="46" spans="1:6" x14ac:dyDescent="0.25">
      <c r="A46">
        <v>45</v>
      </c>
      <c r="B46" s="4">
        <v>56</v>
      </c>
      <c r="C46" s="5">
        <v>3</v>
      </c>
      <c r="D46" s="5">
        <v>41</v>
      </c>
      <c r="E46" s="9" t="s">
        <v>15</v>
      </c>
      <c r="F46" s="10" t="s">
        <v>13</v>
      </c>
    </row>
    <row r="47" spans="1:6" x14ac:dyDescent="0.25">
      <c r="A47">
        <v>46</v>
      </c>
      <c r="B47" s="6">
        <v>5</v>
      </c>
      <c r="C47" s="7">
        <v>32</v>
      </c>
      <c r="D47" s="7">
        <v>12</v>
      </c>
      <c r="E47" s="11" t="s">
        <v>5</v>
      </c>
      <c r="F47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48320-E1C7-49FE-94DD-0E358B00D604}">
  <dimension ref="A1:DB45"/>
  <sheetViews>
    <sheetView topLeftCell="CM1" workbookViewId="0">
      <selection activeCell="C3" sqref="C3"/>
    </sheetView>
  </sheetViews>
  <sheetFormatPr baseColWidth="10" defaultRowHeight="15" x14ac:dyDescent="0.25"/>
  <cols>
    <col min="1" max="1" width="12" customWidth="1"/>
    <col min="2" max="3" width="14.140625" bestFit="1" customWidth="1"/>
    <col min="5" max="6" width="11.85546875" bestFit="1" customWidth="1"/>
  </cols>
  <sheetData>
    <row r="1" spans="1:106" x14ac:dyDescent="0.25">
      <c r="A1" t="s">
        <v>137</v>
      </c>
      <c r="B1" t="s">
        <v>17</v>
      </c>
      <c r="C1" t="s">
        <v>27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  <c r="BZ1" t="s">
        <v>108</v>
      </c>
      <c r="CA1" t="s">
        <v>109</v>
      </c>
      <c r="CB1" t="s">
        <v>110</v>
      </c>
      <c r="CC1" t="s">
        <v>111</v>
      </c>
      <c r="CD1" t="s">
        <v>112</v>
      </c>
      <c r="CE1" t="s">
        <v>113</v>
      </c>
      <c r="CF1" t="s">
        <v>114</v>
      </c>
      <c r="CG1" t="s">
        <v>115</v>
      </c>
      <c r="CH1" t="s">
        <v>116</v>
      </c>
      <c r="CI1" t="s">
        <v>117</v>
      </c>
      <c r="CJ1" t="s">
        <v>118</v>
      </c>
      <c r="CK1" t="s">
        <v>119</v>
      </c>
      <c r="CL1" t="s">
        <v>120</v>
      </c>
      <c r="CM1" t="s">
        <v>121</v>
      </c>
      <c r="CN1" t="s">
        <v>122</v>
      </c>
      <c r="CO1" t="s">
        <v>123</v>
      </c>
      <c r="CP1" t="s">
        <v>124</v>
      </c>
      <c r="CQ1" t="s">
        <v>125</v>
      </c>
      <c r="CR1" t="s">
        <v>126</v>
      </c>
      <c r="CS1" t="s">
        <v>127</v>
      </c>
      <c r="CT1" t="s">
        <v>128</v>
      </c>
      <c r="CU1" t="s">
        <v>129</v>
      </c>
      <c r="CV1" t="s">
        <v>130</v>
      </c>
      <c r="CW1" t="s">
        <v>131</v>
      </c>
      <c r="CX1" t="s">
        <v>132</v>
      </c>
      <c r="CY1" t="s">
        <v>133</v>
      </c>
      <c r="CZ1" t="s">
        <v>134</v>
      </c>
      <c r="DA1" t="s">
        <v>135</v>
      </c>
      <c r="DB1" t="s">
        <v>136</v>
      </c>
    </row>
    <row r="2" spans="1:106" ht="15.75" x14ac:dyDescent="0.25">
      <c r="A2">
        <v>1</v>
      </c>
      <c r="B2" s="14" cm="1">
        <f t="array" ref="B2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69.334262814282525</v>
      </c>
      <c r="C2" s="14" cm="1">
        <f t="array" ref="C2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40.507900463983567</v>
      </c>
      <c r="D2" s="14" cm="1">
        <f t="array" ref="D2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5.6603886792339626</v>
      </c>
      <c r="E2" s="14" cm="1">
        <f t="array" ref="E2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28.754304025658488</v>
      </c>
      <c r="F2" s="14" cm="1">
        <f t="array" ref="F2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6.3253458403473877</v>
      </c>
      <c r="G2" s="14" cm="1">
        <f t="array" ref="G2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35.412427197242494</v>
      </c>
      <c r="H2" s="14" cm="1">
        <f t="array" ref="H2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53.02414544337325</v>
      </c>
      <c r="I2" s="14" cm="1">
        <f t="array" ref="I2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48.114031217514921</v>
      </c>
      <c r="J2" s="14" cm="1">
        <f t="array" ref="J2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63.732958506568636</v>
      </c>
      <c r="K2" s="14" cm="1">
        <f t="array" ref="K2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23.159447316376099</v>
      </c>
      <c r="L2" s="14" cm="1">
        <f t="array" ref="L2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38.935330998978294</v>
      </c>
      <c r="M2" s="14" cm="1">
        <f t="array" ref="M2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50.029591243583035</v>
      </c>
      <c r="N2" s="14" cm="1">
        <f t="array" ref="N2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29.702020133317532</v>
      </c>
      <c r="O2" s="14" cm="1">
        <f t="array" ref="O2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3.7416573867739413</v>
      </c>
      <c r="P2" s="14" cm="1">
        <f t="array" ref="P2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32.034512638715142</v>
      </c>
      <c r="Q2" s="14" cm="1">
        <f t="array" ref="Q2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8.3090312311363963</v>
      </c>
      <c r="R2" s="14" cm="1">
        <f t="array" ref="R2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22.610838109190027</v>
      </c>
      <c r="S2" s="14" cm="1">
        <f t="array" ref="S2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50.06355960177023</v>
      </c>
      <c r="T2" s="14" cm="1">
        <f t="array" ref="T2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19.90879202764447</v>
      </c>
      <c r="U2" s="14" cm="1">
        <f t="array" ref="U2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52.507142371300304</v>
      </c>
      <c r="V2" s="14" cm="1">
        <f t="array" ref="V2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43.9</v>
      </c>
      <c r="W2" s="14" cm="1">
        <f t="array" ref="W2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49.781623115362564</v>
      </c>
      <c r="X2" s="14" cm="1">
        <f t="array" ref="X2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32.468600216208891</v>
      </c>
      <c r="Y2" s="14" cm="1">
        <f t="array" ref="Y2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52.756137083755476</v>
      </c>
      <c r="Z2" s="14" cm="1">
        <f t="array" ref="Z2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53.036685416794285</v>
      </c>
      <c r="AA2" s="14" cm="1">
        <f t="array" ref="AA2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56.315539596100827</v>
      </c>
      <c r="AB2" s="14" cm="1">
        <f t="array" ref="AB2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4.0012498047485119</v>
      </c>
      <c r="AC2" s="14" cm="1">
        <f t="array" ref="AC2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20.889231675674431</v>
      </c>
      <c r="AD2" s="14" cm="1">
        <f t="array" ref="AD2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35.696078215960924</v>
      </c>
      <c r="AE2" s="14" cm="1">
        <f t="array" ref="AE2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43.717387845112611</v>
      </c>
      <c r="AF2" s="14" cm="1">
        <f t="array" ref="AF2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35.482530913112726</v>
      </c>
      <c r="AG2" s="14" cm="1">
        <f t="array" ref="AG2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8.1877957961834884</v>
      </c>
      <c r="AH2" s="14" cm="1">
        <f t="array" ref="AH2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57.879530060289881</v>
      </c>
      <c r="AI2" s="14" cm="1">
        <f t="array" ref="AI2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5.8343808583259289</v>
      </c>
      <c r="AJ2" s="14" cm="1">
        <f t="array" ref="AJ2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28.509822868618457</v>
      </c>
      <c r="AK2" s="14" cm="1">
        <f t="array" ref="AK2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57.650758884857709</v>
      </c>
      <c r="AL2" s="14" cm="1">
        <f t="array" ref="AL2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32.055576737909426</v>
      </c>
      <c r="AM2" s="14" cm="1">
        <f t="array" ref="AM2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46.540734845938992</v>
      </c>
      <c r="AN2" s="14" cm="1">
        <f t="array" ref="AN2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20.635164162177144</v>
      </c>
      <c r="AO2" s="14" cm="1">
        <f t="array" ref="AO2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20.268448386593384</v>
      </c>
      <c r="AP2" s="14" cm="1">
        <f t="array" ref="AP2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40.512220378547511</v>
      </c>
      <c r="AQ2" s="14" cm="1">
        <f t="array" ref="AQ2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34.845516210841247</v>
      </c>
      <c r="AR2" s="14" cm="1">
        <f t="array" ref="AR2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36.784371681462765</v>
      </c>
      <c r="AS2" s="14" cm="1">
        <f t="array" ref="AS2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32.618399715498001</v>
      </c>
      <c r="AT2" s="14" cm="1">
        <f t="array" ref="AT2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50.372214563189495</v>
      </c>
      <c r="AU2" s="14" cm="1">
        <f t="array" ref="AU2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7.8128099938498439</v>
      </c>
      <c r="AV2" s="14" cm="1">
        <f t="array" ref="AV2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35.476189197826756</v>
      </c>
      <c r="AW2" s="14" cm="1">
        <f t="array" ref="AW2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12.451505933018705</v>
      </c>
      <c r="AX2" s="14" cm="1">
        <f t="array" ref="AX2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52.143647743517143</v>
      </c>
      <c r="AY2" s="14" cm="1">
        <f t="array" ref="AY2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5.1078371156488531</v>
      </c>
      <c r="AZ2" s="14" cm="1">
        <f t="array" ref="AZ2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42.315954438013094</v>
      </c>
      <c r="BA2" s="14" cm="1">
        <f t="array" ref="BA2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11.001818031580054</v>
      </c>
      <c r="BB2" s="14" cm="1">
        <f t="array" ref="BB2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22.869193252058544</v>
      </c>
      <c r="BC2" s="14" cm="1">
        <f t="array" ref="BC2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9.3808315196468595</v>
      </c>
      <c r="BD2" s="14" cm="1">
        <f t="array" ref="BD2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40.963398296528084</v>
      </c>
      <c r="BE2" s="14" cm="1">
        <f t="array" ref="BE2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36.194474716453612</v>
      </c>
      <c r="BF2" s="14" cm="1">
        <f t="array" ref="BF2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20.627408950229306</v>
      </c>
      <c r="BG2" s="14" cm="1">
        <f t="array" ref="BG2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41.58617558756756</v>
      </c>
      <c r="BH2" s="14" cm="1">
        <f t="array" ref="BH2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47.190677045365646</v>
      </c>
      <c r="BI2" s="14" cm="1">
        <f t="array" ref="BI2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33.018328243567993</v>
      </c>
      <c r="BJ2" s="14" cm="1">
        <f t="array" ref="BJ2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17.233978066598553</v>
      </c>
      <c r="BK2" s="14" cm="1">
        <f t="array" ref="BK2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5.102940328869229</v>
      </c>
      <c r="BL2" s="14" cm="1">
        <f t="array" ref="BL2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36.940628040140304</v>
      </c>
      <c r="BM2" s="14" cm="1">
        <f t="array" ref="BM2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42.65219806762601</v>
      </c>
      <c r="BN2" s="14" cm="1">
        <f t="array" ref="BN2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52.138661279323237</v>
      </c>
      <c r="BO2" s="14" cm="1">
        <f t="array" ref="BO2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35.62597367090477</v>
      </c>
      <c r="BP2" s="14" cm="1">
        <f t="array" ref="BP2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47.046891501989798</v>
      </c>
      <c r="BQ2" s="14" cm="1">
        <f t="array" ref="BQ2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45.332107826572546</v>
      </c>
      <c r="BR2" s="14" cm="1">
        <f t="array" ref="BR2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50.12544264143709</v>
      </c>
      <c r="BS2" s="14" cm="1">
        <f t="array" ref="BS2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25.455058436389418</v>
      </c>
      <c r="BT2" s="14" cm="1">
        <f t="array" ref="BT2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7.5524830353996819</v>
      </c>
      <c r="BU2" s="14" cm="1">
        <f t="array" ref="BU2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43.915942435521067</v>
      </c>
      <c r="BV2" s="14" cm="1">
        <f t="array" ref="BV2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46.346952434868896</v>
      </c>
      <c r="BW2" s="14" cm="1">
        <f t="array" ref="BW2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37.424724447883378</v>
      </c>
      <c r="BX2" s="14" cm="1">
        <f t="array" ref="BX2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46.270941205037097</v>
      </c>
      <c r="BY2" s="14" cm="1">
        <f t="array" ref="BY2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35.085609585697668</v>
      </c>
      <c r="BZ2" s="14" cm="1">
        <f t="array" ref="BZ2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5.8343808583259289</v>
      </c>
      <c r="CA2" s="14" cm="1">
        <f t="array" ref="CA2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9.4889409314211672</v>
      </c>
      <c r="CB2" s="14" cm="1">
        <f t="array" ref="CB2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40.971819583708999</v>
      </c>
      <c r="CC2" s="14" cm="1">
        <f t="array" ref="CC2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56.466273119447152</v>
      </c>
      <c r="CD2" s="14" cm="1">
        <f t="array" ref="CD2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4.1231056256176606</v>
      </c>
      <c r="CE2" s="14" cm="1">
        <f t="array" ref="CE2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5.3860932037980929</v>
      </c>
      <c r="CF2" s="14" cm="1">
        <f t="array" ref="CF2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9.38296328459192</v>
      </c>
      <c r="CG2" s="14" cm="1">
        <f t="array" ref="CG2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5.3888774341229917</v>
      </c>
      <c r="CH2" s="14" cm="1">
        <f t="array" ref="CH2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5.102940328869229</v>
      </c>
      <c r="CI2" s="14" cm="1">
        <f t="array" ref="CI2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23.888072337465825</v>
      </c>
      <c r="CJ2" s="14" cm="1">
        <f t="array" ref="CJ2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39.153543900903784</v>
      </c>
      <c r="CK2" s="14" cm="1">
        <f t="array" ref="CK2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7.8128099938498439</v>
      </c>
      <c r="CL2" s="14" cm="1">
        <f t="array" ref="CL2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34.160796243647482</v>
      </c>
      <c r="CM2" s="14" cm="1">
        <f t="array" ref="CM2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54.270065413632956</v>
      </c>
      <c r="CN2" s="14" cm="1">
        <f t="array" ref="CN2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39.949468081565243</v>
      </c>
      <c r="CO2" s="14" cm="1">
        <f t="array" ref="CO2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6.4031242374328485</v>
      </c>
      <c r="CP2" s="14" cm="1">
        <f t="array" ref="CP2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4.5869379764718863</v>
      </c>
      <c r="CQ2" s="14" cm="1">
        <f t="array" ref="CQ2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5.831809324729333</v>
      </c>
      <c r="CR2" s="14" cm="1">
        <f t="array" ref="CR2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60.566987707826449</v>
      </c>
      <c r="CS2" s="14" cm="1">
        <f t="array" ref="CS2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3.0066592756745814</v>
      </c>
      <c r="CT2" s="14" cm="1">
        <f t="array" ref="CT2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56.814522791272303</v>
      </c>
      <c r="CU2" s="14" cm="1">
        <f t="array" ref="CU2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23.94765124182328</v>
      </c>
      <c r="CV2" s="14" cm="1">
        <f t="array" ref="CV2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6.4838260309789311</v>
      </c>
      <c r="CW2" s="14" cm="1">
        <f t="array" ref="CW2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25.580461293729634</v>
      </c>
      <c r="CX2" s="14" cm="1">
        <f t="array" ref="CX2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20.460694025374604</v>
      </c>
      <c r="CY2" s="14" cm="1">
        <f t="array" ref="CY2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48.941291360159269</v>
      </c>
      <c r="CZ2" s="14" cm="1">
        <f t="array" ref="CZ2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38.055879966176057</v>
      </c>
      <c r="DA2" s="14" cm="1">
        <f t="array" ref="DA2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38.055879966176057</v>
      </c>
      <c r="DB2" s="14" cm="1">
        <f t="array" ref="DB2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38.055879966176057</v>
      </c>
    </row>
    <row r="3" spans="1:106" ht="15.75" x14ac:dyDescent="0.25">
      <c r="A3">
        <v>2</v>
      </c>
      <c r="B3" s="14" cm="1">
        <f t="array" ref="B3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79.040559208548117</v>
      </c>
      <c r="C3" s="14" cm="1">
        <f t="array" ref="C3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51.468436929831086</v>
      </c>
      <c r="D3" s="14" cm="1">
        <f t="array" ref="D3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31.161033358988593</v>
      </c>
      <c r="E3" s="14" cm="1">
        <f t="array" ref="E3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42.124102364323448</v>
      </c>
      <c r="F3" s="14" cm="1">
        <f t="array" ref="F3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36.263480252176571</v>
      </c>
      <c r="G3" s="14" cm="1">
        <f t="array" ref="G3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10.247438704378768</v>
      </c>
      <c r="H3" s="14" cm="1">
        <f t="array" ref="H3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68.480727215764873</v>
      </c>
      <c r="I3" s="14" cm="1">
        <f t="array" ref="I3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38.637934727415235</v>
      </c>
      <c r="J3" s="14" cm="1">
        <f t="array" ref="J3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59.093146810776631</v>
      </c>
      <c r="K3" s="14" cm="1">
        <f t="array" ref="K3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31.934464141425639</v>
      </c>
      <c r="L3" s="14" cm="1">
        <f t="array" ref="L3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52.19089958987103</v>
      </c>
      <c r="M3" s="14" cm="1">
        <f t="array" ref="M3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60.86780758331944</v>
      </c>
      <c r="N3" s="14" cm="1">
        <f t="array" ref="N3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45.386782216852517</v>
      </c>
      <c r="O3" s="14" cm="1">
        <f t="array" ref="O3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36.620895674464322</v>
      </c>
      <c r="P3" s="14" cm="1">
        <f t="array" ref="P3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44.04497701214067</v>
      </c>
      <c r="Q3" s="14" cm="1">
        <f t="array" ref="Q3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28.035869881278874</v>
      </c>
      <c r="R3" s="14" cm="1">
        <f t="array" ref="R3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28.164516683231046</v>
      </c>
      <c r="S3" s="14" cm="1">
        <f t="array" ref="S3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47.178490861832366</v>
      </c>
      <c r="T3" s="14" cm="1">
        <f t="array" ref="T3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28.351543167877121</v>
      </c>
      <c r="U3" s="14" cm="1">
        <f t="array" ref="U3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60.105656971702757</v>
      </c>
      <c r="V3" s="14" cm="1">
        <f t="array" ref="V3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32.046216625367805</v>
      </c>
      <c r="W3" s="14" cm="1">
        <f t="array" ref="W3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46.988934867689863</v>
      </c>
      <c r="X3" s="14" cm="1">
        <f t="array" ref="X3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38.986664386684843</v>
      </c>
      <c r="Y3" s="14" cm="1">
        <f t="array" ref="Y3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58.334895217185398</v>
      </c>
      <c r="Z3" s="14" cm="1">
        <f t="array" ref="Z3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45.661800227323496</v>
      </c>
      <c r="AA3" s="14" cm="1">
        <f t="array" ref="AA3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60.920029546939652</v>
      </c>
      <c r="AB3" s="14" cm="1">
        <f t="array" ref="AB3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35.143135887396276</v>
      </c>
      <c r="AC3" s="14" cm="1">
        <f t="array" ref="AC3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32.431620372716502</v>
      </c>
      <c r="AD3" s="14" cm="1">
        <f t="array" ref="AD3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49.517269714716704</v>
      </c>
      <c r="AE3" s="14" cm="1">
        <f t="array" ref="AE3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31.606328480226868</v>
      </c>
      <c r="AF3" s="14" cm="1">
        <f t="array" ref="AF3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0.19999999999999998</v>
      </c>
      <c r="AG3" s="14" cm="1">
        <f t="array" ref="AG3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28.07151581229628</v>
      </c>
      <c r="AH3" s="14" cm="1">
        <f t="array" ref="AH3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43.04660265340344</v>
      </c>
      <c r="AI3" s="14" cm="1">
        <f t="array" ref="AI3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31.064610089296146</v>
      </c>
      <c r="AJ3" s="14" cm="1">
        <f t="array" ref="AJ3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40.846542081307199</v>
      </c>
      <c r="AK3" s="14" cm="1">
        <f t="array" ref="AK3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66.331289750765436</v>
      </c>
      <c r="AL3" s="14" cm="1">
        <f t="array" ref="AL3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43.790524089122293</v>
      </c>
      <c r="AM3" s="14" cm="1">
        <f t="array" ref="AM3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52.431002279185932</v>
      </c>
      <c r="AN3" s="14" cm="1">
        <f t="array" ref="AN3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29.923903488682758</v>
      </c>
      <c r="AO3" s="14" cm="1">
        <f t="array" ref="AO3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25.188092424794696</v>
      </c>
      <c r="AP3" s="14" cm="1">
        <f t="array" ref="AP3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51.472419799344969</v>
      </c>
      <c r="AQ3" s="14" cm="1">
        <f t="array" ref="AQ3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43.999545452197573</v>
      </c>
      <c r="AR3" s="14" cm="1">
        <f t="array" ref="AR3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5.8309518948453007</v>
      </c>
      <c r="AS3" s="14" cm="1">
        <f t="array" ref="AS3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44.495954872325193</v>
      </c>
      <c r="AT3" s="14" cm="1">
        <f t="array" ref="AT3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51.096085955775514</v>
      </c>
      <c r="AU3" s="14" cm="1">
        <f t="array" ref="AU3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32.772091785542159</v>
      </c>
      <c r="AV3" s="14" cm="1">
        <f t="array" ref="AV3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50.026093191453597</v>
      </c>
      <c r="AW3" s="14" cm="1">
        <f t="array" ref="AW3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26.306082946725457</v>
      </c>
      <c r="AX3" s="14" cm="1">
        <f t="array" ref="AX3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44.417226387967993</v>
      </c>
      <c r="AY3" s="14" cm="1">
        <f t="array" ref="AY3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38.223029707232783</v>
      </c>
      <c r="AZ3" s="14" cm="1">
        <f t="array" ref="AZ3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29.431445768089613</v>
      </c>
      <c r="BA3" s="14" cm="1">
        <f t="array" ref="BA3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29.291807728441754</v>
      </c>
      <c r="BB3" s="14" cm="1">
        <f t="array" ref="BB3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34.909740760996783</v>
      </c>
      <c r="BC3" s="14" cm="1">
        <f t="array" ref="BC3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41.989165269150085</v>
      </c>
      <c r="BD3" s="14" cm="1">
        <f t="array" ref="BD3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53.984164344740947</v>
      </c>
      <c r="BE3" s="14" cm="1">
        <f t="array" ref="BE3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4.1243181254602561</v>
      </c>
      <c r="BF3" s="14" cm="1">
        <f t="array" ref="BF3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24.79919353527449</v>
      </c>
      <c r="BG3" s="14" cm="1">
        <f t="array" ref="BG3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55.81899318332426</v>
      </c>
      <c r="BH3" s="14" cm="1">
        <f t="array" ref="BH3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37.374991638795052</v>
      </c>
      <c r="BI3" s="14" cm="1">
        <f t="array" ref="BI3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47.285938713321535</v>
      </c>
      <c r="BJ3" s="14" cm="1">
        <f t="array" ref="BJ3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20.249444436823445</v>
      </c>
      <c r="BK3" s="14" cm="1">
        <f t="array" ref="BK3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32.26468657836304</v>
      </c>
      <c r="BL3" s="14" cm="1">
        <f t="array" ref="BL3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51.213670050095025</v>
      </c>
      <c r="BM3" s="14" cm="1">
        <f t="array" ref="BM3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30.115776596329042</v>
      </c>
      <c r="BN3" s="14" cm="1">
        <f t="array" ref="BN3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60.730964095755965</v>
      </c>
      <c r="BO3" s="14" cm="1">
        <f t="array" ref="BO3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47.12706228909245</v>
      </c>
      <c r="BP3" s="14" cm="1">
        <f t="array" ref="BP3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62.287719495900639</v>
      </c>
      <c r="BQ3" s="14" cm="1">
        <f t="array" ref="BQ3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34.56428792843851</v>
      </c>
      <c r="BR3" s="14" cm="1">
        <f t="array" ref="BR3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41.672652903312979</v>
      </c>
      <c r="BS3" s="14" cm="1">
        <f t="array" ref="BS3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38.521292813196183</v>
      </c>
      <c r="BT3" s="14" cm="1">
        <f t="array" ref="BT3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39.623351700733245</v>
      </c>
      <c r="BU3" s="14" cm="1">
        <f t="array" ref="BU3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57.191258073240533</v>
      </c>
      <c r="BV3" s="14" cm="1">
        <f t="array" ref="BV3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53.018958873218175</v>
      </c>
      <c r="BW3" s="14" cm="1">
        <f t="array" ref="BW3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50.978819131086198</v>
      </c>
      <c r="BX3" s="14" cm="1">
        <f t="array" ref="BX3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53.04799713467041</v>
      </c>
      <c r="BY3" s="14" cm="1">
        <f t="array" ref="BY3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46.719267973717223</v>
      </c>
      <c r="BZ3" s="14" cm="1">
        <f t="array" ref="BZ3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32.140472927447725</v>
      </c>
      <c r="CA3" s="14" cm="1">
        <f t="array" ref="CA3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28.089321814525888</v>
      </c>
      <c r="CB3" s="14" cm="1">
        <f t="array" ref="CB3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21.08459153030952</v>
      </c>
      <c r="CC3" s="14" cm="1">
        <f t="array" ref="CC3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50.142297514174601</v>
      </c>
      <c r="CD3" s="14" cm="1">
        <f t="array" ref="CD3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34.148059974177158</v>
      </c>
      <c r="CE3" s="14" cm="1">
        <f t="array" ref="CE3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30.301155093494373</v>
      </c>
      <c r="CF3" s="14" cm="1">
        <f t="array" ref="CF3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29.034634490552829</v>
      </c>
      <c r="CG3" s="14" cm="1">
        <f t="array" ref="CG3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31.717660695580939</v>
      </c>
      <c r="CH3" s="14" cm="1">
        <f t="array" ref="CH3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34.53997683844041</v>
      </c>
      <c r="CI3" s="14" cm="1">
        <f t="array" ref="CI3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36.086146926486904</v>
      </c>
      <c r="CJ3" s="14" cm="1">
        <f t="array" ref="CJ3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54.362579041101426</v>
      </c>
      <c r="CK3" s="14" cm="1">
        <f t="array" ref="CK3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29.086251047531032</v>
      </c>
      <c r="CL3" s="14" cm="1">
        <f t="array" ref="CL3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45.043201484796796</v>
      </c>
      <c r="CM3" s="14" cm="1">
        <f t="array" ref="CM3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47.216628426858264</v>
      </c>
      <c r="CN3" s="14" cm="1">
        <f t="array" ref="CN3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51.651621465351887</v>
      </c>
      <c r="CO3" s="14" cm="1">
        <f t="array" ref="CO3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31.592562415859845</v>
      </c>
      <c r="CP3" s="14" cm="1">
        <f t="array" ref="CP3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34.380372307466367</v>
      </c>
      <c r="CQ3" s="14" cm="1">
        <f t="array" ref="CQ3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32.140939625343876</v>
      </c>
      <c r="CR3" s="14" cm="1">
        <f t="array" ref="CR3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47.872852432250156</v>
      </c>
      <c r="CS3" s="14" cm="1">
        <f t="array" ref="CS3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35.185366276337099</v>
      </c>
      <c r="CT3" s="14" cm="1">
        <f t="array" ref="CT3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50.576674465607169</v>
      </c>
      <c r="CU3" s="14" cm="1">
        <f t="array" ref="CU3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32.664965942122151</v>
      </c>
      <c r="CV3" s="14" cm="1">
        <f t="array" ref="CV3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31.257159179938281</v>
      </c>
      <c r="CW3" s="14" cm="1">
        <f t="array" ref="CW3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37.494132874357824</v>
      </c>
      <c r="CX3" s="14" cm="1">
        <f t="array" ref="CX3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27.022398117117586</v>
      </c>
      <c r="CY3" s="14" cm="1">
        <f t="array" ref="CY3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59.272590630071164</v>
      </c>
      <c r="CZ3" s="14" cm="1">
        <f t="array" ref="CZ3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48.541116592019179</v>
      </c>
      <c r="DA3" s="14" cm="1">
        <f t="array" ref="DA3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48.541116592019179</v>
      </c>
      <c r="DB3" s="14" cm="1">
        <f t="array" ref="DB3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48.541116592019179</v>
      </c>
    </row>
    <row r="4" spans="1:106" ht="15.75" x14ac:dyDescent="0.25">
      <c r="A4">
        <v>3</v>
      </c>
      <c r="B4" s="14" cm="1">
        <f t="array" ref="B4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69.814038702828242</v>
      </c>
      <c r="C4" s="14" cm="1">
        <f t="array" ref="C4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45.908713769828054</v>
      </c>
      <c r="D4" s="14" cm="1">
        <f t="array" ref="D4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5.4772255750516612</v>
      </c>
      <c r="E4" s="14" cm="1">
        <f t="array" ref="E4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34.281336029974092</v>
      </c>
      <c r="F4" s="14" cm="1">
        <f t="array" ref="F4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12.884486796143648</v>
      </c>
      <c r="G4" s="14" cm="1">
        <f t="array" ref="G4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30.528675044947494</v>
      </c>
      <c r="H4" s="14" cm="1">
        <f t="array" ref="H4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60.234873619855797</v>
      </c>
      <c r="I4" s="14" cm="1">
        <f t="array" ref="I4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48.80122949270848</v>
      </c>
      <c r="J4" s="14" cm="1">
        <f t="array" ref="J4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66.697901016448782</v>
      </c>
      <c r="K4" s="14" cm="1">
        <f t="array" ref="K4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25.973832986296035</v>
      </c>
      <c r="L4" s="14" cm="1">
        <f t="array" ref="L4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44.816961075021588</v>
      </c>
      <c r="M4" s="14" cm="1">
        <f t="array" ref="M4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56.049620872937226</v>
      </c>
      <c r="N4" s="14" cm="1">
        <f t="array" ref="N4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35.870461385379478</v>
      </c>
      <c r="O4" s="14" cm="1">
        <f t="array" ref="O4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11.047171583713181</v>
      </c>
      <c r="P4" s="14" cm="1">
        <f t="array" ref="P4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37.452503254121744</v>
      </c>
      <c r="Q4" s="14" cm="1">
        <f t="array" ref="Q4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3.3166247903553998</v>
      </c>
      <c r="R4" s="14" cm="1">
        <f t="array" ref="R4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20.539961051569694</v>
      </c>
      <c r="S4" s="14" cm="1">
        <f t="array" ref="S4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42.433948673202686</v>
      </c>
      <c r="T4" s="14" cm="1">
        <f t="array" ref="T4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20.848021488860759</v>
      </c>
      <c r="U4" s="14" cm="1">
        <f t="array" ref="U4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51.102250439682201</v>
      </c>
      <c r="V4" s="14" cm="1">
        <f t="array" ref="V4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43.631296107266856</v>
      </c>
      <c r="W4" s="14" cm="1">
        <f t="array" ref="W4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42.221913741563164</v>
      </c>
      <c r="X4" s="14" cm="1">
        <f t="array" ref="X4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36.313771492369121</v>
      </c>
      <c r="Y4" s="14" cm="1">
        <f t="array" ref="Y4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50.711832938674185</v>
      </c>
      <c r="Z4" s="14" cm="1">
        <f t="array" ref="Z4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54.859912504487284</v>
      </c>
      <c r="AA4" s="14" cm="1">
        <f t="array" ref="AA4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54.735363340348805</v>
      </c>
      <c r="AB4" s="14" cm="1">
        <f t="array" ref="AB4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7.8746428490440126</v>
      </c>
      <c r="AC4" s="14" cm="1">
        <f t="array" ref="AC4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24.467120795058825</v>
      </c>
      <c r="AD4" s="14" cm="1">
        <f t="array" ref="AD4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41.912885846717835</v>
      </c>
      <c r="AE4" s="14" cm="1">
        <f t="array" ref="AE4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43.216779148844495</v>
      </c>
      <c r="AF4" s="14" cm="1">
        <f t="array" ref="AF4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29.069055712217416</v>
      </c>
      <c r="AG4" s="14" cm="1">
        <f t="array" ref="AG4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</v>
      </c>
      <c r="AH4" s="14" cm="1">
        <f t="array" ref="AH4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50.259327492516249</v>
      </c>
      <c r="AI4" s="14" cm="1">
        <f t="array" ref="AI4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3.4641016151377544</v>
      </c>
      <c r="AJ4" s="14" cm="1">
        <f t="array" ref="AJ4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33.154336066342815</v>
      </c>
      <c r="AK4" s="14" cm="1">
        <f t="array" ref="AK4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63.45399908595202</v>
      </c>
      <c r="AL4" s="14" cm="1">
        <f t="array" ref="AL4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36.663878681885251</v>
      </c>
      <c r="AM4" s="14" cm="1">
        <f t="array" ref="AM4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41.012193308819754</v>
      </c>
      <c r="AN4" s="14" cm="1">
        <f t="array" ref="AN4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18.498918887329605</v>
      </c>
      <c r="AO4" s="14" cm="1">
        <f t="array" ref="AO4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15.205591076969025</v>
      </c>
      <c r="AP4" s="14" cm="1">
        <f t="array" ref="AP4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45.912961132995989</v>
      </c>
      <c r="AQ4" s="14" cm="1">
        <f t="array" ref="AQ4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39.556162604580337</v>
      </c>
      <c r="AR4" s="14" cm="1">
        <f t="array" ref="AR4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29.308872376807674</v>
      </c>
      <c r="AS4" s="14" cm="1">
        <f t="array" ref="AS4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37.822744480008325</v>
      </c>
      <c r="AT4" s="14" cm="1">
        <f t="array" ref="AT4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46.082968654373815</v>
      </c>
      <c r="AU4" s="14" cm="1">
        <f t="array" ref="AU4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9.5393920141694561</v>
      </c>
      <c r="AV4" s="14" cm="1">
        <f t="array" ref="AV4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41.632199077156613</v>
      </c>
      <c r="AW4" s="14" cm="1">
        <f t="array" ref="AW4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3.6055512754639891</v>
      </c>
      <c r="AX4" s="14" cm="1">
        <f t="array" ref="AX4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53.717408723802009</v>
      </c>
      <c r="AY4" s="14" cm="1">
        <f t="array" ref="AY4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10.863240768757729</v>
      </c>
      <c r="AZ4" s="14" cm="1">
        <f t="array" ref="AZ4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41.797129088012731</v>
      </c>
      <c r="BA4" s="14" cm="1">
        <f t="array" ref="BA4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2.2360679774997898</v>
      </c>
      <c r="BB4" s="14" cm="1">
        <f t="array" ref="BB4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26.219077024182223</v>
      </c>
      <c r="BC4" s="14" cm="1">
        <f t="array" ref="BC4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16.310732662881826</v>
      </c>
      <c r="BD4" s="14" cm="1">
        <f t="array" ref="BD4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47.019570393613762</v>
      </c>
      <c r="BE4" s="14" cm="1">
        <f t="array" ref="BE4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29.086079144497972</v>
      </c>
      <c r="BF4" s="14" cm="1">
        <f t="array" ref="BF4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13.993212640419641</v>
      </c>
      <c r="BG4" s="14" cm="1">
        <f t="array" ref="BG4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47.919620198828788</v>
      </c>
      <c r="BH4" s="14" cm="1">
        <f t="array" ref="BH4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47.891126526737708</v>
      </c>
      <c r="BI4" s="14" cm="1">
        <f t="array" ref="BI4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39.149584927557022</v>
      </c>
      <c r="BJ4" s="14" cm="1">
        <f t="array" ref="BJ4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9.1109823839144806</v>
      </c>
      <c r="BK4" s="14" cm="1">
        <f t="array" ref="BK4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6.7823299831252681</v>
      </c>
      <c r="BL4" s="14" cm="1">
        <f t="array" ref="BL4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43.004767177604855</v>
      </c>
      <c r="BM4" s="14" cm="1">
        <f t="array" ref="BM4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42.375582591865331</v>
      </c>
      <c r="BN4" s="14" cm="1">
        <f t="array" ref="BN4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50.665175416650833</v>
      </c>
      <c r="BO4" s="14" cm="1">
        <f t="array" ref="BO4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40.935192683069175</v>
      </c>
      <c r="BP4" s="14" cm="1">
        <f t="array" ref="BP4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53.910017621959646</v>
      </c>
      <c r="BQ4" s="14" cm="1">
        <f t="array" ref="BQ4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45.732264321811137</v>
      </c>
      <c r="BR4" s="14" cm="1">
        <f t="array" ref="BR4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51.470768403046016</v>
      </c>
      <c r="BS4" s="14" cm="1">
        <f t="array" ref="BS4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27.249954128401757</v>
      </c>
      <c r="BT4" s="14" cm="1">
        <f t="array" ref="BT4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13.45362404707371</v>
      </c>
      <c r="BU4" s="14" cm="1">
        <f t="array" ref="BU4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50.133920652588102</v>
      </c>
      <c r="BV4" s="14" cm="1">
        <f t="array" ref="BV4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41.060930335295616</v>
      </c>
      <c r="BW4" s="14" cm="1">
        <f t="array" ref="BW4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43.628087283308673</v>
      </c>
      <c r="BX4" s="14" cm="1">
        <f t="array" ref="BX4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41.097931821443275</v>
      </c>
      <c r="BY4" s="14" cm="1">
        <f t="array" ref="BY4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40.711669088849696</v>
      </c>
      <c r="BZ4" s="14" cm="1">
        <f t="array" ref="BZ4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5.8309518948453007</v>
      </c>
      <c r="CA4" s="14" cm="1">
        <f t="array" ref="CA4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1.4142135623730951</v>
      </c>
      <c r="CB4" s="14" cm="1">
        <f t="array" ref="CB4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36.949289573684631</v>
      </c>
      <c r="CC4" s="14" cm="1">
        <f t="array" ref="CC4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58.7789077816184</v>
      </c>
      <c r="CD4" s="14" cm="1">
        <f t="array" ref="CD4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7.1442284397967004</v>
      </c>
      <c r="CE4" s="14" cm="1">
        <f t="array" ref="CE4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5.9236812878479546</v>
      </c>
      <c r="CF4" s="14" cm="1">
        <f t="array" ref="CF4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1.4142135623730951</v>
      </c>
      <c r="CG4" s="14" cm="1">
        <f t="array" ref="CG4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8.7749643873921226</v>
      </c>
      <c r="CH4" s="14" cm="1">
        <f t="array" ref="CH4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9.4868329805051381</v>
      </c>
      <c r="CI4" s="14" cm="1">
        <f t="array" ref="CI4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28.195744359743369</v>
      </c>
      <c r="CJ4" s="14" cm="1">
        <f t="array" ref="CJ4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45.407488369210647</v>
      </c>
      <c r="CK4" s="14" cm="1">
        <f t="array" ref="CK4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2.2360679774997898</v>
      </c>
      <c r="CL4" s="14" cm="1">
        <f t="array" ref="CL4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39.262704950117737</v>
      </c>
      <c r="CM4" s="14" cm="1">
        <f t="array" ref="CM4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56.053545828966072</v>
      </c>
      <c r="CN4" s="14" cm="1">
        <f t="array" ref="CN4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45.437429504759621</v>
      </c>
      <c r="CO4" s="14" cm="1">
        <f t="array" ref="CO4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8.3090312311363963</v>
      </c>
      <c r="CP4" s="14" cm="1">
        <f t="array" ref="CP4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8.6602540378443873</v>
      </c>
      <c r="CQ4" s="14" cm="1">
        <f t="array" ref="CQ4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5.831809324729333</v>
      </c>
      <c r="CR4" s="14" cm="1">
        <f t="array" ref="CR4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54.978541268389435</v>
      </c>
      <c r="CS4" s="14" cm="1">
        <f t="array" ref="CS4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8.0622577482985491</v>
      </c>
      <c r="CT4" s="14" cm="1">
        <f t="array" ref="CT4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59.115226464930338</v>
      </c>
      <c r="CU4" s="14" cm="1">
        <f t="array" ref="CU4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26.866521918551346</v>
      </c>
      <c r="CV4" s="14" cm="1">
        <f t="array" ref="CV4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6.324555320336759</v>
      </c>
      <c r="CW4" s="14" cm="1">
        <f t="array" ref="CW4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29.977324763894458</v>
      </c>
      <c r="CX4" s="14" cm="1">
        <f t="array" ref="CX4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16.763054614240211</v>
      </c>
      <c r="CY4" s="14" cm="1">
        <f t="array" ref="CY4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54.880688771187991</v>
      </c>
      <c r="CZ4" s="14" cm="1">
        <f t="array" ref="CZ4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43.276899149546288</v>
      </c>
      <c r="DA4" s="14" cm="1">
        <f t="array" ref="DA4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43.276899149546288</v>
      </c>
      <c r="DB4" s="14" cm="1">
        <f t="array" ref="DB4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43.276899149546288</v>
      </c>
    </row>
    <row r="5" spans="1:106" ht="15.75" x14ac:dyDescent="0.25">
      <c r="A5">
        <v>4</v>
      </c>
      <c r="B5" s="14" cm="1">
        <f t="array" ref="B5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68.020658626626073</v>
      </c>
      <c r="C5" s="14" cm="1">
        <f t="array" ref="C5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13.062924634246345</v>
      </c>
      <c r="D5" s="14" cm="1">
        <f t="array" ref="D5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31.292331328937447</v>
      </c>
      <c r="E5" s="14" cm="1">
        <f t="array" ref="E5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0</v>
      </c>
      <c r="F5" s="14" cm="1">
        <f t="array" ref="F5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28.407745422683583</v>
      </c>
      <c r="G5" s="14" cm="1">
        <f t="array" ref="G5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40.289080406482348</v>
      </c>
      <c r="H5" s="14" cm="1">
        <f t="array" ref="H5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27.340263349134002</v>
      </c>
      <c r="I5" s="14" cm="1">
        <f t="array" ref="I5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27.663152387246107</v>
      </c>
      <c r="J5" s="14" cm="1">
        <f t="array" ref="J5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36.73744683561992</v>
      </c>
      <c r="K5" s="14" cm="1">
        <f t="array" ref="K5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11.920151005754919</v>
      </c>
      <c r="L5" s="14" cm="1">
        <f t="array" ref="L5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12.175795661885921</v>
      </c>
      <c r="M5" s="14" cm="1">
        <f t="array" ref="M5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21.937410968480304</v>
      </c>
      <c r="N5" s="14" cm="1">
        <f t="array" ref="N5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3.6110940170535577</v>
      </c>
      <c r="O5" s="14" cm="1">
        <f t="array" ref="O5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29.610977694091762</v>
      </c>
      <c r="P5" s="14" cm="1">
        <f t="array" ref="P5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3.3226495451672298</v>
      </c>
      <c r="Q5" s="14" cm="1">
        <f t="array" ref="Q5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31.846663875514498</v>
      </c>
      <c r="R5" s="14" cm="1">
        <f t="array" ref="R5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38.227738620012559</v>
      </c>
      <c r="S5" s="14" cm="1">
        <f t="array" ref="S5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70.243077950784595</v>
      </c>
      <c r="T5" s="14" cm="1">
        <f t="array" ref="T5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18.710692130437078</v>
      </c>
      <c r="U5" s="14" cm="1">
        <f t="array" ref="U5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57.218965387360861</v>
      </c>
      <c r="V5" s="14" cm="1">
        <f t="array" ref="V5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27.277096619691765</v>
      </c>
      <c r="W5" s="14" cm="1">
        <f t="array" ref="W5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69.692467311754712</v>
      </c>
      <c r="X5" s="14" cm="1">
        <f t="array" ref="X5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7.5524830353996819</v>
      </c>
      <c r="Y5" s="14" cm="1">
        <f t="array" ref="Y5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58.034817135922815</v>
      </c>
      <c r="Z5" s="14" cm="1">
        <f t="array" ref="Z5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28.924729903665479</v>
      </c>
      <c r="AA5" s="14" cm="1">
        <f t="array" ref="AA5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58.584042195806191</v>
      </c>
      <c r="AB5" s="14" cm="1">
        <f t="array" ref="AB5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32.171415884290823</v>
      </c>
      <c r="AC5" s="14" cm="1">
        <f t="array" ref="AC5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11.04943437466371</v>
      </c>
      <c r="AD5" s="14" cm="1">
        <f t="array" ref="AD5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8.064738061462382</v>
      </c>
      <c r="AE5" s="14" cm="1">
        <f t="array" ref="AE5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27.929196193231196</v>
      </c>
      <c r="AF5" s="14" cm="1">
        <f t="array" ref="AF5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42.118879377305376</v>
      </c>
      <c r="AG5" s="14" cm="1">
        <f t="array" ref="AG5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31.467602387217237</v>
      </c>
      <c r="AH5" s="14" cm="1">
        <f t="array" ref="AH5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69.908583164014985</v>
      </c>
      <c r="AI5" s="14" cm="1">
        <f t="array" ref="AI5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31.799528298388328</v>
      </c>
      <c r="AJ5" s="14" cm="1">
        <f t="array" ref="AJ5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7.3484692283495345</v>
      </c>
      <c r="AK5" s="14" cm="1">
        <f t="array" ref="AK5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29.240383034426891</v>
      </c>
      <c r="AL5" s="14" cm="1">
        <f t="array" ref="AL5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10.074224535913421</v>
      </c>
      <c r="AM5" s="14" cm="1">
        <f t="array" ref="AM5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65.872680224809429</v>
      </c>
      <c r="AN5" s="14" cm="1">
        <f t="array" ref="AN5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39.1279950930277</v>
      </c>
      <c r="AO5" s="14" cm="1">
        <f t="array" ref="AO5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40.224370722237531</v>
      </c>
      <c r="AP5" s="14" cm="1">
        <f t="array" ref="AP5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13.069429979918787</v>
      </c>
      <c r="AQ5" s="14" cm="1">
        <f t="array" ref="AQ5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7.2828565824132498</v>
      </c>
      <c r="AR5" s="14" cm="1">
        <f t="array" ref="AR5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46.286499111511986</v>
      </c>
      <c r="AS5" s="14" cm="1">
        <f t="array" ref="AS5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5.5</v>
      </c>
      <c r="AT5" s="14" cm="1">
        <f t="array" ref="AT5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60.142248045778935</v>
      </c>
      <c r="AU5" s="14" cm="1">
        <f t="array" ref="AU5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31.909403002876754</v>
      </c>
      <c r="AV5" s="14" cm="1">
        <f t="array" ref="AV5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8.6307589469292907</v>
      </c>
      <c r="AW5" s="14" cm="1">
        <f t="array" ref="AW5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35.24499964533976</v>
      </c>
      <c r="AX5" s="14" cm="1">
        <f t="array" ref="AX5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28.657459761814199</v>
      </c>
      <c r="AY5" s="14" cm="1">
        <f t="array" ref="AY5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32.763394207560367</v>
      </c>
      <c r="AZ5" s="14" cm="1">
        <f t="array" ref="AZ5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26.944572737380714</v>
      </c>
      <c r="BA5" s="14" cm="1">
        <f t="array" ref="BA5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36.196823065014975</v>
      </c>
      <c r="BB5" s="14" cm="1">
        <f t="array" ref="BB5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12.806638903318856</v>
      </c>
      <c r="BC5" s="14" cm="1">
        <f t="array" ref="BC5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32.539360780445577</v>
      </c>
      <c r="BD5" s="14" cm="1">
        <f t="array" ref="BD5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13.535508856337836</v>
      </c>
      <c r="BE5" s="14" cm="1">
        <f t="array" ref="BE5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44.46582957732825</v>
      </c>
      <c r="BF5" s="14" cm="1">
        <f t="array" ref="BF5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42.249733726971584</v>
      </c>
      <c r="BG5" s="14" cm="1">
        <f t="array" ref="BG5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14.914422550001726</v>
      </c>
      <c r="BH5" s="14" cm="1">
        <f t="array" ref="BH5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26.856098003991569</v>
      </c>
      <c r="BI5" s="14" cm="1">
        <f t="array" ref="BI5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5.3888774341229917</v>
      </c>
      <c r="BJ5" s="14" cm="1">
        <f t="array" ref="BJ5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36.027767069303643</v>
      </c>
      <c r="BK5" s="14" cm="1">
        <f t="array" ref="BK5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31.067829019743236</v>
      </c>
      <c r="BL5" s="14" cm="1">
        <f t="array" ref="BL5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10.488088481701515</v>
      </c>
      <c r="BM5" s="14" cm="1">
        <f t="array" ref="BM5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26.496037439587074</v>
      </c>
      <c r="BN5" s="14" cm="1">
        <f t="array" ref="BN5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58.250236051023862</v>
      </c>
      <c r="BO5" s="14" cm="1">
        <f t="array" ref="BO5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8.1264998615640174</v>
      </c>
      <c r="BP5" s="14" cm="1">
        <f t="array" ref="BP5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20.938958904396369</v>
      </c>
      <c r="BQ5" s="14" cm="1">
        <f t="array" ref="BQ5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26.344069541359779</v>
      </c>
      <c r="BR5" s="14" cm="1">
        <f t="array" ref="BR5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27.540697158931906</v>
      </c>
      <c r="BS5" s="14" cm="1">
        <f t="array" ref="BS5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37.976966703516489</v>
      </c>
      <c r="BT5" s="14" cm="1">
        <f t="array" ref="BT5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33.048600575516055</v>
      </c>
      <c r="BU5" s="14" cm="1">
        <f t="array" ref="BU5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16.792855623746664</v>
      </c>
      <c r="BV5" s="14" cm="1">
        <f t="array" ref="BV5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65.507327834372845</v>
      </c>
      <c r="BW5" s="14" cm="1">
        <f t="array" ref="BW5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9.6953597148326587</v>
      </c>
      <c r="BX5" s="14" cm="1">
        <f t="array" ref="BX5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65.083100725149848</v>
      </c>
      <c r="BY5" s="14" cm="1">
        <f t="array" ref="BY5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6.4815121692395206</v>
      </c>
      <c r="BZ5" s="14" cm="1">
        <f t="array" ref="BZ5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32.3606242214207</v>
      </c>
      <c r="CA5" s="14" cm="1">
        <f t="array" ref="CA5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33.364801812688775</v>
      </c>
      <c r="CB5" s="14" cm="1">
        <f t="array" ref="CB5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46.142821760269491</v>
      </c>
      <c r="CC5" s="14" cm="1">
        <f t="array" ref="CC5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31.065897701498987</v>
      </c>
      <c r="CD5" s="14" cm="1">
        <f t="array" ref="CD5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31.903134642225989</v>
      </c>
      <c r="CE5" s="14" cm="1">
        <f t="array" ref="CE5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29.353705047233817</v>
      </c>
      <c r="CF5" s="14" cm="1">
        <f t="array" ref="CF5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34.629611606253974</v>
      </c>
      <c r="CG5" s="14" cm="1">
        <f t="array" ref="CG5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28.323311953230331</v>
      </c>
      <c r="CH5" s="14" cm="1">
        <f t="array" ref="CH5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30.809251857193807</v>
      </c>
      <c r="CI5" s="14" cm="1">
        <f t="array" ref="CI5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7.4839828968270634</v>
      </c>
      <c r="CJ5" s="14" cm="1">
        <f t="array" ref="CJ5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14.00749799214692</v>
      </c>
      <c r="CK5" s="14" cm="1">
        <f t="array" ref="CK5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32.065713776555796</v>
      </c>
      <c r="CL5" s="14" cm="1">
        <f t="array" ref="CL5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6.4226162893325647</v>
      </c>
      <c r="CM5" s="14" cm="1">
        <f t="array" ref="CM5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30.046796834271703</v>
      </c>
      <c r="CN5" s="14" cm="1">
        <f t="array" ref="CN5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13.047988350699889</v>
      </c>
      <c r="CO5" s="14" cm="1">
        <f t="array" ref="CO5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30.163056874262594</v>
      </c>
      <c r="CP5" s="14" cm="1">
        <f t="array" ref="CP5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31.148194169164928</v>
      </c>
      <c r="CQ5" s="14" cm="1">
        <f t="array" ref="CQ5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32.357379374726875</v>
      </c>
      <c r="CR5" s="14" cm="1">
        <f t="array" ref="CR5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65.376524838813509</v>
      </c>
      <c r="CS5" s="14" cm="1">
        <f t="array" ref="CS5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31.308305607298522</v>
      </c>
      <c r="CT5" s="14" cm="1">
        <f t="array" ref="CT5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31.331134674633155</v>
      </c>
      <c r="CU5" s="14" cm="1">
        <f t="array" ref="CU5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11.447270417003347</v>
      </c>
      <c r="CV5" s="14" cm="1">
        <f t="array" ref="CV5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31.799528298388328</v>
      </c>
      <c r="CW5" s="14" cm="1">
        <f t="array" ref="CW5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6.6400301204136118</v>
      </c>
      <c r="CX5" s="14" cm="1">
        <f t="array" ref="CX5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39.572844224290982</v>
      </c>
      <c r="CY5" s="14" cm="1">
        <f t="array" ref="CY5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20.624257562394821</v>
      </c>
      <c r="CZ5" s="14" cm="1">
        <f t="array" ref="CZ5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10.215674231297706</v>
      </c>
      <c r="DA5" s="14" cm="1">
        <f t="array" ref="DA5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10.215674231297706</v>
      </c>
      <c r="DB5" s="14" cm="1">
        <f t="array" ref="DB5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10.215674231297706</v>
      </c>
    </row>
    <row r="6" spans="1:106" ht="15.75" x14ac:dyDescent="0.25">
      <c r="A6">
        <v>5</v>
      </c>
      <c r="B6" s="14" cm="1">
        <f t="array" ref="B6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77.328132008991403</v>
      </c>
      <c r="C6" s="14" cm="1">
        <f t="array" ref="C6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27.811688190399373</v>
      </c>
      <c r="D6" s="14" cm="1">
        <f t="array" ref="D6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45.038206003347867</v>
      </c>
      <c r="E6" s="14" cm="1">
        <f t="array" ref="E6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26.096168301112712</v>
      </c>
      <c r="F6" s="14" cm="1">
        <f t="array" ref="F6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45.124383652300452</v>
      </c>
      <c r="G6" s="14" cm="1">
        <f t="array" ref="G6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33.021810973960832</v>
      </c>
      <c r="H6" s="14" cm="1">
        <f t="array" ref="H6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42.359886685400845</v>
      </c>
      <c r="I6" s="14" cm="1">
        <f t="array" ref="I6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9.9075728612006682</v>
      </c>
      <c r="J6" s="14" cm="1">
        <f t="array" ref="J6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24.176227993630437</v>
      </c>
      <c r="K6" s="14" cm="1">
        <f t="array" ref="K6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24.721650430341416</v>
      </c>
      <c r="L6" s="14" cm="1">
        <f t="array" ref="L6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30.152280179117465</v>
      </c>
      <c r="M6" s="14" cm="1">
        <f t="array" ref="M6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32.956941605676946</v>
      </c>
      <c r="N6" s="14" cm="1">
        <f t="array" ref="N6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29.086251047531032</v>
      </c>
      <c r="O6" s="14" cm="1">
        <f t="array" ref="O6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46.583258795408462</v>
      </c>
      <c r="P6" s="14" cm="1">
        <f t="array" ref="P6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25.1</v>
      </c>
      <c r="Q6" s="14" cm="1">
        <f t="array" ref="Q6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43.765740025732455</v>
      </c>
      <c r="R6" s="14" cm="1">
        <f t="array" ref="R6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44.880396611438272</v>
      </c>
      <c r="S6" s="14" cm="1">
        <f t="array" ref="S6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74.573185529384489</v>
      </c>
      <c r="T6" s="14" cm="1">
        <f t="array" ref="T6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29.174646527421714</v>
      </c>
      <c r="U6" s="14" cm="1">
        <f t="array" ref="U6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65.810333535091587</v>
      </c>
      <c r="V6" s="14" cm="1">
        <f t="array" ref="V6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10.050373127401789</v>
      </c>
      <c r="W6" s="14" cm="1">
        <f t="array" ref="W6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74.040596972201683</v>
      </c>
      <c r="X6" s="14" cm="1">
        <f t="array" ref="X6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19.442479265772665</v>
      </c>
      <c r="Y6" s="14" cm="1">
        <f t="array" ref="Y6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65.398853200954534</v>
      </c>
      <c r="Z6" s="14" cm="1">
        <f t="array" ref="Z6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11.202231920470135</v>
      </c>
      <c r="AA6" s="14" cm="1">
        <f t="array" ref="AA6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65.000307691579437</v>
      </c>
      <c r="AB6" s="14" cm="1">
        <f t="array" ref="AB6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47.877029983072262</v>
      </c>
      <c r="AC6" s="14" cm="1">
        <f t="array" ref="AC6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26.289922023467472</v>
      </c>
      <c r="AD6" s="14" cm="1">
        <f t="array" ref="AD6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28.600874112516212</v>
      </c>
      <c r="AE6" s="14" cm="1">
        <f t="array" ref="AE6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12.042009799032718</v>
      </c>
      <c r="AF6" s="14" cm="1">
        <f t="array" ref="AF6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35.002999871439592</v>
      </c>
      <c r="AG6" s="14" cm="1">
        <f t="array" ref="AG6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43.513676011111727</v>
      </c>
      <c r="AH6" s="14" cm="1">
        <f t="array" ref="AH6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67.130023089523803</v>
      </c>
      <c r="AI6" s="14" cm="1">
        <f t="array" ref="AI6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45.502087864184873</v>
      </c>
      <c r="AJ6" s="14" cm="1">
        <f t="array" ref="AJ6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26.589659644305339</v>
      </c>
      <c r="AK6" s="14" cm="1">
        <f t="array" ref="AK6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35.718482610547724</v>
      </c>
      <c r="AL6" s="14" cm="1">
        <f t="array" ref="AL6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27.39269975741712</v>
      </c>
      <c r="AM6" s="14" cm="1">
        <f t="array" ref="AM6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74.313121317839958</v>
      </c>
      <c r="AN6" s="14" cm="1">
        <f t="array" ref="AN6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47.434270311663909</v>
      </c>
      <c r="AO6" s="14" cm="1">
        <f t="array" ref="AO6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46.957534006802362</v>
      </c>
      <c r="AP6" s="14" cm="1">
        <f t="array" ref="AP6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27.81438476759822</v>
      </c>
      <c r="AQ6" s="14" cm="1">
        <f t="array" ref="AQ6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22.759833039809408</v>
      </c>
      <c r="AR6" s="14" cm="1">
        <f t="array" ref="AR6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40.245372404787112</v>
      </c>
      <c r="AS6" s="14" cm="1">
        <f t="array" ref="AS6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25.635132143213148</v>
      </c>
      <c r="AT6" s="14" cm="1">
        <f t="array" ref="AT6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65.131866240727362</v>
      </c>
      <c r="AU6" s="14" cm="1">
        <f t="array" ref="AU6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45.906862232132575</v>
      </c>
      <c r="AV6" s="14" cm="1">
        <f t="array" ref="AV6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29.855652731099347</v>
      </c>
      <c r="AW6" s="14" cm="1">
        <f t="array" ref="AW6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45.40308359572068</v>
      </c>
      <c r="AX6" s="14" cm="1">
        <f t="array" ref="AX6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11.052601503718479</v>
      </c>
      <c r="AY6" s="14" cm="1">
        <f t="array" ref="AY6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49.826599322048864</v>
      </c>
      <c r="AZ6" s="14" cm="1">
        <f t="array" ref="AZ6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9.2217135067188032</v>
      </c>
      <c r="BA6" s="14" cm="1">
        <f t="array" ref="BA6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47.827188920111119</v>
      </c>
      <c r="BB6" s="14" cm="1">
        <f t="array" ref="BB6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28.231188426986208</v>
      </c>
      <c r="BC6" s="14" cm="1">
        <f t="array" ref="BC6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51.029403288692293</v>
      </c>
      <c r="BD6" s="14" cm="1">
        <f t="array" ref="BD6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30.495901363953813</v>
      </c>
      <c r="BE6" s="14" cm="1">
        <f t="array" ref="BE6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38.032091712131745</v>
      </c>
      <c r="BF6" s="14" cm="1">
        <f t="array" ref="BF6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48.888546715974286</v>
      </c>
      <c r="BG6" s="14" cm="1">
        <f t="array" ref="BG6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32.729344631385459</v>
      </c>
      <c r="BH6" s="14" cm="1">
        <f t="array" ref="BH6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7.0823724838503095</v>
      </c>
      <c r="BI6" s="14" cm="1">
        <f t="array" ref="BI6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28.17818305001229</v>
      </c>
      <c r="BJ6" s="14" cm="1">
        <f t="array" ref="BJ6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42.464220233038546</v>
      </c>
      <c r="BK6" s="14" cm="1">
        <f t="array" ref="BK6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45.414094728399022</v>
      </c>
      <c r="BL6" s="14" cm="1">
        <f t="array" ref="BL6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30.443554325998139</v>
      </c>
      <c r="BM6" s="14" cm="1">
        <f t="array" ref="BM6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7.280796659706958</v>
      </c>
      <c r="BN6" s="14" cm="1">
        <f t="array" ref="BN6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67.542875271933752</v>
      </c>
      <c r="BO6" s="14" cm="1">
        <f t="array" ref="BO6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26.13446000972662</v>
      </c>
      <c r="BP6" s="14" cm="1">
        <f t="array" ref="BP6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37.619276973381609</v>
      </c>
      <c r="BQ6" s="14" cm="1">
        <f t="array" ref="BQ6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5.3851648071345037</v>
      </c>
      <c r="BR6" s="14" cm="1">
        <f t="array" ref="BR6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8.0845531725630941</v>
      </c>
      <c r="BS6" s="14" cm="1">
        <f t="array" ref="BS6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48.178418404924834</v>
      </c>
      <c r="BT6" s="14" cm="1">
        <f t="array" ref="BT6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50.432529185040877</v>
      </c>
      <c r="BU6" s="14" cm="1">
        <f t="array" ref="BU6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32.723233336576016</v>
      </c>
      <c r="BV6" s="14" cm="1">
        <f t="array" ref="BV6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74.326576673488731</v>
      </c>
      <c r="BW6" s="14" cm="1">
        <f t="array" ref="BW6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29.031190123727274</v>
      </c>
      <c r="BX6" s="14" cm="1">
        <f t="array" ref="BX6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73.939164182454761</v>
      </c>
      <c r="BY6" s="14" cm="1">
        <f t="array" ref="BY6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25.396850198400589</v>
      </c>
      <c r="BZ6" s="14" cm="1">
        <f t="array" ref="BZ6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46.372836876775182</v>
      </c>
      <c r="CA6" s="14" cm="1">
        <f t="array" ref="CA6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45.015997156566463</v>
      </c>
      <c r="CB6" s="14" cm="1">
        <f t="array" ref="CB6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39.013971856246577</v>
      </c>
      <c r="CC6" s="14" cm="1">
        <f t="array" ref="CC6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15.232859219463691</v>
      </c>
      <c r="CD6" s="14" cm="1">
        <f t="array" ref="CD6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47.148700936505136</v>
      </c>
      <c r="CE6" s="14" cm="1">
        <f t="array" ref="CE6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43.06750515179629</v>
      </c>
      <c r="CF6" s="14" cm="1">
        <f t="array" ref="CF6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46.523542427463539</v>
      </c>
      <c r="CG6" s="14" cm="1">
        <f t="array" ref="CG6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42.842035432504836</v>
      </c>
      <c r="CH6" s="14" cm="1">
        <f t="array" ref="CH6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46.286499111511986</v>
      </c>
      <c r="CI6" s="14" cm="1">
        <f t="array" ref="CI6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25.788369471527275</v>
      </c>
      <c r="CJ6" s="14" cm="1">
        <f t="array" ref="CJ6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33.391615714128001</v>
      </c>
      <c r="CK6" s="14" cm="1">
        <f t="array" ref="CK6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44.580713318653842</v>
      </c>
      <c r="CL6" s="14" cm="1">
        <f t="array" ref="CL6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24.701416963405155</v>
      </c>
      <c r="CM6" s="14" cm="1">
        <f t="array" ref="CM6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14.058449416631978</v>
      </c>
      <c r="CN6" s="14" cm="1">
        <f t="array" ref="CN6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28.795138478569609</v>
      </c>
      <c r="CO6" s="14" cm="1">
        <f t="array" ref="CO6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44.124822945820419</v>
      </c>
      <c r="CP6" s="14" cm="1">
        <f t="array" ref="CP6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46.555773004000265</v>
      </c>
      <c r="CQ6" s="14" cm="1">
        <f t="array" ref="CQ6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46.370356910422849</v>
      </c>
      <c r="CR6" s="14" cm="1">
        <f t="array" ref="CR6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61.669765687896039</v>
      </c>
      <c r="CS6" s="14" cm="1">
        <f t="array" ref="CS6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47.280439930271378</v>
      </c>
      <c r="CT6" s="14" cm="1">
        <f t="array" ref="CT6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15.826875876179734</v>
      </c>
      <c r="CU6" s="14" cm="1">
        <f t="array" ref="CU6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24.455878638887626</v>
      </c>
      <c r="CV6" s="14" cm="1">
        <f t="array" ref="CV6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45.370034163531329</v>
      </c>
      <c r="CW6" s="14" cm="1">
        <f t="array" ref="CW6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25.478618486880325</v>
      </c>
      <c r="CX6" s="14" cm="1">
        <f t="array" ref="CX6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46.829904975346679</v>
      </c>
      <c r="CY6" s="14" cm="1">
        <f t="array" ref="CY6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31.276988346066826</v>
      </c>
      <c r="CZ6" s="14" cm="1">
        <f t="array" ref="CZ6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25.714781741247581</v>
      </c>
      <c r="DA6" s="14" cm="1">
        <f t="array" ref="DA6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25.714781741247581</v>
      </c>
      <c r="DB6" s="14" cm="1">
        <f t="array" ref="DB6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25.714781741247581</v>
      </c>
    </row>
    <row r="7" spans="1:106" ht="15.75" x14ac:dyDescent="0.25">
      <c r="A7">
        <v>6</v>
      </c>
      <c r="B7" s="14" cm="1">
        <f t="array" ref="B7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61.328296894663559</v>
      </c>
      <c r="C7" s="14" cm="1">
        <f t="array" ref="C7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10.251341375644458</v>
      </c>
      <c r="D7" s="14" cm="1">
        <f t="array" ref="D7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34.052312696790509</v>
      </c>
      <c r="E7" s="14" cm="1">
        <f t="array" ref="E7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7.6974021591703261</v>
      </c>
      <c r="F7" s="14" cm="1">
        <f t="array" ref="F7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31.674121929423709</v>
      </c>
      <c r="G7" s="14" cm="1">
        <f t="array" ref="G7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45.646029400157033</v>
      </c>
      <c r="H7" s="14" cm="1">
        <f t="array" ref="H7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26.306653150866605</v>
      </c>
      <c r="I7" s="14" cm="1">
        <f t="array" ref="I7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29.154759474226502</v>
      </c>
      <c r="J7" s="14" cm="1">
        <f t="array" ref="J7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38.132532042863346</v>
      </c>
      <c r="K7" s="14" cm="1">
        <f t="array" ref="K7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14.2</v>
      </c>
      <c r="L7" s="14" cm="1">
        <f t="array" ref="L7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8.6602540378443873</v>
      </c>
      <c r="M7" s="14" cm="1">
        <f t="array" ref="M7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20.73644135332772</v>
      </c>
      <c r="N7" s="14" cm="1">
        <f t="array" ref="N7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5.8386642307979999</v>
      </c>
      <c r="O7" s="14" cm="1">
        <f t="array" ref="O7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32.201863300125972</v>
      </c>
      <c r="P7" s="14" cm="1">
        <f t="array" ref="P7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7.4893257373411126</v>
      </c>
      <c r="Q7" s="14" cm="1">
        <f t="array" ref="Q7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34.533462033222214</v>
      </c>
      <c r="R7" s="14" cm="1">
        <f t="array" ref="R7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43.749399995885661</v>
      </c>
      <c r="S7" s="14" cm="1">
        <f t="array" ref="S7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69.610631371939164</v>
      </c>
      <c r="T7" s="14" cm="1">
        <f t="array" ref="T7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19.739300899474632</v>
      </c>
      <c r="U7" s="14" cm="1">
        <f t="array" ref="U7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52.011152650176861</v>
      </c>
      <c r="V7" s="14" cm="1">
        <f t="array" ref="V7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29.310237119477556</v>
      </c>
      <c r="W7" s="14" cm="1">
        <f t="array" ref="W7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68.978909820321164</v>
      </c>
      <c r="X7" s="14" cm="1">
        <f t="array" ref="X7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10.866922287382017</v>
      </c>
      <c r="Y7" s="14" cm="1">
        <f t="array" ref="Y7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53.170386494739724</v>
      </c>
      <c r="Z7" s="14" cm="1">
        <f t="array" ref="Z7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31.162316987027779</v>
      </c>
      <c r="AA7" s="14" cm="1">
        <f t="array" ref="AA7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53.320165041004891</v>
      </c>
      <c r="AB7" s="14" cm="1">
        <f t="array" ref="AB7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34.514489710844636</v>
      </c>
      <c r="AC7" s="14" cm="1">
        <f t="array" ref="AC7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14.478950238190611</v>
      </c>
      <c r="AD7" s="14" cm="1">
        <f t="array" ref="AD7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10.103959619871805</v>
      </c>
      <c r="AE7" s="14" cm="1">
        <f t="array" ref="AE7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29.581920154040034</v>
      </c>
      <c r="AF7" s="14" cm="1">
        <f t="array" ref="AF7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46.04617247937118</v>
      </c>
      <c r="AG7" s="14" cm="1">
        <f t="array" ref="AG7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33.890411623348569</v>
      </c>
      <c r="AH7" s="14" cm="1">
        <f t="array" ref="AH7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69.163285057897596</v>
      </c>
      <c r="AI7" s="14" cm="1">
        <f t="array" ref="AI7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33.934643065752141</v>
      </c>
      <c r="AJ7" s="14" cm="1">
        <f t="array" ref="AJ7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5.4083269131959844</v>
      </c>
      <c r="AK7" s="14" cm="1">
        <f t="array" ref="AK7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28.306359709436322</v>
      </c>
      <c r="AL7" s="14" cm="1">
        <f t="array" ref="AL7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5.102940328869229</v>
      </c>
      <c r="AM7" s="14" cm="1">
        <f t="array" ref="AM7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63.840112781855268</v>
      </c>
      <c r="AN7" s="14" cm="1">
        <f t="array" ref="AN7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44.229515032385329</v>
      </c>
      <c r="AO7" s="14" cm="1">
        <f t="array" ref="AO7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44.735332791877163</v>
      </c>
      <c r="AP7" s="14" cm="1">
        <f t="array" ref="AP7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10.254754994635416</v>
      </c>
      <c r="AQ7" s="14" cm="1">
        <f t="array" ref="AQ7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8.1295756346810624</v>
      </c>
      <c r="AR7" s="14" cm="1">
        <f t="array" ref="AR7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49.68792609880191</v>
      </c>
      <c r="AS7" s="14" cm="1">
        <f t="array" ref="AS7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</v>
      </c>
      <c r="AT7" s="14" cm="1">
        <f t="array" ref="AT7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56.768301013858078</v>
      </c>
      <c r="AU7" s="14" cm="1">
        <f t="array" ref="AU7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35.391524409101116</v>
      </c>
      <c r="AV7" s="14" cm="1">
        <f t="array" ref="AV7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6.7111846942250066</v>
      </c>
      <c r="AW7" s="14" cm="1">
        <f t="array" ref="AW7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37.317020245459041</v>
      </c>
      <c r="AX7" s="14" cm="1">
        <f t="array" ref="AX7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30.430248109405877</v>
      </c>
      <c r="AY7" s="14" cm="1">
        <f t="array" ref="AY7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34.955543194177373</v>
      </c>
      <c r="AZ7" s="14" cm="1">
        <f t="array" ref="AZ7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29.687707894008927</v>
      </c>
      <c r="BA7" s="14" cm="1">
        <f t="array" ref="BA7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38.112465152493087</v>
      </c>
      <c r="BB7" s="14" cm="1">
        <f t="array" ref="BB7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12.456323695216016</v>
      </c>
      <c r="BC7" s="14" cm="1">
        <f t="array" ref="BC7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35.198863618020397</v>
      </c>
      <c r="BD7" s="14" cm="1">
        <f t="array" ref="BD7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11.373653766490346</v>
      </c>
      <c r="BE7" s="14" cm="1">
        <f t="array" ref="BE7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47.891126526737708</v>
      </c>
      <c r="BF7" s="14" cm="1">
        <f t="array" ref="BF7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46.24381039663578</v>
      </c>
      <c r="BG7" s="14" cm="1">
        <f t="array" ref="BG7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12.103305333668155</v>
      </c>
      <c r="BH7" s="14" cm="1">
        <f t="array" ref="BH7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29.086079144497972</v>
      </c>
      <c r="BI7" s="14" cm="1">
        <f t="array" ref="BI7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8.1295756346810624</v>
      </c>
      <c r="BJ7" s="14" cm="1">
        <f t="array" ref="BJ7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38.784661916793858</v>
      </c>
      <c r="BK7" s="14" cm="1">
        <f t="array" ref="BK7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33.905161848898466</v>
      </c>
      <c r="BL7" s="14" cm="1">
        <f t="array" ref="BL7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7.0887234393789127</v>
      </c>
      <c r="BM7" s="14" cm="1">
        <f t="array" ref="BM7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29.615705292969135</v>
      </c>
      <c r="BN7" s="14" cm="1">
        <f t="array" ref="BN7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53.122876428145339</v>
      </c>
      <c r="BO7" s="14" cm="1">
        <f t="array" ref="BO7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6.4101482042149387</v>
      </c>
      <c r="BP7" s="14" cm="1">
        <f t="array" ref="BP7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18.827904822364065</v>
      </c>
      <c r="BQ7" s="14" cm="1">
        <f t="array" ref="BQ7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29.14035003221478</v>
      </c>
      <c r="BR7" s="14" cm="1">
        <f t="array" ref="BR7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29.883774861954773</v>
      </c>
      <c r="BS7" s="14" cm="1">
        <f t="array" ref="BS7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43.965895873961216</v>
      </c>
      <c r="BT7" s="14" cm="1">
        <f t="array" ref="BT7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35.700980378695483</v>
      </c>
      <c r="BU7" s="14" cm="1">
        <f t="array" ref="BU7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14.221462653327892</v>
      </c>
      <c r="BV7" s="14" cm="1">
        <f t="array" ref="BV7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63.336877093838467</v>
      </c>
      <c r="BW7" s="14" cm="1">
        <f t="array" ref="BW7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10.5</v>
      </c>
      <c r="BX7" s="14" cm="1">
        <f t="array" ref="BX7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62.81687671318911</v>
      </c>
      <c r="BY7" s="14" cm="1">
        <f t="array" ref="BY7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9.8569772242812856</v>
      </c>
      <c r="BZ7" s="14" cm="1">
        <f t="array" ref="BZ7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35.093589158135423</v>
      </c>
      <c r="CA7" s="14" cm="1">
        <f t="array" ref="CA7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35.518445911948341</v>
      </c>
      <c r="CB7" s="14" cm="1">
        <f t="array" ref="CB7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52.478662330512961</v>
      </c>
      <c r="CC7" s="14" cm="1">
        <f t="array" ref="CC7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33.317262792732535</v>
      </c>
      <c r="CD7" s="14" cm="1">
        <f t="array" ref="CD7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34.350545847191427</v>
      </c>
      <c r="CE7" s="14" cm="1">
        <f t="array" ref="CE7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32.05760440207596</v>
      </c>
      <c r="CF7" s="14" cm="1">
        <f t="array" ref="CF7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37.03457843691487</v>
      </c>
      <c r="CG7" s="14" cm="1">
        <f t="array" ref="CG7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31.504920250652912</v>
      </c>
      <c r="CH7" s="14" cm="1">
        <f t="array" ref="CH7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33.786979740722607</v>
      </c>
      <c r="CI7" s="14" cm="1">
        <f t="array" ref="CI7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10.361467077590895</v>
      </c>
      <c r="CJ7" s="14" cm="1">
        <f t="array" ref="CJ7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9.1847700025640275</v>
      </c>
      <c r="CK7" s="14" cm="1">
        <f t="array" ref="CK7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34.213447648548957</v>
      </c>
      <c r="CL7" s="14" cm="1">
        <f t="array" ref="CL7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6.4807406984078604</v>
      </c>
      <c r="CM7" s="14" cm="1">
        <f t="array" ref="CM7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31.259558538149573</v>
      </c>
      <c r="CN7" s="14" cm="1">
        <f t="array" ref="CN7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9.4339811320566032</v>
      </c>
      <c r="CO7" s="14" cm="1">
        <f t="array" ref="CO7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33.465803441722421</v>
      </c>
      <c r="CP7" s="14" cm="1">
        <f t="array" ref="CP7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33.949374073758705</v>
      </c>
      <c r="CQ7" s="14" cm="1">
        <f t="array" ref="CQ7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35.0891721190455</v>
      </c>
      <c r="CR7" s="14" cm="1">
        <f t="array" ref="CR7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63.13192536268793</v>
      </c>
      <c r="CS7" s="14" cm="1">
        <f t="array" ref="CS7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33.564266713277085</v>
      </c>
      <c r="CT7" s="14" cm="1">
        <f t="array" ref="CT7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33.257931384859162</v>
      </c>
      <c r="CU7" s="14" cm="1">
        <f t="array" ref="CU7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13.434656675925888</v>
      </c>
      <c r="CV7" s="14" cm="1">
        <f t="array" ref="CV7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34.807470462531455</v>
      </c>
      <c r="CW7" s="14" cm="1">
        <f t="array" ref="CW7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8.6971259620635593</v>
      </c>
      <c r="CX7" s="14" cm="1">
        <f t="array" ref="CX7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44.422516812985734</v>
      </c>
      <c r="CY7" s="14" cm="1">
        <f t="array" ref="CY7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20.248703662210083</v>
      </c>
      <c r="CZ7" s="14" cm="1">
        <f t="array" ref="CZ7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8.6608313688698502</v>
      </c>
      <c r="DA7" s="14" cm="1">
        <f t="array" ref="DA7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8.6608313688698502</v>
      </c>
      <c r="DB7" s="14" cm="1">
        <f t="array" ref="DB7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8.6608313688698502</v>
      </c>
    </row>
    <row r="8" spans="1:106" ht="15.75" x14ac:dyDescent="0.25">
      <c r="A8">
        <v>7</v>
      </c>
      <c r="B8" s="14" cm="1">
        <f t="array" ref="B8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67.868696760730572</v>
      </c>
      <c r="C8" s="14" cm="1">
        <f t="array" ref="C8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4.7</v>
      </c>
      <c r="D8" s="14" cm="1">
        <f t="array" ref="D8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46.782047838887941</v>
      </c>
      <c r="E8" s="14" cm="1">
        <f t="array" ref="E8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15.819292019556375</v>
      </c>
      <c r="F8" s="14" cm="1">
        <f t="array" ref="F8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44.18427322023075</v>
      </c>
      <c r="G8" s="14" cm="1">
        <f t="array" ref="G8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51.386379518312047</v>
      </c>
      <c r="H8" s="14" cm="1">
        <f t="array" ref="H8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18.682612237050794</v>
      </c>
      <c r="I8" s="14" cm="1">
        <f t="array" ref="I8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24.433583445741231</v>
      </c>
      <c r="J8" s="14" cm="1">
        <f t="array" ref="J8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25.081666611292004</v>
      </c>
      <c r="K8" s="14" cm="1">
        <f t="array" ref="K8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24.220652344641753</v>
      </c>
      <c r="L8" s="14" cm="1">
        <f t="array" ref="L8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7.3484692283495345</v>
      </c>
      <c r="M8" s="14" cm="1">
        <f t="array" ref="M8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8.7749643873921226</v>
      </c>
      <c r="N8" s="14" cm="1">
        <f t="array" ref="N8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15.069505632236249</v>
      </c>
      <c r="O8" s="14" cm="1">
        <f t="array" ref="O8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45.25439205204286</v>
      </c>
      <c r="P8" s="14" cm="1">
        <f t="array" ref="P8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12.533554962579451</v>
      </c>
      <c r="Q8" s="14" cm="1">
        <f t="array" ref="Q8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47.027226156770077</v>
      </c>
      <c r="R8" s="14" cm="1">
        <f t="array" ref="R8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53.150823135676838</v>
      </c>
      <c r="S8" s="14" cm="1">
        <f t="array" ref="S8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81.526928066743693</v>
      </c>
      <c r="T8" s="14" cm="1">
        <f t="array" ref="T8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30.832450437809836</v>
      </c>
      <c r="U8" s="14" cm="1">
        <f t="array" ref="U8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61.401628642895133</v>
      </c>
      <c r="V8" s="14" cm="1">
        <f t="array" ref="V8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27.822472931067793</v>
      </c>
      <c r="W8" s="14" cm="1">
        <f t="array" ref="W8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80.864639985595687</v>
      </c>
      <c r="X8" s="14" cm="1">
        <f t="array" ref="X8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14.250964879614292</v>
      </c>
      <c r="Y8" s="14" cm="1">
        <f t="array" ref="Y8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62.498719986892532</v>
      </c>
      <c r="Z8" s="14" cm="1">
        <f t="array" ref="Z8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22.22813532440362</v>
      </c>
      <c r="AA8" s="14" cm="1">
        <f t="array" ref="AA8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61.433215771274746</v>
      </c>
      <c r="AB8" s="14" cm="1">
        <f t="array" ref="AB8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47.710061831861005</v>
      </c>
      <c r="AC8" s="14" cm="1">
        <f t="array" ref="AC8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25.11254666496411</v>
      </c>
      <c r="AD8" s="14" cm="1">
        <f t="array" ref="AD8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11.00409014866745</v>
      </c>
      <c r="AE8" s="14" cm="1">
        <f t="array" ref="AE8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28.67211188594241</v>
      </c>
      <c r="AF8" s="14" cm="1">
        <f t="array" ref="AF8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52.75651618520692</v>
      </c>
      <c r="AG8" s="14" cm="1">
        <f t="array" ref="AG8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46.514083888646027</v>
      </c>
      <c r="AH8" s="14" cm="1">
        <f t="array" ref="AH8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78.067662959768441</v>
      </c>
      <c r="AI8" s="14" cm="1">
        <f t="array" ref="AI8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46.995318915823944</v>
      </c>
      <c r="AJ8" s="14" cm="1">
        <f t="array" ref="AJ8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16.680827317612277</v>
      </c>
      <c r="AK8" s="14" cm="1">
        <f t="array" ref="AK8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14.908051515875574</v>
      </c>
      <c r="AL8" s="14" cm="1">
        <f t="array" ref="AL8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14.527215837867901</v>
      </c>
      <c r="AM8" s="14" cm="1">
        <f t="array" ref="AM8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76.4628014134978</v>
      </c>
      <c r="AN8" s="14" cm="1">
        <f t="array" ref="AN8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54.417368550858832</v>
      </c>
      <c r="AO8" s="14" cm="1">
        <f t="array" ref="AO8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55.319526389874305</v>
      </c>
      <c r="AP8" s="14" cm="1">
        <f t="array" ref="AP8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4.7074409183759283</v>
      </c>
      <c r="AQ8" s="14" cm="1">
        <f t="array" ref="AQ8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9.8534258001976145</v>
      </c>
      <c r="AR8" s="14" cm="1">
        <f t="array" ref="AR8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57.200437061267287</v>
      </c>
      <c r="AS8" s="14" cm="1">
        <f t="array" ref="AS8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11.575836902790225</v>
      </c>
      <c r="AT8" s="14" cm="1">
        <f t="array" ref="AT8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66.885274911597691</v>
      </c>
      <c r="AU8" s="14" cm="1">
        <f t="array" ref="AU8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47.66088543029808</v>
      </c>
      <c r="AV8" s="14" cm="1">
        <f t="array" ref="AV8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10.101485039339513</v>
      </c>
      <c r="AW8" s="14" cm="1">
        <f t="array" ref="AW8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49.835328834071113</v>
      </c>
      <c r="AX8" s="14" cm="1">
        <f t="array" ref="AX8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22.293496809607955</v>
      </c>
      <c r="AY8" s="14" cm="1">
        <f t="array" ref="AY8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48.3</v>
      </c>
      <c r="AZ8" s="14" cm="1">
        <f t="array" ref="AZ8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28.98896341713515</v>
      </c>
      <c r="BA8" s="14" cm="1">
        <f t="array" ref="BA8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51.04468630523651</v>
      </c>
      <c r="BB8" s="14" cm="1">
        <f t="array" ref="BB8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24.293208927599498</v>
      </c>
      <c r="BC8" s="14" cm="1">
        <f t="array" ref="BC8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48.082845173720742</v>
      </c>
      <c r="BD8" s="14" cm="1">
        <f t="array" ref="BD8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6.3529520697074364</v>
      </c>
      <c r="BE8" s="14" cm="1">
        <f t="array" ref="BE8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55.14127310826256</v>
      </c>
      <c r="BF8" s="14" cm="1">
        <f t="array" ref="BF8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57.284291040389071</v>
      </c>
      <c r="BG8" s="14" cm="1">
        <f t="array" ref="BG8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8.0925892024740751</v>
      </c>
      <c r="BH8" s="14" cm="1">
        <f t="array" ref="BH8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24.515301344262525</v>
      </c>
      <c r="BI8" s="14" cm="1">
        <f t="array" ref="BI8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12.533554962579451</v>
      </c>
      <c r="BJ8" s="14" cm="1">
        <f t="array" ref="BJ8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50.152268144122857</v>
      </c>
      <c r="BK8" s="14" cm="1">
        <f t="array" ref="BK8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46.653617223105002</v>
      </c>
      <c r="BL8" s="14" cm="1">
        <f t="array" ref="BL8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9.1241437954473295</v>
      </c>
      <c r="BM8" s="14" cm="1">
        <f t="array" ref="BM8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28.356480740740732</v>
      </c>
      <c r="BN8" s="14" cm="1">
        <f t="array" ref="BN8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63.016188396316068</v>
      </c>
      <c r="BO8" s="14" cm="1">
        <f t="array" ref="BO8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8.6075548212021289</v>
      </c>
      <c r="BP8" s="14" cm="1">
        <f t="array" ref="BP8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12.469562943423478</v>
      </c>
      <c r="BQ8" s="14" cm="1">
        <f t="array" ref="BQ8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25.771301868551383</v>
      </c>
      <c r="BR8" s="14" cm="1">
        <f t="array" ref="BR8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22.891919971902748</v>
      </c>
      <c r="BS8" s="14" cm="1">
        <f t="array" ref="BS8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52.706735812417755</v>
      </c>
      <c r="BT8" s="14" cm="1">
        <f t="array" ref="BT8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48.698665279450935</v>
      </c>
      <c r="BU8" s="14" cm="1">
        <f t="array" ref="BU8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7.1589105316381767</v>
      </c>
      <c r="BV8" s="14" cm="1">
        <f t="array" ref="BV8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76.003684121231913</v>
      </c>
      <c r="BW8" s="14" cm="1">
        <f t="array" ref="BW8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9.4472218138455926</v>
      </c>
      <c r="BX8" s="14" cm="1">
        <f t="array" ref="BX8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75.438451733847245</v>
      </c>
      <c r="BY8" s="14" cm="1">
        <f t="array" ref="BY8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10.495713410721541</v>
      </c>
      <c r="BZ8" s="14" cm="1">
        <f t="array" ref="BZ8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47.901565736414085</v>
      </c>
      <c r="CA8" s="14" cm="1">
        <f t="array" ref="CA8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48.25515516501838</v>
      </c>
      <c r="CB8" s="14" cm="1">
        <f t="array" ref="CB8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57.384754072837154</v>
      </c>
      <c r="CC8" s="14" cm="1">
        <f t="array" ref="CC8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22.561914812355798</v>
      </c>
      <c r="CD8" s="14" cm="1">
        <f t="array" ref="CD8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47.444283111877667</v>
      </c>
      <c r="CE8" s="14" cm="1">
        <f t="array" ref="CE8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44.751424558331102</v>
      </c>
      <c r="CF8" s="14" cm="1">
        <f t="array" ref="CF8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49.765047975461655</v>
      </c>
      <c r="CG8" s="14" cm="1">
        <f t="array" ref="CG8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43.9722639853806</v>
      </c>
      <c r="CH8" s="14" cm="1">
        <f t="array" ref="CH8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46.524832079224097</v>
      </c>
      <c r="CI8" s="14" cm="1">
        <f t="array" ref="CI8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21.127233609727519</v>
      </c>
      <c r="CJ8" s="14" cm="1">
        <f t="array" ref="CJ8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10.067770358922575</v>
      </c>
      <c r="CK8" s="14" cm="1">
        <f t="array" ref="CK8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47.069735499575522</v>
      </c>
      <c r="CL8" s="14" cm="1">
        <f t="array" ref="CL8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10.04987562112089</v>
      </c>
      <c r="CM8" s="14" cm="1">
        <f t="array" ref="CM8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22.094343167426363</v>
      </c>
      <c r="CN8" s="14" cm="1">
        <f t="array" ref="CN8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6</v>
      </c>
      <c r="CO8" s="14" cm="1">
        <f t="array" ref="CO8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45.836230211482274</v>
      </c>
      <c r="CP8" s="14" cm="1">
        <f t="array" ref="CP8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46.814100439931558</v>
      </c>
      <c r="CQ8" s="14" cm="1">
        <f t="array" ref="CQ8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47.898329824744408</v>
      </c>
      <c r="CR8" s="14" cm="1">
        <f t="array" ref="CR8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70.018854603599451</v>
      </c>
      <c r="CS8" s="14" cm="1">
        <f t="array" ref="CS8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46.814100439931558</v>
      </c>
      <c r="CT8" s="14" cm="1">
        <f t="array" ref="CT8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22.385039647049989</v>
      </c>
      <c r="CU8" s="14" cm="1">
        <f t="array" ref="CU8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23.355727348982306</v>
      </c>
      <c r="CV8" s="14" cm="1">
        <f t="array" ref="CV8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47.376787565220162</v>
      </c>
      <c r="CW8" s="14" cm="1">
        <f t="array" ref="CW8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19.355619339096332</v>
      </c>
      <c r="CX8" s="14" cm="1">
        <f t="array" ref="CX8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54.757282620670651</v>
      </c>
      <c r="CY8" s="14" cm="1">
        <f t="array" ref="CY8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8.1859635963031252</v>
      </c>
      <c r="CZ8" s="14" cm="1">
        <f t="array" ref="CZ8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6.1652250567193407</v>
      </c>
      <c r="DA8" s="14" cm="1">
        <f t="array" ref="DA8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6.1652250567193407</v>
      </c>
      <c r="DB8" s="14" cm="1">
        <f t="array" ref="DB8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6.1652250567193407</v>
      </c>
    </row>
    <row r="9" spans="1:106" ht="15.75" x14ac:dyDescent="0.25">
      <c r="A9">
        <v>8</v>
      </c>
      <c r="B9" s="14" cm="1">
        <f t="array" ref="B9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84.551995836881346</v>
      </c>
      <c r="C9" s="14" cm="1">
        <f t="array" ref="C9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51.565589301393622</v>
      </c>
      <c r="D9" s="14" cm="1">
        <f t="array" ref="D9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14.840485167271318</v>
      </c>
      <c r="E9" s="14" cm="1">
        <f t="array" ref="E9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38.85215566735004</v>
      </c>
      <c r="F9" s="14" cm="1">
        <f t="array" ref="F9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17.773294573601149</v>
      </c>
      <c r="G9" s="14" cm="1">
        <f t="array" ref="G9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22.231509170544406</v>
      </c>
      <c r="H9" s="14" cm="1">
        <f t="array" ref="H9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64.296189622714039</v>
      </c>
      <c r="I9" s="14" cm="1">
        <f t="array" ref="I9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51.029795218088033</v>
      </c>
      <c r="J9" s="14" cm="1">
        <f t="array" ref="J9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67.57225762100893</v>
      </c>
      <c r="K9" s="14" cm="1">
        <f t="array" ref="K9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32.093613071762427</v>
      </c>
      <c r="L9" s="14" cm="1">
        <f t="array" ref="L9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50.843288642651743</v>
      </c>
      <c r="M9" s="14" cm="1">
        <f t="array" ref="M9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60.299585404876538</v>
      </c>
      <c r="N9" s="14" cm="1">
        <f t="array" ref="N9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41.209828924663107</v>
      </c>
      <c r="O9" s="14" cm="1">
        <f t="array" ref="O9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18.749933333214816</v>
      </c>
      <c r="P9" s="14" cm="1">
        <f t="array" ref="P9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41.883767738826933</v>
      </c>
      <c r="Q9" s="14" cm="1">
        <f t="array" ref="Q9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14.25622670975739</v>
      </c>
      <c r="R9" s="14" cm="1">
        <f t="array" ref="R9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6.000833275470999</v>
      </c>
      <c r="S9" s="14" cm="1">
        <f t="array" ref="S9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51.107729356722551</v>
      </c>
      <c r="T9" s="14" cm="1">
        <f t="array" ref="T9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29.154759474226502</v>
      </c>
      <c r="U9" s="14" cm="1">
        <f t="array" ref="U9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65.676175284497191</v>
      </c>
      <c r="V9" s="14" cm="1">
        <f t="array" ref="V9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45.664537663267765</v>
      </c>
      <c r="W9" s="14" cm="1">
        <f t="array" ref="W9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51.090605790105876</v>
      </c>
      <c r="X9" s="14" cm="1">
        <f t="array" ref="X9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40.425858061394315</v>
      </c>
      <c r="Y9" s="14" cm="1">
        <f t="array" ref="Y9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64.940357251866118</v>
      </c>
      <c r="Z9" s="14" cm="1">
        <f t="array" ref="Z9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55.722616593264895</v>
      </c>
      <c r="AA9" s="14" cm="1">
        <f t="array" ref="AA9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68.710697857029515</v>
      </c>
      <c r="AB9" s="14" cm="1">
        <f t="array" ref="AB9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17.546794579067711</v>
      </c>
      <c r="AC9" s="14" cm="1">
        <f t="array" ref="AC9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30.033314835362415</v>
      </c>
      <c r="AD9" s="14" cm="1">
        <f t="array" ref="AD9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46.002717311045878</v>
      </c>
      <c r="AE9" s="14" cm="1">
        <f t="array" ref="AE9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45.752049134437684</v>
      </c>
      <c r="AF9" s="14" cm="1">
        <f t="array" ref="AF9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25.473319375377837</v>
      </c>
      <c r="AG9" s="14" cm="1">
        <f t="array" ref="AG9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15.531902652283138</v>
      </c>
      <c r="AH9" s="14" cm="1">
        <f t="array" ref="AH9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57.552063386120224</v>
      </c>
      <c r="AI9" s="14" cm="1">
        <f t="array" ref="AI9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16.918628786045282</v>
      </c>
      <c r="AJ9" s="14" cm="1">
        <f t="array" ref="AJ9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40.118449621090797</v>
      </c>
      <c r="AK9" s="14" cm="1">
        <f t="array" ref="AK9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67.060345957950446</v>
      </c>
      <c r="AL9" s="14" cm="1">
        <f t="array" ref="AL9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44.113490000225553</v>
      </c>
      <c r="AM9" s="14" cm="1">
        <f t="array" ref="AM9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53.4063666616631</v>
      </c>
      <c r="AN9" s="14" cm="1">
        <f t="array" ref="AN9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5.1468436929831078</v>
      </c>
      <c r="AO9" s="14" cm="1">
        <f t="array" ref="AO9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2.3430749027719964</v>
      </c>
      <c r="AP9" s="14" cm="1">
        <f t="array" ref="AP9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51.565880192235639</v>
      </c>
      <c r="AQ9" s="14" cm="1">
        <f t="array" ref="AQ9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44.410021391573324</v>
      </c>
      <c r="AR9" s="14" cm="1">
        <f t="array" ref="AR9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26.82554752470115</v>
      </c>
      <c r="AS9" s="14" cm="1">
        <f t="array" ref="AS9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43.394008803059435</v>
      </c>
      <c r="AT9" s="14" cm="1">
        <f t="array" ref="AT9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59.10160742314882</v>
      </c>
      <c r="AU9" s="14" cm="1">
        <f t="array" ref="AU9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13.085870242364471</v>
      </c>
      <c r="AV9" s="14" cm="1">
        <f t="array" ref="AV9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47.212286536451508</v>
      </c>
      <c r="AW9" s="14" cm="1">
        <f t="array" ref="AW9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16.408534364774937</v>
      </c>
      <c r="AX9" s="14" cm="1">
        <f t="array" ref="AX9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55.209057227958532</v>
      </c>
      <c r="AY9" s="14" cm="1">
        <f t="array" ref="AY9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19.611476232043319</v>
      </c>
      <c r="AZ9" s="14" cm="1">
        <f t="array" ref="AZ9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43.053919682184571</v>
      </c>
      <c r="BA9" s="14" cm="1">
        <f t="array" ref="BA9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16.889049706836676</v>
      </c>
      <c r="BB9" s="14" cm="1">
        <f t="array" ref="BB9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34.429057495086909</v>
      </c>
      <c r="BC9" s="14" cm="1">
        <f t="array" ref="BC9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21.530443562546498</v>
      </c>
      <c r="BD9" s="14" cm="1">
        <f t="array" ref="BD9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52.317874574565813</v>
      </c>
      <c r="BE9" s="14" cm="1">
        <f t="array" ref="BE9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26.837287493336579</v>
      </c>
      <c r="BF9" s="14" cm="1">
        <f t="array" ref="BF9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6.3882705014737757</v>
      </c>
      <c r="BG9" s="14" cm="1">
        <f t="array" ref="BG9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53.556045410392279</v>
      </c>
      <c r="BH9" s="14" cm="1">
        <f t="array" ref="BH9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49.356255935798046</v>
      </c>
      <c r="BI9" s="14" cm="1">
        <f t="array" ref="BI9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43.591857037754195</v>
      </c>
      <c r="BJ9" s="14" cm="1">
        <f t="array" ref="BJ9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14.659126849850232</v>
      </c>
      <c r="BK9" s="14" cm="1">
        <f t="array" ref="BK9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15.107613974417006</v>
      </c>
      <c r="BL9" s="14" cm="1">
        <f t="array" ref="BL9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49.011121186930623</v>
      </c>
      <c r="BM9" s="14" cm="1">
        <f t="array" ref="BM9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43.09582346353298</v>
      </c>
      <c r="BN9" s="14" cm="1">
        <f t="array" ref="BN9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65.438215134583245</v>
      </c>
      <c r="BO9" s="14" cm="1">
        <f t="array" ref="BO9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46.489246068311324</v>
      </c>
      <c r="BP9" s="14" cm="1">
        <f t="array" ref="BP9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59.010592269523954</v>
      </c>
      <c r="BQ9" s="14" cm="1">
        <f t="array" ref="BQ9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46.705031848827595</v>
      </c>
      <c r="BR9" s="14" cm="1">
        <f t="array" ref="BR9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52.507142371300304</v>
      </c>
      <c r="BS9" s="14" cm="1">
        <f t="array" ref="BS9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16.584329953302305</v>
      </c>
      <c r="BT9" s="14" cm="1">
        <f t="array" ref="BT9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19.422667170087635</v>
      </c>
      <c r="BU9" s="14" cm="1">
        <f t="array" ref="BU9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55.552587698504198</v>
      </c>
      <c r="BV9" s="14" cm="1">
        <f t="array" ref="BV9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53.742348292570917</v>
      </c>
      <c r="BW9" s="14" cm="1">
        <f t="array" ref="BW9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47.917533325495796</v>
      </c>
      <c r="BX9" s="14" cm="1">
        <f t="array" ref="BX9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53.931067113492198</v>
      </c>
      <c r="BY9" s="14" cm="1">
        <f t="array" ref="BY9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44.48999887615193</v>
      </c>
      <c r="BZ9" s="14" cm="1">
        <f t="array" ref="BZ9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14.840485167271318</v>
      </c>
      <c r="CA9" s="14" cm="1">
        <f t="array" ref="CA9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16.131955864060625</v>
      </c>
      <c r="CB9" s="14" cm="1">
        <f t="array" ref="CB9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24.167953988701651</v>
      </c>
      <c r="CC9" s="14" cm="1">
        <f t="array" ref="CC9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59.31407927296857</v>
      </c>
      <c r="CD9" s="14" cm="1">
        <f t="array" ref="CD9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16.809521111560557</v>
      </c>
      <c r="CE9" s="14" cm="1">
        <f t="array" ref="CE9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15.692354826475215</v>
      </c>
      <c r="CF9" s="14" cm="1">
        <f t="array" ref="CF9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14.70510115572144</v>
      </c>
      <c r="CG9" s="14" cm="1">
        <f t="array" ref="CG9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15.402597183592123</v>
      </c>
      <c r="CH9" s="14" cm="1">
        <f t="array" ref="CH9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16.007498243010993</v>
      </c>
      <c r="CI9" s="14" cm="1">
        <f t="array" ref="CI9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34.082840257232085</v>
      </c>
      <c r="CJ9" s="14" cm="1">
        <f t="array" ref="CJ9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52.135976062599994</v>
      </c>
      <c r="CK9" s="14" cm="1">
        <f t="array" ref="CK9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16.529972776747094</v>
      </c>
      <c r="CL9" s="14" cm="1">
        <f t="array" ref="CL9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44.452671460779499</v>
      </c>
      <c r="CM9" s="14" cm="1">
        <f t="array" ref="CM9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57.939968933371027</v>
      </c>
      <c r="CN9" s="14" cm="1">
        <f t="array" ref="CN9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51.507669331857755</v>
      </c>
      <c r="CO9" s="14" cm="1">
        <f t="array" ref="CO9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13.876599006961325</v>
      </c>
      <c r="CP9" s="14" cm="1">
        <f t="array" ref="CP9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16.224672569885655</v>
      </c>
      <c r="CQ9" s="14" cm="1">
        <f t="array" ref="CQ9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14.828688411319458</v>
      </c>
      <c r="CR9" s="14" cm="1">
        <f t="array" ref="CR9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64.296189622714039</v>
      </c>
      <c r="CS9" s="14" cm="1">
        <f t="array" ref="CS9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18.144971755282508</v>
      </c>
      <c r="CT9" s="14" cm="1">
        <f t="array" ref="CT9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59.96674078187008</v>
      </c>
      <c r="CU9" s="14" cm="1">
        <f t="array" ref="CU9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33.087913201046689</v>
      </c>
      <c r="CV9" s="14" cm="1">
        <f t="array" ref="CV9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13.792751719653335</v>
      </c>
      <c r="CW9" s="14" cm="1">
        <f t="array" ref="CW9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36.083237105337432</v>
      </c>
      <c r="CX9" s="14" cm="1">
        <f t="array" ref="CX9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1.9078784028338913</v>
      </c>
      <c r="CY9" s="14" cm="1">
        <f t="array" ref="CY9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58.600426619607475</v>
      </c>
      <c r="CZ9" s="14" cm="1">
        <f t="array" ref="CZ9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48.549047364495216</v>
      </c>
      <c r="DA9" s="14" cm="1">
        <f t="array" ref="DA9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48.549047364495216</v>
      </c>
      <c r="DB9" s="14" cm="1">
        <f t="array" ref="DB9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48.549047364495216</v>
      </c>
    </row>
    <row r="10" spans="1:106" ht="15.75" x14ac:dyDescent="0.25">
      <c r="A10">
        <v>9</v>
      </c>
      <c r="B10" s="14" cm="1">
        <f t="array" ref="B10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71.143587202220829</v>
      </c>
      <c r="C10" s="14" cm="1">
        <f t="array" ref="C10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43.806392227619021</v>
      </c>
      <c r="D10" s="14" cm="1">
        <f t="array" ref="D10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3.6069377593742868</v>
      </c>
      <c r="E10" s="14" cm="1">
        <f t="array" ref="E10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31.8502747240899</v>
      </c>
      <c r="F10" s="14" cm="1">
        <f t="array" ref="F10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10.818502669038818</v>
      </c>
      <c r="G10" s="14" cm="1">
        <f t="array" ref="G10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28.618350756114509</v>
      </c>
      <c r="H10" s="14" cm="1">
        <f t="array" ref="H10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57.910361767131107</v>
      </c>
      <c r="I10" s="14" cm="1">
        <f t="array" ref="I10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46.721408369183393</v>
      </c>
      <c r="J10" s="14" cm="1">
        <f t="array" ref="J10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64.171644828537779</v>
      </c>
      <c r="K10" s="14" cm="1">
        <f t="array" ref="K10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23.870693328849917</v>
      </c>
      <c r="L10" s="14" cm="1">
        <f t="array" ref="L10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42.753830237769343</v>
      </c>
      <c r="M10" s="14" cm="1">
        <f t="array" ref="M10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53.729786897027608</v>
      </c>
      <c r="N10" s="14" cm="1">
        <f t="array" ref="N10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33.585115750879886</v>
      </c>
      <c r="O10" s="14" cm="1">
        <f t="array" ref="O10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9.6483159152258278</v>
      </c>
      <c r="P10" s="14" cm="1">
        <f t="array" ref="P10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35.042260201077212</v>
      </c>
      <c r="Q10" s="14" cm="1">
        <f t="array" ref="Q10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0.1</v>
      </c>
      <c r="R10" s="14" cm="1">
        <f t="array" ref="R10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18.309560344257314</v>
      </c>
      <c r="S10" s="14" cm="1">
        <f t="array" ref="S10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45.296909386844483</v>
      </c>
      <c r="T10" s="14" cm="1">
        <f t="array" ref="T10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19.334166648707672</v>
      </c>
      <c r="U10" s="14" cm="1">
        <f t="array" ref="U10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52.826981742287721</v>
      </c>
      <c r="V10" s="14" cm="1">
        <f t="array" ref="V10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41.652851042875803</v>
      </c>
      <c r="W10" s="14" cm="1">
        <f t="array" ref="W10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45.077266997900395</v>
      </c>
      <c r="X10" s="14" cm="1">
        <f t="array" ref="X10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33.940536236188137</v>
      </c>
      <c r="Y10" s="14" cm="1">
        <f t="array" ref="Y10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52.487712847865645</v>
      </c>
      <c r="Z10" s="14" cm="1">
        <f t="array" ref="Z10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52.430906915673319</v>
      </c>
      <c r="AA10" s="14" cm="1">
        <f t="array" ref="AA10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56.242777314069407</v>
      </c>
      <c r="AB10" s="14" cm="1">
        <f t="array" ref="AB10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7.2828565824132498</v>
      </c>
      <c r="AC10" s="14" cm="1">
        <f t="array" ref="AC10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22.131651542530665</v>
      </c>
      <c r="AD10" s="14" cm="1">
        <f t="array" ref="AD10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39.471002014136907</v>
      </c>
      <c r="AE10" s="14" cm="1">
        <f t="array" ref="AE10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41.363752247589922</v>
      </c>
      <c r="AF10" s="14" cm="1">
        <f t="array" ref="AF10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28.036404905051572</v>
      </c>
      <c r="AG10" s="14" cm="1">
        <f t="array" ref="AG10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1.4177446878757824</v>
      </c>
      <c r="AH10" s="14" cm="1">
        <f t="array" ref="AH10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52.163301275897027</v>
      </c>
      <c r="AI10" s="14" cm="1">
        <f t="array" ref="AI10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3.3181320046074116</v>
      </c>
      <c r="AJ10" s="14" cm="1">
        <f t="array" ref="AJ10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31.216021527414412</v>
      </c>
      <c r="AK10" s="14" cm="1">
        <f t="array" ref="AK10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61.072416032117154</v>
      </c>
      <c r="AL10" s="14" cm="1">
        <f t="array" ref="AL10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34.894268870403344</v>
      </c>
      <c r="AM10" s="14" cm="1">
        <f t="array" ref="AM10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44.056895033581291</v>
      </c>
      <c r="AN10" s="14" cm="1">
        <f t="array" ref="AN10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16.596385148579795</v>
      </c>
      <c r="AO10" s="14" cm="1">
        <f t="array" ref="AO10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13.944174410842686</v>
      </c>
      <c r="AP10" s="14" cm="1">
        <f t="array" ref="AP10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43.811071660026762</v>
      </c>
      <c r="AQ10" s="14" cm="1">
        <f t="array" ref="AQ10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37.282167318974366</v>
      </c>
      <c r="AR10" s="14" cm="1">
        <f t="array" ref="AR10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28.913664589601922</v>
      </c>
      <c r="AS10" s="14" cm="1">
        <f t="array" ref="AS10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35.635515991774277</v>
      </c>
      <c r="AT10" s="14" cm="1">
        <f t="array" ref="AT10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48.216283556491575</v>
      </c>
      <c r="AU10" s="14" cm="1">
        <f t="array" ref="AU10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7.4839828968270634</v>
      </c>
      <c r="AV10" s="14" cm="1">
        <f t="array" ref="AV10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39.453897145909423</v>
      </c>
      <c r="AW10" s="14" cm="1">
        <f t="array" ref="AW10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5.4781383699209352</v>
      </c>
      <c r="AX10" s="14" cm="1">
        <f t="array" ref="AX10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51.409045896612398</v>
      </c>
      <c r="AY10" s="14" cm="1">
        <f t="array" ref="AY10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10.440306508910551</v>
      </c>
      <c r="AZ10" s="14" cm="1">
        <f t="array" ref="AZ10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39.726691279289795</v>
      </c>
      <c r="BA10" s="14" cm="1">
        <f t="array" ref="BA10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5.4781383699209352</v>
      </c>
      <c r="BB10" s="14" cm="1">
        <f t="array" ref="BB10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24.549745416195258</v>
      </c>
      <c r="BC10" s="14" cm="1">
        <f t="array" ref="BC10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15.267285285865329</v>
      </c>
      <c r="BD10" s="14" cm="1">
        <f t="array" ref="BD10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44.83625764936231</v>
      </c>
      <c r="BE10" s="14" cm="1">
        <f t="array" ref="BE10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28.513330215883236</v>
      </c>
      <c r="BF10" s="14" cm="1">
        <f t="array" ref="BF10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13.601470508735444</v>
      </c>
      <c r="BG10" s="14" cm="1">
        <f t="array" ref="BG10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45.801310024932697</v>
      </c>
      <c r="BH10" s="14" cm="1">
        <f t="array" ref="BH10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45.682491175503991</v>
      </c>
      <c r="BI10" s="14" cm="1">
        <f t="array" ref="BI10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36.741801806661577</v>
      </c>
      <c r="BJ10" s="14" cm="1">
        <f t="array" ref="BJ10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9.1673333090926725</v>
      </c>
      <c r="BK10" s="14" cm="1">
        <f t="array" ref="BK10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5.0009999000199947</v>
      </c>
      <c r="BL10" s="14" cm="1">
        <f t="array" ref="BL10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40.924809101570652</v>
      </c>
      <c r="BM10" s="14" cm="1">
        <f t="array" ref="BM10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40.186564919136842</v>
      </c>
      <c r="BN10" s="14" cm="1">
        <f t="array" ref="BN10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52.53808142671371</v>
      </c>
      <c r="BO10" s="14" cm="1">
        <f t="array" ref="BO10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38.768028064372842</v>
      </c>
      <c r="BP10" s="14" cm="1">
        <f t="array" ref="BP10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51.727748839476867</v>
      </c>
      <c r="BQ10" s="14" cm="1">
        <f t="array" ref="BQ10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43.482065268337934</v>
      </c>
      <c r="BR10" s="14" cm="1">
        <f t="array" ref="BR10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49.118326518724153</v>
      </c>
      <c r="BS10" s="14" cm="1">
        <f t="array" ref="BS10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24.776803667947163</v>
      </c>
      <c r="BT10" s="14" cm="1">
        <f t="array" ref="BT10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12.570202862324855</v>
      </c>
      <c r="BU10" s="14" cm="1">
        <f t="array" ref="BU10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47.987915145378011</v>
      </c>
      <c r="BV10" s="14" cm="1">
        <f t="array" ref="BV10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44.102267515401067</v>
      </c>
      <c r="BW10" s="14" cm="1">
        <f t="array" ref="BW10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41.241241494407028</v>
      </c>
      <c r="BX10" s="14" cm="1">
        <f t="array" ref="BX10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44.114510084551547</v>
      </c>
      <c r="BY10" s="14" cm="1">
        <f t="array" ref="BY10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38.218974345212352</v>
      </c>
      <c r="BZ10" s="14" cm="1">
        <f t="array" ref="BZ10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4.5836666545463363</v>
      </c>
      <c r="CA10" s="14" cm="1">
        <f t="array" ref="CA10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3.0016662039607267</v>
      </c>
      <c r="CB10" s="14" cm="1">
        <f t="array" ref="CB10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34.793102764772215</v>
      </c>
      <c r="CC10" s="14" cm="1">
        <f t="array" ref="CC10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56.251666641976037</v>
      </c>
      <c r="CD10" s="14" cm="1">
        <f t="array" ref="CD10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6.3316664473106918</v>
      </c>
      <c r="CE10" s="14" cm="1">
        <f t="array" ref="CE10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3.4871191548325386</v>
      </c>
      <c r="CF10" s="14" cm="1">
        <f t="array" ref="CF10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3.0016662039607267</v>
      </c>
      <c r="CG10" s="14" cm="1">
        <f t="array" ref="CG10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6.1652250567193407</v>
      </c>
      <c r="CH10" s="14" cm="1">
        <f t="array" ref="CH10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7.8108898340714035</v>
      </c>
      <c r="CI10" s="14" cm="1">
        <f t="array" ref="CI10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25.965554105391242</v>
      </c>
      <c r="CJ10" s="14" cm="1">
        <f t="array" ref="CJ10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43.48896411734821</v>
      </c>
      <c r="CK10" s="14" cm="1">
        <f t="array" ref="CK10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2.4515301344262523</v>
      </c>
      <c r="CL10" s="14" cm="1">
        <f t="array" ref="CL10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37.025531731495768</v>
      </c>
      <c r="CM10" s="14" cm="1">
        <f t="array" ref="CM10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53.790426657538234</v>
      </c>
      <c r="CN10" s="14" cm="1">
        <f t="array" ref="CN10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43.403801676811675</v>
      </c>
      <c r="CO10" s="14" cm="1">
        <f t="array" ref="CO10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5.8386642307979999</v>
      </c>
      <c r="CP10" s="14" cm="1">
        <f t="array" ref="CP10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7.211795892841117</v>
      </c>
      <c r="CQ10" s="14" cm="1">
        <f t="array" ref="CQ10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4.5869379764718863</v>
      </c>
      <c r="CR10" s="14" cm="1">
        <f t="array" ref="CR10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56.37206755122611</v>
      </c>
      <c r="CS10" s="14" cm="1">
        <f t="array" ref="CS10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7.3491496106692509</v>
      </c>
      <c r="CT10" s="14" cm="1">
        <f t="array" ref="CT10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56.639209034025185</v>
      </c>
      <c r="CU10" s="14" cm="1">
        <f t="array" ref="CU10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24.79919353527449</v>
      </c>
      <c r="CV10" s="14" cm="1">
        <f t="array" ref="CV10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4.3600458713183281</v>
      </c>
      <c r="CW10" s="14" cm="1">
        <f t="array" ref="CW10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27.817440572417873</v>
      </c>
      <c r="CX10" s="14" cm="1">
        <f t="array" ref="CX10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15.106621064950296</v>
      </c>
      <c r="CY10" s="14" cm="1">
        <f t="array" ref="CY10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52.471325502601893</v>
      </c>
      <c r="CZ10" s="14" cm="1">
        <f t="array" ref="CZ10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41.088197818838438</v>
      </c>
      <c r="DA10" s="14" cm="1">
        <f t="array" ref="DA10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41.088197818838438</v>
      </c>
      <c r="DB10" s="14" cm="1">
        <f t="array" ref="DB10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41.088197818838438</v>
      </c>
    </row>
    <row r="11" spans="1:106" ht="15.75" x14ac:dyDescent="0.25">
      <c r="A11">
        <v>10</v>
      </c>
      <c r="B11" s="14" cm="1">
        <f t="array" ref="B11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79.93122043357026</v>
      </c>
      <c r="C11" s="14" cm="1">
        <f t="array" ref="C11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58.451774994434516</v>
      </c>
      <c r="D11" s="14" cm="1">
        <f t="array" ref="D11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15</v>
      </c>
      <c r="E11" s="14" cm="1">
        <f t="array" ref="E11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46.240782865345174</v>
      </c>
      <c r="F11" s="14" cm="1">
        <f t="array" ref="F11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19.519477452022119</v>
      </c>
      <c r="G11" s="14" cm="1">
        <f t="array" ref="G11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35.902646142032481</v>
      </c>
      <c r="H11" s="14" cm="1">
        <f t="array" ref="H11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71.170499506466868</v>
      </c>
      <c r="I11" s="14" cm="1">
        <f t="array" ref="I11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61.323404993525919</v>
      </c>
      <c r="J11" s="14" cm="1">
        <f t="array" ref="J11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78.851823060725735</v>
      </c>
      <c r="K11" s="14" cm="1">
        <f t="array" ref="K11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39.008204265256815</v>
      </c>
      <c r="L11" s="14" cm="1">
        <f t="array" ref="L11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57.162575169423569</v>
      </c>
      <c r="M11" s="14" cm="1">
        <f t="array" ref="M11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68.004117522397124</v>
      </c>
      <c r="N11" s="14" cm="1">
        <f t="array" ref="N11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47.725150602172015</v>
      </c>
      <c r="O11" s="14" cm="1">
        <f t="array" ref="O11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18.139459749397169</v>
      </c>
      <c r="P11" s="14" cm="1">
        <f t="array" ref="P11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49.514543318099989</v>
      </c>
      <c r="Q11" s="14" cm="1">
        <f t="array" ref="Q11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15.165750888103101</v>
      </c>
      <c r="R11" s="14" cm="1">
        <f t="array" ref="R11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20.709659581943882</v>
      </c>
      <c r="S11" s="14" cm="1">
        <f t="array" ref="S11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42.492822923406727</v>
      </c>
      <c r="T11" s="14" cm="1">
        <f t="array" ref="T11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34.316759753799602</v>
      </c>
      <c r="U11" s="14" cm="1">
        <f t="array" ref="U11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60.451964401498152</v>
      </c>
      <c r="V11" s="14" cm="1">
        <f t="array" ref="V11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55.916813213916257</v>
      </c>
      <c r="W11" s="14" cm="1">
        <f t="array" ref="W11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42.587439462827533</v>
      </c>
      <c r="X11" s="14" cm="1">
        <f t="array" ref="X11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48.884455607074116</v>
      </c>
      <c r="Y11" s="14" cm="1">
        <f t="array" ref="Y11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59.888980622481796</v>
      </c>
      <c r="Z11" s="14" cm="1">
        <f t="array" ref="Z11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67.026934884417912</v>
      </c>
      <c r="AA11" s="14" cm="1">
        <f t="array" ref="AA11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64.675806914177727</v>
      </c>
      <c r="AB11" s="14" cm="1">
        <f t="array" ref="AB11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15.000333329629711</v>
      </c>
      <c r="AC11" s="14" cm="1">
        <f t="array" ref="AC11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37.116573117678847</v>
      </c>
      <c r="AD11" s="14" cm="1">
        <f t="array" ref="AD11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53.476069414271649</v>
      </c>
      <c r="AE11" s="14" cm="1">
        <f t="array" ref="AE11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55.593974493644545</v>
      </c>
      <c r="AF11" s="14" cm="1">
        <f t="array" ref="AF11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35.524780083766878</v>
      </c>
      <c r="AG11" s="14" cm="1">
        <f t="array" ref="AG11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15.937377450509228</v>
      </c>
      <c r="AH11" s="14" cm="1">
        <f t="array" ref="AH11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54.72659317004851</v>
      </c>
      <c r="AI11" s="14" cm="1">
        <f t="array" ref="AI11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15.264337522473747</v>
      </c>
      <c r="AJ11" s="14" cm="1">
        <f t="array" ref="AJ11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46.067450548082213</v>
      </c>
      <c r="AK11" s="14" cm="1">
        <f t="array" ref="AK11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75.428177758712962</v>
      </c>
      <c r="AL11" s="14" cm="1">
        <f t="array" ref="AL11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49.711568070218824</v>
      </c>
      <c r="AM11" s="14" cm="1">
        <f t="array" ref="AM11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43.116122274620196</v>
      </c>
      <c r="AN11" s="14" cm="1">
        <f t="array" ref="AN11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17.297687706742771</v>
      </c>
      <c r="AO11" s="14" cm="1">
        <f t="array" ref="AO11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14.567429423202983</v>
      </c>
      <c r="AP11" s="14" cm="1">
        <f t="array" ref="AP11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58.455110982701932</v>
      </c>
      <c r="AQ11" s="14" cm="1">
        <f t="array" ref="AQ11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52.112282621278453</v>
      </c>
      <c r="AR11" s="14" cm="1">
        <f t="array" ref="AR11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34.61228105745127</v>
      </c>
      <c r="AS11" s="14" cm="1">
        <f t="array" ref="AS11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50.314610204194167</v>
      </c>
      <c r="AT11" s="14" cm="1">
        <f t="array" ref="AT11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53.615669351412556</v>
      </c>
      <c r="AU11" s="14" cm="1">
        <f t="array" ref="AU11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15.033296378372908</v>
      </c>
      <c r="AV11" s="14" cm="1">
        <f t="array" ref="AV11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53.667867481389642</v>
      </c>
      <c r="AW11" s="14" cm="1">
        <f t="array" ref="AW11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14.89966442575134</v>
      </c>
      <c r="AX11" s="14" cm="1">
        <f t="array" ref="AX11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66.09508302438239</v>
      </c>
      <c r="AY11" s="14" cm="1">
        <f t="array" ref="AY11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16.031531430278267</v>
      </c>
      <c r="AZ11" s="14" cm="1">
        <f t="array" ref="AZ11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53.777318638995006</v>
      </c>
      <c r="BA11" s="14" cm="1">
        <f t="array" ref="BA11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12.806248474865697</v>
      </c>
      <c r="BB11" s="14" cm="1">
        <f t="array" ref="BB11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39.527711798180277</v>
      </c>
      <c r="BC11" s="14" cm="1">
        <f t="array" ref="BC11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19.520245900090501</v>
      </c>
      <c r="BD11" s="14" cm="1">
        <f t="array" ref="BD11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59.125628960713811</v>
      </c>
      <c r="BE11" s="14" cm="1">
        <f t="array" ref="BE11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35.171010790137949</v>
      </c>
      <c r="BF11" s="14" cm="1">
        <f t="array" ref="BF11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12.280472303620899</v>
      </c>
      <c r="BG11" s="14" cm="1">
        <f t="array" ref="BG11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59.927372710640334</v>
      </c>
      <c r="BH11" s="14" cm="1">
        <f t="array" ref="BH11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60.171089403466844</v>
      </c>
      <c r="BI11" s="14" cm="1">
        <f t="array" ref="BI11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50.830010820380515</v>
      </c>
      <c r="BJ11" s="14" cm="1">
        <f t="array" ref="BJ11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17.720327310746832</v>
      </c>
      <c r="BK11" s="14" cm="1">
        <f t="array" ref="BK11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15.264337522473747</v>
      </c>
      <c r="BL11" s="14" cm="1">
        <f t="array" ref="BL11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55.212408025732763</v>
      </c>
      <c r="BM11" s="14" cm="1">
        <f t="array" ref="BM11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54.228129231977015</v>
      </c>
      <c r="BN11" s="14" cm="1">
        <f t="array" ref="BN11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59.514368013110918</v>
      </c>
      <c r="BO11" s="14" cm="1">
        <f t="array" ref="BO11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53.429299078314699</v>
      </c>
      <c r="BP11" s="14" cm="1">
        <f t="array" ref="BP11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65.431567305086006</v>
      </c>
      <c r="BQ11" s="14" cm="1">
        <f t="array" ref="BQ11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57.796539688808359</v>
      </c>
      <c r="BR11" s="14" cm="1">
        <f t="array" ref="BR11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63.672914178636425</v>
      </c>
      <c r="BS11" s="14" cm="1">
        <f t="array" ref="BS11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26.824615561084933</v>
      </c>
      <c r="BT11" s="14" cm="1">
        <f t="array" ref="BT11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16.911534525287763</v>
      </c>
      <c r="BU11" s="14" cm="1">
        <f t="array" ref="BU11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62.196543312309565</v>
      </c>
      <c r="BV11" s="14" cm="1">
        <f t="array" ref="BV11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43.370496884402883</v>
      </c>
      <c r="BW11" s="14" cm="1">
        <f t="array" ref="BW11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55.30289323353707</v>
      </c>
      <c r="BX11" s="14" cm="1">
        <f t="array" ref="BX11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43.704004393190331</v>
      </c>
      <c r="BY11" s="14" cm="1">
        <f t="array" ref="BY11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52.520853001450767</v>
      </c>
      <c r="BZ11" s="14" cm="1">
        <f t="array" ref="BZ11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13.964240043768941</v>
      </c>
      <c r="CA11" s="14" cm="1">
        <f t="array" ref="CA11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14.866068747318506</v>
      </c>
      <c r="CB11" s="14" cm="1">
        <f t="array" ref="CB11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39.347808071098449</v>
      </c>
      <c r="CC11" s="14" cm="1">
        <f t="array" ref="CC11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70.823442446692752</v>
      </c>
      <c r="CD11" s="14" cm="1">
        <f t="array" ref="CD11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14.901006677402705</v>
      </c>
      <c r="CE11" s="14" cm="1">
        <f t="array" ref="CE11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17.03202865192517</v>
      </c>
      <c r="CF11" s="14" cm="1">
        <f t="array" ref="CF11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12.68857754044952</v>
      </c>
      <c r="CG11" s="14" cm="1">
        <f t="array" ref="CG11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18</v>
      </c>
      <c r="CH11" s="14" cm="1">
        <f t="array" ref="CH11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16.15549442140351</v>
      </c>
      <c r="CI11" s="14" cm="1">
        <f t="array" ref="CI11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40.865633483405098</v>
      </c>
      <c r="CJ11" s="14" cm="1">
        <f t="array" ref="CJ11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57.644080355228155</v>
      </c>
      <c r="CK11" s="14" cm="1">
        <f t="array" ref="CK11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15.556349186104045</v>
      </c>
      <c r="CL11" s="14" cm="1">
        <f t="array" ref="CL11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51.735481055074764</v>
      </c>
      <c r="CM11" s="14" cm="1">
        <f t="array" ref="CM11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68.578422262399712</v>
      </c>
      <c r="CN11" s="14" cm="1">
        <f t="array" ref="CN11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58.013446717118953</v>
      </c>
      <c r="CO11" s="14" cm="1">
        <f t="array" ref="CO11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16.249307677559681</v>
      </c>
      <c r="CP11" s="14" cm="1">
        <f t="array" ref="CP11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15.684387141358123</v>
      </c>
      <c r="CQ11" s="14" cm="1">
        <f t="array" ref="CQ11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13.964598096615598</v>
      </c>
      <c r="CR11" s="14" cm="1">
        <f t="array" ref="CR11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63.195252986280543</v>
      </c>
      <c r="CS11" s="14" cm="1">
        <f t="array" ref="CS11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15.937377450509228</v>
      </c>
      <c r="CT11" s="14" cm="1">
        <f t="array" ref="CT11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71.285412252437737</v>
      </c>
      <c r="CU11" s="14" cm="1">
        <f t="array" ref="CU11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39.935072304930159</v>
      </c>
      <c r="CV11" s="14" cm="1">
        <f t="array" ref="CV11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14.456832294800961</v>
      </c>
      <c r="CW11" s="14" cm="1">
        <f t="array" ref="CW11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42.727508703410265</v>
      </c>
      <c r="CX11" s="14" cm="1">
        <f t="array" ref="CX11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15.937377450509228</v>
      </c>
      <c r="CY11" s="14" cm="1">
        <f t="array" ref="CY11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66.714990819155489</v>
      </c>
      <c r="CZ11" s="14" cm="1">
        <f t="array" ref="CZ11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55.784316792446241</v>
      </c>
      <c r="DA11" s="14" cm="1">
        <f t="array" ref="DA11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55.784316792446241</v>
      </c>
      <c r="DB11" s="14" cm="1">
        <f t="array" ref="DB11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55.784316792446241</v>
      </c>
    </row>
    <row r="12" spans="1:106" ht="15.75" x14ac:dyDescent="0.25">
      <c r="A12">
        <v>11</v>
      </c>
      <c r="B12" s="14" cm="1">
        <f t="array" ref="B12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61.990402482965052</v>
      </c>
      <c r="C12" s="14" cm="1">
        <f t="array" ref="C12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15.704776343520464</v>
      </c>
      <c r="D12" s="14" cm="1">
        <f t="array" ref="D12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28.128455343299603</v>
      </c>
      <c r="E12" s="14" cm="1">
        <f t="array" ref="E12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7.0710678118654755</v>
      </c>
      <c r="F12" s="14" cm="1">
        <f t="array" ref="F12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26.589471600616662</v>
      </c>
      <c r="G12" s="14" cm="1">
        <f t="array" ref="G12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39.079534285863744</v>
      </c>
      <c r="H12" s="14" cm="1">
        <f t="array" ref="H12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32.395833065380494</v>
      </c>
      <c r="I12" s="14" cm="1">
        <f t="array" ref="I12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27.590759322642789</v>
      </c>
      <c r="J12" s="14" cm="1">
        <f t="array" ref="J12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40.170138162570467</v>
      </c>
      <c r="K12" s="14" cm="1">
        <f t="array" ref="K12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7.3545904032787579</v>
      </c>
      <c r="L12" s="14" cm="1">
        <f t="array" ref="L12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14.908051515875574</v>
      </c>
      <c r="M12" s="14" cm="1">
        <f t="array" ref="M12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26.405491853021786</v>
      </c>
      <c r="N12" s="14" cm="1">
        <f t="array" ref="N12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8.1877957961834884</v>
      </c>
      <c r="O12" s="14" cm="1">
        <f t="array" ref="O12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27.10737906917598</v>
      </c>
      <c r="P12" s="14" cm="1">
        <f t="array" ref="P12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9.0022219479415195</v>
      </c>
      <c r="Q12" s="14" cm="1">
        <f t="array" ref="Q12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28.252610498854793</v>
      </c>
      <c r="R12" s="14" cm="1">
        <f t="array" ref="R12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37.700928370532203</v>
      </c>
      <c r="S12" s="14" cm="1">
        <f t="array" ref="S12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63.985076385044664</v>
      </c>
      <c r="T12" s="14" cm="1">
        <f t="array" ref="T12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13.041855696180663</v>
      </c>
      <c r="U12" s="14" cm="1">
        <f t="array" ref="U12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50.338951121373199</v>
      </c>
      <c r="V12" s="14" cm="1">
        <f t="array" ref="V12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26.192365299834989</v>
      </c>
      <c r="W12" s="14" cm="1">
        <f t="array" ref="W12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63.395898920986994</v>
      </c>
      <c r="X12" s="14" cm="1">
        <f t="array" ref="X12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9.1126285999156149</v>
      </c>
      <c r="Y12" s="14" cm="1">
        <f t="array" ref="Y12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51.088550576425632</v>
      </c>
      <c r="Z12" s="14" cm="1">
        <f t="array" ref="Z12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31.090834662324522</v>
      </c>
      <c r="AA12" s="14" cm="1">
        <f t="array" ref="AA12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51.827502351550763</v>
      </c>
      <c r="AB12" s="14" cm="1">
        <f t="array" ref="AB12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29.103264421710495</v>
      </c>
      <c r="AC12" s="14" cm="1">
        <f t="array" ref="AC12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7.6216796049164914</v>
      </c>
      <c r="AD12" s="14" cm="1">
        <f t="array" ref="AD12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14.037093716293269</v>
      </c>
      <c r="AE12" s="14" cm="1">
        <f t="array" ref="AE12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26.344638923317966</v>
      </c>
      <c r="AF12" s="14" cm="1">
        <f t="array" ref="AF12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39.268307832143719</v>
      </c>
      <c r="AG12" s="14" cm="1">
        <f t="array" ref="AG12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27.608150970320342</v>
      </c>
      <c r="AH12" s="14" cm="1">
        <f t="array" ref="AH12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63.696232227660062</v>
      </c>
      <c r="AI12" s="14" cm="1">
        <f t="array" ref="AI12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27.985889301574822</v>
      </c>
      <c r="AJ12" s="14" cm="1">
        <f t="array" ref="AJ12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3.1622776601683795</v>
      </c>
      <c r="AK12" s="14" cm="1">
        <f t="array" ref="AK12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33.749074061372411</v>
      </c>
      <c r="AL12" s="14" cm="1">
        <f t="array" ref="AL12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7.1756532803640951</v>
      </c>
      <c r="AM12" s="14" cm="1">
        <f t="array" ref="AM12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59.204813993458338</v>
      </c>
      <c r="AN12" s="14" cm="1">
        <f t="array" ref="AN12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38.223029707232783</v>
      </c>
      <c r="AO12" s="14" cm="1">
        <f t="array" ref="AO12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38.262252939417984</v>
      </c>
      <c r="AP12" s="14" cm="1">
        <f t="array" ref="AP12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15.710187777362815</v>
      </c>
      <c r="AQ12" s="14" cm="1">
        <f t="array" ref="AQ12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10.051865498503251</v>
      </c>
      <c r="AR12" s="14" cm="1">
        <f t="array" ref="AR12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42.830363061734602</v>
      </c>
      <c r="AS12" s="14" cm="1">
        <f t="array" ref="AS12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7.8898669190297497</v>
      </c>
      <c r="AT12" s="14" cm="1">
        <f t="array" ref="AT12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53.113934141616738</v>
      </c>
      <c r="AU12" s="14" cm="1">
        <f t="array" ref="AU12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29.702020133317532</v>
      </c>
      <c r="AV12" s="14" cm="1">
        <f t="array" ref="AV12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12.429400629153443</v>
      </c>
      <c r="AW12" s="14" cm="1">
        <f t="array" ref="AW12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30.89028973642041</v>
      </c>
      <c r="AX12" s="14" cm="1">
        <f t="array" ref="AX12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30.153772566629204</v>
      </c>
      <c r="AY12" s="14" cm="1">
        <f t="array" ref="AY12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29.990665214362952</v>
      </c>
      <c r="AZ12" s="14" cm="1">
        <f t="array" ref="AZ12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26.000192306981116</v>
      </c>
      <c r="BA12" s="14" cm="1">
        <f t="array" ref="BA12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31.940726353669543</v>
      </c>
      <c r="BB12" s="14" cm="1">
        <f t="array" ref="BB12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6.1652250567193407</v>
      </c>
      <c r="BC12" s="14" cm="1">
        <f t="array" ref="BC12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30.9</v>
      </c>
      <c r="BD12" s="14" cm="1">
        <f t="array" ref="BD12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17.355402617052707</v>
      </c>
      <c r="BE12" s="14" cm="1">
        <f t="array" ref="BE12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41.075661893632343</v>
      </c>
      <c r="BF12" s="14" cm="1">
        <f t="array" ref="BF12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39.661568299803776</v>
      </c>
      <c r="BG12" s="14" cm="1">
        <f t="array" ref="BG12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18.505134422640651</v>
      </c>
      <c r="BH12" s="14" cm="1">
        <f t="array" ref="BH12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27.225906780123964</v>
      </c>
      <c r="BI12" s="14" cm="1">
        <f t="array" ref="BI12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11.35957745693034</v>
      </c>
      <c r="BJ12" s="14" cm="1">
        <f t="array" ref="BJ12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31.968734726291562</v>
      </c>
      <c r="BK12" s="14" cm="1">
        <f t="array" ref="BK12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28.128455343299603</v>
      </c>
      <c r="BL12" s="14" cm="1">
        <f t="array" ref="BL12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13.416407864998739</v>
      </c>
      <c r="BM12" s="14" cm="1">
        <f t="array" ref="BM12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26.077576574520876</v>
      </c>
      <c r="BN12" s="14" cm="1">
        <f t="array" ref="BN12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51.333127705215858</v>
      </c>
      <c r="BO12" s="14" cm="1">
        <f t="array" ref="BO12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10.864621484432856</v>
      </c>
      <c r="BP12" s="14" cm="1">
        <f t="array" ref="BP12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25.227762485008455</v>
      </c>
      <c r="BQ12" s="14" cm="1">
        <f t="array" ref="BQ12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26.608457302143616</v>
      </c>
      <c r="BR12" s="14" cm="1">
        <f t="array" ref="BR12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28.991205563066881</v>
      </c>
      <c r="BS12" s="14" cm="1">
        <f t="array" ref="BS12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39.118409988137302</v>
      </c>
      <c r="BT12" s="14" cm="1">
        <f t="array" ref="BT12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30.954967291211922</v>
      </c>
      <c r="BU12" s="14" cm="1">
        <f t="array" ref="BU12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20.493901531919196</v>
      </c>
      <c r="BV12" s="14" cm="1">
        <f t="array" ref="BV12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58.81504909459823</v>
      </c>
      <c r="BW12" s="14" cm="1">
        <f t="array" ref="BW12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15.165750888103101</v>
      </c>
      <c r="BX12" s="14" cm="1">
        <f t="array" ref="BX12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58.359318022060542</v>
      </c>
      <c r="BY12" s="14" cm="1">
        <f t="array" ref="BY12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12.570202862324855</v>
      </c>
      <c r="BZ12" s="14" cm="1">
        <f t="array" ref="BZ12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29.278148848586724</v>
      </c>
      <c r="CA12" s="14" cm="1">
        <f t="array" ref="CA12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29.243973738190917</v>
      </c>
      <c r="CB12" s="14" cm="1">
        <f t="array" ref="CB12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46.315872009495834</v>
      </c>
      <c r="CC12" s="14" cm="1">
        <f t="array" ref="CC12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34.016025634985638</v>
      </c>
      <c r="CD12" s="14" cm="1">
        <f t="array" ref="CD12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28.806422894903143</v>
      </c>
      <c r="CE12" s="14" cm="1">
        <f t="array" ref="CE12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26.031519356349524</v>
      </c>
      <c r="CF12" s="14" cm="1">
        <f t="array" ref="CF12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30.841692560558347</v>
      </c>
      <c r="CG12" s="14" cm="1">
        <f t="array" ref="CG12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25.694551951727043</v>
      </c>
      <c r="CH12" s="14" cm="1">
        <f t="array" ref="CH12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28.340959757919279</v>
      </c>
      <c r="CI12" s="14" cm="1">
        <f t="array" ref="CI12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3.7429934544425802</v>
      </c>
      <c r="CJ12" s="14" cm="1">
        <f t="array" ref="CJ12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16.068914089010494</v>
      </c>
      <c r="CK12" s="14" cm="1">
        <f t="array" ref="CK12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28.039436513596346</v>
      </c>
      <c r="CL12" s="14" cm="1">
        <f t="array" ref="CL12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9.4472218138455926</v>
      </c>
      <c r="CM12" s="14" cm="1">
        <f t="array" ref="CM12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31.572297984150598</v>
      </c>
      <c r="CN12" s="14" cm="1">
        <f t="array" ref="CN12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15.239750654128171</v>
      </c>
      <c r="CO12" s="14" cm="1">
        <f t="array" ref="CO12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27.637112729082247</v>
      </c>
      <c r="CP12" s="14" cm="1">
        <f t="array" ref="CP12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28.464188026360421</v>
      </c>
      <c r="CQ12" s="14" cm="1">
        <f t="array" ref="CQ12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29.274562336608895</v>
      </c>
      <c r="CR12" s="14" cm="1">
        <f t="array" ref="CR12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59.009236565134444</v>
      </c>
      <c r="CS12" s="14" cm="1">
        <f t="array" ref="CS12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28.181731671421471</v>
      </c>
      <c r="CT12" s="14" cm="1">
        <f t="array" ref="CT12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34.082840257232085</v>
      </c>
      <c r="CU12" s="14" cm="1">
        <f t="array" ref="CU12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6.7111846942250066</v>
      </c>
      <c r="CV12" s="14" cm="1">
        <f t="array" ref="CV12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28.900000000000002</v>
      </c>
      <c r="CW12" s="14" cm="1">
        <f t="array" ref="CW12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2.467792535850613</v>
      </c>
      <c r="CX12" s="14" cm="1">
        <f t="array" ref="CX12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38.131483055344177</v>
      </c>
      <c r="CY12" s="14" cm="1">
        <f t="array" ref="CY12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25.521755425518833</v>
      </c>
      <c r="CZ12" s="14" cm="1">
        <f t="array" ref="CZ12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13.204544672195253</v>
      </c>
      <c r="DA12" s="14" cm="1">
        <f t="array" ref="DA12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13.204544672195253</v>
      </c>
      <c r="DB12" s="14" cm="1">
        <f t="array" ref="DB12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13.204544672195253</v>
      </c>
    </row>
    <row r="13" spans="1:106" ht="15.75" x14ac:dyDescent="0.25">
      <c r="A13">
        <v>12</v>
      </c>
      <c r="B13" s="14" cm="1">
        <f t="array" ref="B13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66.940346578128796</v>
      </c>
      <c r="C13" s="14" cm="1">
        <f t="array" ref="C13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5.9160797830996161</v>
      </c>
      <c r="D13" s="14" cm="1">
        <f t="array" ref="D13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44.9956664580046</v>
      </c>
      <c r="E13" s="14" cm="1">
        <f t="array" ref="E13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14.887578715157142</v>
      </c>
      <c r="F13" s="14" cm="1">
        <f t="array" ref="F13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41.572106032771543</v>
      </c>
      <c r="G13" s="14" cm="1">
        <f t="array" ref="G13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54.319517670907203</v>
      </c>
      <c r="H13" s="14" cm="1">
        <f t="array" ref="H13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14.765161699080711</v>
      </c>
      <c r="I13" s="14" cm="1">
        <f t="array" ref="I13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31.62419959461425</v>
      </c>
      <c r="J13" s="14" cm="1">
        <f t="array" ref="J13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32.58834147360065</v>
      </c>
      <c r="K13" s="14" cm="1">
        <f t="array" ref="K13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25.02418829852429</v>
      </c>
      <c r="L13" s="14" cm="1">
        <f t="array" ref="L13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4.1340053217188775</v>
      </c>
      <c r="M13" s="14" cm="1">
        <f t="array" ref="M13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9.3856273098818495</v>
      </c>
      <c r="N13" s="14" cm="1">
        <f t="array" ref="N13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12.424169992397884</v>
      </c>
      <c r="O13" s="14" cm="1">
        <f t="array" ref="O13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42.519289740069745</v>
      </c>
      <c r="P13" s="14" cm="1">
        <f t="array" ref="P13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12.262136844775466</v>
      </c>
      <c r="Q13" s="14" cm="1">
        <f t="array" ref="Q13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45.777833063612789</v>
      </c>
      <c r="R13" s="14" cm="1">
        <f t="array" ref="R13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52.764002880751946</v>
      </c>
      <c r="S13" s="14" cm="1">
        <f t="array" ref="S13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81.561081405287908</v>
      </c>
      <c r="T13" s="14" cm="1">
        <f t="array" ref="T13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31.3402297375115</v>
      </c>
      <c r="U13" s="14" cm="1">
        <f t="array" ref="U13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60.839871794736716</v>
      </c>
      <c r="V13" s="14" cm="1">
        <f t="array" ref="V13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34.137369553027952</v>
      </c>
      <c r="W13" s="14" cm="1">
        <f t="array" ref="W13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80.909579160937426</v>
      </c>
      <c r="X13" s="14" cm="1">
        <f t="array" ref="X13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17.039953051578518</v>
      </c>
      <c r="Y13" s="14" cm="1">
        <f t="array" ref="Y13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62.300561795219792</v>
      </c>
      <c r="Z13" s="14" cm="1">
        <f t="array" ref="Z13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30.083217912982647</v>
      </c>
      <c r="AA13" s="14" cm="1">
        <f t="array" ref="AA13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61.58936596523786</v>
      </c>
      <c r="AB13" s="14" cm="1">
        <f t="array" ref="AB13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45.257485568687969</v>
      </c>
      <c r="AC13" s="14" cm="1">
        <f t="array" ref="AC13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25.183526361492746</v>
      </c>
      <c r="AD13" s="14" cm="1">
        <f t="array" ref="AD13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8.5064681272546956</v>
      </c>
      <c r="AE13" s="14" cm="1">
        <f t="array" ref="AE13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34.83331738436636</v>
      </c>
      <c r="AF13" s="14" cm="1">
        <f t="array" ref="AF13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55.796415655488119</v>
      </c>
      <c r="AG13" s="14" cm="1">
        <f t="array" ref="AG13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45.272618656313668</v>
      </c>
      <c r="AH13" s="14" cm="1">
        <f t="array" ref="AH13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80.178613108484228</v>
      </c>
      <c r="AI13" s="14" cm="1">
        <f t="array" ref="AI13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45.239473913828839</v>
      </c>
      <c r="AJ13" s="14" cm="1">
        <f t="array" ref="AJ13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16.420718620084809</v>
      </c>
      <c r="AK13" s="14" cm="1">
        <f t="array" ref="AK13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17.118411141224527</v>
      </c>
      <c r="AL13" s="14" cm="1">
        <f t="array" ref="AL13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14.491721774861674</v>
      </c>
      <c r="AM13" s="14" cm="1">
        <f t="array" ref="AM13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75.475890190179271</v>
      </c>
      <c r="AN13" s="14" cm="1">
        <f t="array" ref="AN13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53.578353838093982</v>
      </c>
      <c r="AO13" s="14" cm="1">
        <f t="array" ref="AO13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54.933050161082441</v>
      </c>
      <c r="AP13" s="14" cm="1">
        <f t="array" ref="AP13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5.9169248769948055</v>
      </c>
      <c r="AQ13" s="14" cm="1">
        <f t="array" ref="AQ13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12.014990636700473</v>
      </c>
      <c r="AR13" s="14" cm="1">
        <f t="array" ref="AR13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59.966657402259798</v>
      </c>
      <c r="AS13" s="14" cm="1">
        <f t="array" ref="AS13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11.449454135459909</v>
      </c>
      <c r="AT13" s="14" cm="1">
        <f t="array" ref="AT13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67.239943485996477</v>
      </c>
      <c r="AU13" s="14" cm="1">
        <f t="array" ref="AU13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45.690370976826181</v>
      </c>
      <c r="AV13" s="14" cm="1">
        <f t="array" ref="AV13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6.4039050586341455</v>
      </c>
      <c r="AW13" s="14" cm="1">
        <f t="array" ref="AW13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48.965395944483078</v>
      </c>
      <c r="AX13" s="14" cm="1">
        <f t="array" ref="AX13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30.134531687086163</v>
      </c>
      <c r="AY13" s="14" cm="1">
        <f t="array" ref="AY13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45.354161881794269</v>
      </c>
      <c r="AZ13" s="14" cm="1">
        <f t="array" ref="AZ13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35.01156951637558</v>
      </c>
      <c r="BA13" s="14" cm="1">
        <f t="array" ref="BA13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49.695170791536675</v>
      </c>
      <c r="BB13" s="14" cm="1">
        <f t="array" ref="BB13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24.196900627972997</v>
      </c>
      <c r="BC13" s="14" cm="1">
        <f t="array" ref="BC13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44.585760058565782</v>
      </c>
      <c r="BD13" s="14" cm="1">
        <f t="array" ref="BD13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2.2561028345356955</v>
      </c>
      <c r="BE13" s="14" cm="1">
        <f t="array" ref="BE13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58.039727773310588</v>
      </c>
      <c r="BF13" s="14" cm="1">
        <f t="array" ref="BF13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56.894639466297704</v>
      </c>
      <c r="BG13" s="14" cm="1">
        <f t="array" ref="BG13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0.39999999999999991</v>
      </c>
      <c r="BH13" s="14" cm="1">
        <f t="array" ref="BH13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31.62419959461425</v>
      </c>
      <c r="BI13" s="14" cm="1">
        <f t="array" ref="BI13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10.215674231297706</v>
      </c>
      <c r="BJ13" s="14" cm="1">
        <f t="array" ref="BJ13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50.231862398282622</v>
      </c>
      <c r="BK13" s="14" cm="1">
        <f t="array" ref="BK13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44.68344212345329</v>
      </c>
      <c r="BL13" s="14" cm="1">
        <f t="array" ref="BL13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5.102940328869229</v>
      </c>
      <c r="BM13" s="14" cm="1">
        <f t="array" ref="BM13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34.487099037176208</v>
      </c>
      <c r="BN13" s="14" cm="1">
        <f t="array" ref="BN13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62.179176578658549</v>
      </c>
      <c r="BO13" s="14" cm="1">
        <f t="array" ref="BO13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8.7954533709184091</v>
      </c>
      <c r="BP13" s="14" cm="1">
        <f t="array" ref="BP13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7.0823724838503095</v>
      </c>
      <c r="BQ13" s="14" cm="1">
        <f t="array" ref="BQ13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32.519071327453375</v>
      </c>
      <c r="BR13" s="14" cm="1">
        <f t="array" ref="BR13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30.479665352493619</v>
      </c>
      <c r="BS13" s="14" cm="1">
        <f t="array" ref="BS13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51.255146083100769</v>
      </c>
      <c r="BT13" s="14" cm="1">
        <f t="array" ref="BT13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45.580807364503762</v>
      </c>
      <c r="BU13" s="14" cm="1">
        <f t="array" ref="BU13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2.4576411454889016</v>
      </c>
      <c r="BV13" s="14" cm="1">
        <f t="array" ref="BV13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74.917354464770042</v>
      </c>
      <c r="BW13" s="14" cm="1">
        <f t="array" ref="BW13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6.6362640092148233</v>
      </c>
      <c r="BX13" s="14" cm="1">
        <f t="array" ref="BX13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74.35650610403907</v>
      </c>
      <c r="BY13" s="14" cm="1">
        <f t="array" ref="BY13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10.367738422626219</v>
      </c>
      <c r="BZ13" s="14" cm="1">
        <f t="array" ref="BZ13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45.963137403793489</v>
      </c>
      <c r="CA13" s="14" cm="1">
        <f t="array" ref="CA13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47.038388577841395</v>
      </c>
      <c r="CB13" s="14" cm="1">
        <f t="array" ref="CB13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60.034656657634009</v>
      </c>
      <c r="CC13" s="14" cm="1">
        <f t="array" ref="CC13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30.434355587066403</v>
      </c>
      <c r="CD13" s="14" cm="1">
        <f t="array" ref="CD13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45.154069584036385</v>
      </c>
      <c r="CE13" s="14" cm="1">
        <f t="array" ref="CE13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43.111019472983934</v>
      </c>
      <c r="CF13" s="14" cm="1">
        <f t="array" ref="CF13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48.379851177943905</v>
      </c>
      <c r="CG13" s="14" cm="1">
        <f t="array" ref="CG13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42.114249370017269</v>
      </c>
      <c r="CH13" s="14" cm="1">
        <f t="array" ref="CH13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44.188346880144771</v>
      </c>
      <c r="CI13" s="14" cm="1">
        <f t="array" ref="CI13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21.019276866724031</v>
      </c>
      <c r="CJ13" s="14" cm="1">
        <f t="array" ref="CJ13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4.2532340636273478</v>
      </c>
      <c r="CK13" s="14" cm="1">
        <f t="array" ref="CK13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45.668479282761325</v>
      </c>
      <c r="CL13" s="14" cm="1">
        <f t="array" ref="CL13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10.774506949276148</v>
      </c>
      <c r="CM13" s="14" cm="1">
        <f t="array" ref="CM13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30.083384118147347</v>
      </c>
      <c r="CN13" s="14" cm="1">
        <f t="array" ref="CN13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5.7523908073078625</v>
      </c>
      <c r="CO13" s="14" cm="1">
        <f t="array" ref="CO13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44.010112474293905</v>
      </c>
      <c r="CP13" s="14" cm="1">
        <f t="array" ref="CP13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44.49280840765168</v>
      </c>
      <c r="CQ13" s="14" cm="1">
        <f t="array" ref="CQ13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45.959112262966954</v>
      </c>
      <c r="CR13" s="14" cm="1">
        <f t="array" ref="CR13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72.733829818042722</v>
      </c>
      <c r="CS13" s="14" cm="1">
        <f t="array" ref="CS13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44.335200461935436</v>
      </c>
      <c r="CT13" s="14" cm="1">
        <f t="array" ref="CT13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30.331501776206203</v>
      </c>
      <c r="CU13" s="14" cm="1">
        <f t="array" ref="CU13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24.228082879171435</v>
      </c>
      <c r="CV13" s="14" cm="1">
        <f t="array" ref="CV13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45.591775574109853</v>
      </c>
      <c r="CW13" s="14" cm="1">
        <f t="array" ref="CW13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19.344508264621254</v>
      </c>
      <c r="CX13" s="14" cm="1">
        <f t="array" ref="CX13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54.220014754701054</v>
      </c>
      <c r="CY13" s="14" cm="1">
        <f t="array" ref="CY13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9.4889409314211672</v>
      </c>
      <c r="CZ13" s="14" cm="1">
        <f t="array" ref="CZ13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7.8128099938498439</v>
      </c>
      <c r="DA13" s="14" cm="1">
        <f t="array" ref="DA13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7.8128099938498439</v>
      </c>
      <c r="DB13" s="14" cm="1">
        <f t="array" ref="DB13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7.8128099938498439</v>
      </c>
    </row>
    <row r="14" spans="1:106" ht="15.75" x14ac:dyDescent="0.25">
      <c r="A14">
        <v>13</v>
      </c>
      <c r="B14" s="14" cm="1">
        <f t="array" ref="B14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62.498079970507895</v>
      </c>
      <c r="C14" s="14" cm="1">
        <f t="array" ref="C14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6.6362640092148233</v>
      </c>
      <c r="D14" s="14" cm="1">
        <f t="array" ref="D14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40.575978115136053</v>
      </c>
      <c r="E14" s="14" cm="1">
        <f t="array" ref="E14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12.288205727444508</v>
      </c>
      <c r="F14" s="14" cm="1">
        <f t="array" ref="F14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37.603191353926334</v>
      </c>
      <c r="G14" s="14" cm="1">
        <f t="array" ref="G14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51.811292205464241</v>
      </c>
      <c r="H14" s="14" cm="1">
        <f t="array" ref="H14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20.126847741263408</v>
      </c>
      <c r="I14" s="14" cm="1">
        <f t="array" ref="I14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31.2929704566377</v>
      </c>
      <c r="J14" s="14" cm="1">
        <f t="array" ref="J14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36.069932076453931</v>
      </c>
      <c r="K14" s="14" cm="1">
        <f t="array" ref="K14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20.968786326347072</v>
      </c>
      <c r="L14" s="14" cm="1">
        <f t="array" ref="L14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3.7749172176353749</v>
      </c>
      <c r="M14" s="14" cm="1">
        <f t="array" ref="M14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15.074813431681335</v>
      </c>
      <c r="N14" s="14" cm="1">
        <f t="array" ref="N14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9.4678403028357003</v>
      </c>
      <c r="O14" s="14" cm="1">
        <f t="array" ref="O14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38.231008357091497</v>
      </c>
      <c r="P14" s="14" cm="1">
        <f t="array" ref="P14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10.47091209016674</v>
      </c>
      <c r="Q14" s="14" cm="1">
        <f t="array" ref="Q14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41.272387864042955</v>
      </c>
      <c r="R14" s="14" cm="1">
        <f t="array" ref="R14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49.831315455243605</v>
      </c>
      <c r="S14" s="14" cm="1">
        <f t="array" ref="S14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76.037424995853186</v>
      </c>
      <c r="T14" s="14" cm="1">
        <f t="array" ref="T14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26.677518625239493</v>
      </c>
      <c r="U14" s="14" cm="1">
        <f t="array" ref="U14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55.487025510474069</v>
      </c>
      <c r="V14" s="14" cm="1">
        <f t="array" ref="V14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32.842655191077348</v>
      </c>
      <c r="W14" s="14" cm="1">
        <f t="array" ref="W14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75.376654210703734</v>
      </c>
      <c r="X14" s="14" cm="1">
        <f t="array" ref="X14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15.02131818450032</v>
      </c>
      <c r="Y14" s="14" cm="1">
        <f t="array" ref="Y14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56.944183197232711</v>
      </c>
      <c r="Z14" s="14" cm="1">
        <f t="array" ref="Z14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31.591771080457011</v>
      </c>
      <c r="AA14" s="14" cm="1">
        <f t="array" ref="AA14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56.519819532620588</v>
      </c>
      <c r="AB14" s="14" cm="1">
        <f t="array" ref="AB14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40.767634221279017</v>
      </c>
      <c r="AC14" s="14" cm="1">
        <f t="array" ref="AC14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21.252999788265186</v>
      </c>
      <c r="AD14" s="14" cm="1">
        <f t="array" ref="AD14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9.1454906921389405</v>
      </c>
      <c r="AE14" s="14" cm="1">
        <f t="array" ref="AE14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33.266199061509866</v>
      </c>
      <c r="AF14" s="14" cm="1">
        <f t="array" ref="AF14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52.545218621678607</v>
      </c>
      <c r="AG14" s="14" cm="1">
        <f t="array" ref="AG14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40.662144557315223</v>
      </c>
      <c r="AH14" s="14" cm="1">
        <f t="array" ref="AH14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75.22240357765763</v>
      </c>
      <c r="AI14" s="14" cm="1">
        <f t="array" ref="AI14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40.551325502380315</v>
      </c>
      <c r="AJ14" s="14" cm="1">
        <f t="array" ref="AJ14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11.958260743101398</v>
      </c>
      <c r="AK14" s="14" cm="1">
        <f t="array" ref="AK14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22.671568097509269</v>
      </c>
      <c r="AL14" s="14" cm="1">
        <f t="array" ref="AL14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9.8534258001976145</v>
      </c>
      <c r="AM14" s="14" cm="1">
        <f t="array" ref="AM14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69.673596146603487</v>
      </c>
      <c r="AN14" s="14" cm="1">
        <f t="array" ref="AN14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50.378566871239997</v>
      </c>
      <c r="AO14" s="14" cm="1">
        <f t="array" ref="AO14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51.293274412928639</v>
      </c>
      <c r="AP14" s="14" cm="1">
        <f t="array" ref="AP14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6.6340033162487941</v>
      </c>
      <c r="AQ14" s="14" cm="1">
        <f t="array" ref="AQ14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10.374969879474349</v>
      </c>
      <c r="AR14" s="14" cm="1">
        <f t="array" ref="AR14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56.354591649660634</v>
      </c>
      <c r="AS14" s="14" cm="1">
        <f t="array" ref="AS14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8.5</v>
      </c>
      <c r="AT14" s="14" cm="1">
        <f t="array" ref="AT14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61.746983732001034</v>
      </c>
      <c r="AU14" s="14" cm="1">
        <f t="array" ref="AU14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41.658252483751646</v>
      </c>
      <c r="AV14" s="14" cm="1">
        <f t="array" ref="AV14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4.7</v>
      </c>
      <c r="AW14" s="14" cm="1">
        <f t="array" ref="AW14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44.197398113463649</v>
      </c>
      <c r="AX14" s="14" cm="1">
        <f t="array" ref="AX14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31.164884084494844</v>
      </c>
      <c r="AY14" s="14" cm="1">
        <f t="array" ref="AY14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40.924809101570652</v>
      </c>
      <c r="AZ14" s="14" cm="1">
        <f t="array" ref="AZ14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33.63346547711074</v>
      </c>
      <c r="BA14" s="14" cm="1">
        <f t="array" ref="BA14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44.871037429504568</v>
      </c>
      <c r="BB14" s="14" cm="1">
        <f t="array" ref="BB14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19.360010330575758</v>
      </c>
      <c r="BC14" s="14" cm="1">
        <f t="array" ref="BC14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40.615391171328142</v>
      </c>
      <c r="BD14" s="14" cm="1">
        <f t="array" ref="BD14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6.1652250567193407</v>
      </c>
      <c r="BE14" s="14" cm="1">
        <f t="array" ref="BE14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54.501467870140893</v>
      </c>
      <c r="BF14" s="14" cm="1">
        <f t="array" ref="BF14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52.956963659182726</v>
      </c>
      <c r="BG14" s="14" cm="1">
        <f t="array" ref="BG14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5.9194594347794967</v>
      </c>
      <c r="BH14" s="14" cm="1">
        <f t="array" ref="BH14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31.420534686729951</v>
      </c>
      <c r="BI14" s="14" cm="1">
        <f t="array" ref="BI14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9.1454906921389405</v>
      </c>
      <c r="BJ14" s="14" cm="1">
        <f t="array" ref="BJ14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45.77116996538323</v>
      </c>
      <c r="BK14" s="14" cm="1">
        <f t="array" ref="BK14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40.328773846969362</v>
      </c>
      <c r="BL14" s="14" cm="1">
        <f t="array" ref="BL14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3</v>
      </c>
      <c r="BM14" s="14" cm="1">
        <f t="array" ref="BM14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33.386224704209972</v>
      </c>
      <c r="BN14" s="14" cm="1">
        <f t="array" ref="BN14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56.722923055851062</v>
      </c>
      <c r="BO14" s="14" cm="1">
        <f t="array" ref="BO14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6.8293484315855491</v>
      </c>
      <c r="BP14" s="14" cm="1">
        <f t="array" ref="BP14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12.370933675353692</v>
      </c>
      <c r="BQ14" s="14" cm="1">
        <f t="array" ref="BQ14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32.043876170026621</v>
      </c>
      <c r="BR14" s="14" cm="1">
        <f t="array" ref="BR14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31.210414928353643</v>
      </c>
      <c r="BS14" s="14" cm="1">
        <f t="array" ref="BS14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49.073923829259876</v>
      </c>
      <c r="BT14" s="14" cm="1">
        <f t="array" ref="BT14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41.441645720217245</v>
      </c>
      <c r="BU14" s="14" cm="1">
        <f t="array" ref="BU14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8.0622577482985491</v>
      </c>
      <c r="BV14" s="14" cm="1">
        <f t="array" ref="BV14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69.097105583374471</v>
      </c>
      <c r="BW14" s="14" cm="1">
        <f t="array" ref="BW14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8.1853527718724504</v>
      </c>
      <c r="BX14" s="14" cm="1">
        <f t="array" ref="BX14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68.531817428111452</v>
      </c>
      <c r="BY14" s="14" cm="1">
        <f t="array" ref="BY14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10.431203190428226</v>
      </c>
      <c r="BZ14" s="14" cm="1">
        <f t="array" ref="BZ14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41.550090252609564</v>
      </c>
      <c r="CA14" s="14" cm="1">
        <f t="array" ref="CA14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42.313236699642822</v>
      </c>
      <c r="CB14" s="14" cm="1">
        <f t="array" ref="CB14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58.201030918704525</v>
      </c>
      <c r="CC14" s="14" cm="1">
        <f t="array" ref="CC14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32.825142802431188</v>
      </c>
      <c r="CD14" s="14" cm="1">
        <f t="array" ref="CD14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40.676897620147976</v>
      </c>
      <c r="CE14" s="14" cm="1">
        <f t="array" ref="CE14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38.655400657605398</v>
      </c>
      <c r="CF14" s="14" cm="1">
        <f t="array" ref="CF14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43.753971248333563</v>
      </c>
      <c r="CG14" s="14" cm="1">
        <f t="array" ref="CG14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37.91319031682773</v>
      </c>
      <c r="CH14" s="14" cm="1">
        <f t="array" ref="CH14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39.980120059849746</v>
      </c>
      <c r="CI14" s="14" cm="1">
        <f t="array" ref="CI14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17.064876208165121</v>
      </c>
      <c r="CJ14" s="14" cm="1">
        <f t="array" ref="CJ14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2.2383029285599392</v>
      </c>
      <c r="CK14" s="14" cm="1">
        <f t="array" ref="CK14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40.956196112432124</v>
      </c>
      <c r="CL14" s="14" cm="1">
        <f t="array" ref="CL14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8.674675786448736</v>
      </c>
      <c r="CM14" s="14" cm="1">
        <f t="array" ref="CM14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31.400796168250256</v>
      </c>
      <c r="CN14" s="14" cm="1">
        <f t="array" ref="CN14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5.5</v>
      </c>
      <c r="CO14" s="14" cm="1">
        <f t="array" ref="CO14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39.857370711074253</v>
      </c>
      <c r="CP14" s="14" cm="1">
        <f t="array" ref="CP14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40.192163415272887</v>
      </c>
      <c r="CQ14" s="14" cm="1">
        <f t="array" ref="CQ14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41.54515615568198</v>
      </c>
      <c r="CR14" s="14" cm="1">
        <f t="array" ref="CR14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68.085901624345112</v>
      </c>
      <c r="CS14" s="14" cm="1">
        <f t="array" ref="CS14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39.817207335522667</v>
      </c>
      <c r="CT14" s="14" cm="1">
        <f t="array" ref="CT14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32.665578213158881</v>
      </c>
      <c r="CU14" s="14" cm="1">
        <f t="array" ref="CU14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20.16035713969373</v>
      </c>
      <c r="CV14" s="14" cm="1">
        <f t="array" ref="CV14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41.284500723637194</v>
      </c>
      <c r="CW14" s="14" cm="1">
        <f t="array" ref="CW14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15.352198539622917</v>
      </c>
      <c r="CX14" s="14" cm="1">
        <f t="array" ref="CX14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50.805609926463831</v>
      </c>
      <c r="CY14" s="14" cm="1">
        <f t="array" ref="CY14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15.138031576133008</v>
      </c>
      <c r="CZ14" s="14" cm="1">
        <f t="array" ref="CZ14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7.3593477971896393</v>
      </c>
      <c r="DA14" s="14" cm="1">
        <f t="array" ref="DA14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7.3593477971896393</v>
      </c>
      <c r="DB14" s="14" cm="1">
        <f t="array" ref="DB14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7.3593477971896393</v>
      </c>
    </row>
    <row r="15" spans="1:106" ht="15.75" x14ac:dyDescent="0.25">
      <c r="A15">
        <v>14</v>
      </c>
      <c r="B15" s="14" cm="1">
        <f t="array" ref="B15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60.217024170910342</v>
      </c>
      <c r="C15" s="14" cm="1">
        <f t="array" ref="C15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7.8765474670060867</v>
      </c>
      <c r="D15" s="14" cm="1">
        <f t="array" ref="D15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37.374991638795052</v>
      </c>
      <c r="E15" s="14" cm="1">
        <f t="array" ref="E15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10.215674231297706</v>
      </c>
      <c r="F15" s="14" cm="1">
        <f t="array" ref="F15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35.78491302211031</v>
      </c>
      <c r="G15" s="14" cm="1">
        <f t="array" ref="G15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45.308829161654572</v>
      </c>
      <c r="H15" s="14" cm="1">
        <f t="array" ref="H15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27.037196600239454</v>
      </c>
      <c r="I15" s="14" cm="1">
        <f t="array" ref="I15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24.021032450750322</v>
      </c>
      <c r="J15" s="14" cm="1">
        <f t="array" ref="J15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33.541615941990628</v>
      </c>
      <c r="K15" s="14" cm="1">
        <f t="array" ref="K15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14.656397920362288</v>
      </c>
      <c r="L15" s="14" cm="1">
        <f t="array" ref="L15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8.2468175680076747</v>
      </c>
      <c r="M15" s="14" cm="1">
        <f t="array" ref="M15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19.31346680427934</v>
      </c>
      <c r="N15" s="14" cm="1">
        <f t="array" ref="N15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9.8569772242812856</v>
      </c>
      <c r="O15" s="14" cm="1">
        <f t="array" ref="O15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36.307712679264171</v>
      </c>
      <c r="P15" s="14" cm="1">
        <f t="array" ref="P15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8.6694867206772965</v>
      </c>
      <c r="Q15" s="14" cm="1">
        <f t="array" ref="Q15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37.361611314288893</v>
      </c>
      <c r="R15" s="14" cm="1">
        <f t="array" ref="R15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46.314144707637645</v>
      </c>
      <c r="S15" s="14" cm="1">
        <f t="array" ref="S15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70.276667536245625</v>
      </c>
      <c r="T15" s="14" cm="1">
        <f t="array" ref="T15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20.366884886992413</v>
      </c>
      <c r="U15" s="14" cm="1">
        <f t="array" ref="U15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51.402820934263907</v>
      </c>
      <c r="V15" s="14" cm="1">
        <f t="array" ref="V15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24.822570374560325</v>
      </c>
      <c r="W15" s="14" cm="1">
        <f t="array" ref="W15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69.60718353733327</v>
      </c>
      <c r="X15" s="14" cm="1">
        <f t="array" ref="X15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8.784076502399099</v>
      </c>
      <c r="Y15" s="14" cm="1">
        <f t="array" ref="Y15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52.384730599669979</v>
      </c>
      <c r="Z15" s="14" cm="1">
        <f t="array" ref="Z15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26.306653150866605</v>
      </c>
      <c r="AA15" s="14" cm="1">
        <f t="array" ref="AA15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52.000865377414634</v>
      </c>
      <c r="AB15" s="14" cm="1">
        <f t="array" ref="AB15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38.321795365039982</v>
      </c>
      <c r="AC15" s="14" cm="1">
        <f t="array" ref="AC15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16.087572843657927</v>
      </c>
      <c r="AD15" s="14" cm="1">
        <f t="array" ref="AD15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11.881077392223316</v>
      </c>
      <c r="AE15" s="14" cm="1">
        <f t="array" ref="AE15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25.063120316512865</v>
      </c>
      <c r="AF15" s="14" cm="1">
        <f t="array" ref="AF15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45.249972375682177</v>
      </c>
      <c r="AG15" s="14" cm="1">
        <f t="array" ref="AG15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36.659105280953057</v>
      </c>
      <c r="AH15" s="14" cm="1">
        <f t="array" ref="AH15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67.918259695018691</v>
      </c>
      <c r="AI15" s="14" cm="1">
        <f t="array" ref="AI15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37.106468438804576</v>
      </c>
      <c r="AJ15" s="14" cm="1">
        <f t="array" ref="AJ15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6.193545026880809</v>
      </c>
      <c r="AK15" s="14" cm="1">
        <f t="array" ref="AK15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26.194655943531689</v>
      </c>
      <c r="AL15" s="14" cm="1">
        <f t="array" ref="AL15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3.0016662039607267</v>
      </c>
      <c r="AM15" s="14" cm="1">
        <f t="array" ref="AM15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64.937585418615626</v>
      </c>
      <c r="AN15" s="14" cm="1">
        <f t="array" ref="AN15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47.110083846242517</v>
      </c>
      <c r="AO15" s="14" cm="1">
        <f t="array" ref="AO15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47.141913410467339</v>
      </c>
      <c r="AP15" s="14" cm="1">
        <f t="array" ref="AP15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7.8797208072367644</v>
      </c>
      <c r="AQ15" s="14" cm="1">
        <f t="array" ref="AQ15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5.7584720195551871</v>
      </c>
      <c r="AR15" s="14" cm="1">
        <f t="array" ref="AR15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49.033050078492977</v>
      </c>
      <c r="AS15" s="14" cm="1">
        <f t="array" ref="AS15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5.1000000000000005</v>
      </c>
      <c r="AT15" s="14" cm="1">
        <f t="array" ref="AT15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56.123168121552084</v>
      </c>
      <c r="AU15" s="14" cm="1">
        <f t="array" ref="AU15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38.985766633477915</v>
      </c>
      <c r="AV15" s="14" cm="1">
        <f t="array" ref="AV15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8.6029064856012472</v>
      </c>
      <c r="AW15" s="14" cm="1">
        <f t="array" ref="AW15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39.647067987431306</v>
      </c>
      <c r="AX15" s="14" cm="1">
        <f t="array" ref="AX15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25.318175289700481</v>
      </c>
      <c r="AY15" s="14" cm="1">
        <f t="array" ref="AY15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39.131061830724704</v>
      </c>
      <c r="AZ15" s="14" cm="1">
        <f t="array" ref="AZ15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25.661059993694728</v>
      </c>
      <c r="BA15" s="14" cm="1">
        <f t="array" ref="BA15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40.839809010327166</v>
      </c>
      <c r="BB15" s="14" cm="1">
        <f t="array" ref="BB15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13.425721582097552</v>
      </c>
      <c r="BC15" s="14" cm="1">
        <f t="array" ref="BC15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39.852854351978351</v>
      </c>
      <c r="BD15" s="14" cm="1">
        <f t="array" ref="BD15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11.056672193747991</v>
      </c>
      <c r="BE15" s="14" cm="1">
        <f t="array" ref="BE15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47.105095265799008</v>
      </c>
      <c r="BF15" s="14" cm="1">
        <f t="array" ref="BF15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48.555535214844454</v>
      </c>
      <c r="BG15" s="14" cm="1">
        <f t="array" ref="BG15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12.383860464330176</v>
      </c>
      <c r="BH15" s="14" cm="1">
        <f t="array" ref="BH15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24.269528219559604</v>
      </c>
      <c r="BI15" s="14" cm="1">
        <f t="array" ref="BI15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10.637668917577761</v>
      </c>
      <c r="BJ15" s="14" cm="1">
        <f t="array" ref="BJ15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40.392573574854076</v>
      </c>
      <c r="BK15" s="14" cm="1">
        <f t="array" ref="BK15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37.401737927534867</v>
      </c>
      <c r="BL15" s="14" cm="1">
        <f t="array" ref="BL15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8.0721744282442263</v>
      </c>
      <c r="BM15" s="14" cm="1">
        <f t="array" ref="BM15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25.65462921189858</v>
      </c>
      <c r="BN15" s="14" cm="1">
        <f t="array" ref="BN15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52.811835794639826</v>
      </c>
      <c r="BO15" s="14" cm="1">
        <f t="array" ref="BO15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5.1146847410177685</v>
      </c>
      <c r="BP15" s="14" cm="1">
        <f t="array" ref="BP15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19.425756098540926</v>
      </c>
      <c r="BQ15" s="14" cm="1">
        <f t="array" ref="BQ15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24.703238654071249</v>
      </c>
      <c r="BR15" s="14" cm="1">
        <f t="array" ref="BR15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25.020191845787274</v>
      </c>
      <c r="BS15" s="14" cm="1">
        <f t="array" ref="BS15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47.392087947251284</v>
      </c>
      <c r="BT15" s="14" cm="1">
        <f t="array" ref="BT15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40.07355736642306</v>
      </c>
      <c r="BU15" s="14" cm="1">
        <f t="array" ref="BU15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13.753544997563356</v>
      </c>
      <c r="BV15" s="14" cm="1">
        <f t="array" ref="BV15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64.473948227171576</v>
      </c>
      <c r="BW15" s="14" cm="1">
        <f t="array" ref="BW15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11.71153277756588</v>
      </c>
      <c r="BX15" s="14" cm="1">
        <f t="array" ref="BX15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63.915960448075879</v>
      </c>
      <c r="BY15" s="14" cm="1">
        <f t="array" ref="BY15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10.5</v>
      </c>
      <c r="BZ15" s="14" cm="1">
        <f t="array" ref="BZ15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38.534270461499595</v>
      </c>
      <c r="CA15" s="14" cm="1">
        <f t="array" ref="CA15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38.195418573436264</v>
      </c>
      <c r="CB15" s="14" cm="1">
        <f t="array" ref="CB15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52.659661981444586</v>
      </c>
      <c r="CC15" s="14" cm="1">
        <f t="array" ref="CC15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28.654668031579078</v>
      </c>
      <c r="CD15" s="14" cm="1">
        <f t="array" ref="CD15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38.04273912325452</v>
      </c>
      <c r="CE15" s="14" cm="1">
        <f t="array" ref="CE15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35.25563784701675</v>
      </c>
      <c r="CF15" s="14" cm="1">
        <f t="array" ref="CF15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39.911026045442632</v>
      </c>
      <c r="CG15" s="14" cm="1">
        <f t="array" ref="CG15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34.984139263386204</v>
      </c>
      <c r="CH15" s="14" cm="1">
        <f t="array" ref="CH15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37.615023594303381</v>
      </c>
      <c r="CI15" s="14" cm="1">
        <f t="array" ref="CI15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12.020399327809372</v>
      </c>
      <c r="CJ15" s="14" cm="1">
        <f t="array" ref="CJ15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9.9624294225856378</v>
      </c>
      <c r="CK15" s="14" cm="1">
        <f t="array" ref="CK15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37.066022176651224</v>
      </c>
      <c r="CL15" s="14" cm="1">
        <f t="array" ref="CL15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5.3860932037980929</v>
      </c>
      <c r="CM15" s="14" cm="1">
        <f t="array" ref="CM15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25.963243248870125</v>
      </c>
      <c r="CN15" s="14" cm="1">
        <f t="array" ref="CN15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7.3491496106692509</v>
      </c>
      <c r="CO15" s="14" cm="1">
        <f t="array" ref="CO15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36.922215534824019</v>
      </c>
      <c r="CP15" s="14" cm="1">
        <f t="array" ref="CP15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37.734467002993433</v>
      </c>
      <c r="CQ15" s="14" cm="1">
        <f t="array" ref="CQ15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38.529988320787226</v>
      </c>
      <c r="CR15" s="14" cm="1">
        <f t="array" ref="CR15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60.752037002885757</v>
      </c>
      <c r="CS15" s="14" cm="1">
        <f t="array" ref="CS15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37.388367174831266</v>
      </c>
      <c r="CT15" s="14" cm="1">
        <f t="array" ref="CT15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28.443628460518184</v>
      </c>
      <c r="CU15" s="14" cm="1">
        <f t="array" ref="CU15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13.698175060934211</v>
      </c>
      <c r="CV15" s="14" cm="1">
        <f t="array" ref="CV15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38.16922844386562</v>
      </c>
      <c r="CW15" s="14" cm="1">
        <f t="array" ref="CW15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10.04041831797859</v>
      </c>
      <c r="CX15" s="14" cm="1">
        <f t="array" ref="CX15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47.015848391792311</v>
      </c>
      <c r="CY15" s="14" cm="1">
        <f t="array" ref="CY15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18.894443627691185</v>
      </c>
      <c r="CZ15" s="14" cm="1">
        <f t="array" ref="CZ15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6.324555320336759</v>
      </c>
      <c r="DA15" s="14" cm="1">
        <f t="array" ref="DA15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6.324555320336759</v>
      </c>
      <c r="DB15" s="14" cm="1">
        <f t="array" ref="DB15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6.324555320336759</v>
      </c>
    </row>
    <row r="16" spans="1:106" ht="15.75" x14ac:dyDescent="0.25">
      <c r="A16">
        <v>15</v>
      </c>
      <c r="B16" s="14" cm="1">
        <f t="array" ref="B16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69.667854854301353</v>
      </c>
      <c r="C16" s="14" cm="1">
        <f t="array" ref="C16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46.122012098346268</v>
      </c>
      <c r="D16" s="14" cm="1">
        <f t="array" ref="D16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5.1000000000000005</v>
      </c>
      <c r="E16" s="14" cm="1">
        <f t="array" ref="E16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34.510867853474792</v>
      </c>
      <c r="F16" s="14" cm="1">
        <f t="array" ref="F16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12.083045973594572</v>
      </c>
      <c r="G16" s="14" cm="1">
        <f t="array" ref="G16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32.372982562624657</v>
      </c>
      <c r="H16" s="14" cm="1">
        <f t="array" ref="H16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60.06571401390314</v>
      </c>
      <c r="I16" s="14" cm="1">
        <f t="array" ref="I16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50.0124984378905</v>
      </c>
      <c r="J16" s="14" cm="1">
        <f t="array" ref="J16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67.588756461411535</v>
      </c>
      <c r="K16" s="14" cm="1">
        <f t="array" ref="K16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26.655018289245273</v>
      </c>
      <c r="L16" s="14" cm="1">
        <f t="array" ref="L16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44.902672526253937</v>
      </c>
      <c r="M16" s="14" cm="1">
        <f t="array" ref="M16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56.189411813970786</v>
      </c>
      <c r="N16" s="14" cm="1">
        <f t="array" ref="N16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35.922694776422325</v>
      </c>
      <c r="O16" s="14" cm="1">
        <f t="array" ref="O16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9.9</v>
      </c>
      <c r="P16" s="14" cm="1">
        <f t="array" ref="P16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37.715248905449371</v>
      </c>
      <c r="Q16" s="14" cm="1">
        <f t="array" ref="Q16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4.3600458713183281</v>
      </c>
      <c r="R16" s="14" cm="1">
        <f t="array" ref="R16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21.296948138172286</v>
      </c>
      <c r="S16" s="14" cm="1">
        <f t="array" ref="S16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42.947526122001484</v>
      </c>
      <c r="T16" s="14" cm="1">
        <f t="array" ref="T16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21.690781452036255</v>
      </c>
      <c r="U16" s="14" cm="1">
        <f t="array" ref="U16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51.139123965903053</v>
      </c>
      <c r="V16" s="14" cm="1">
        <f t="array" ref="V16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44.98266332710859</v>
      </c>
      <c r="W16" s="14" cm="1">
        <f t="array" ref="W16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42.736869328484978</v>
      </c>
      <c r="X16" s="14" cm="1">
        <f t="array" ref="X16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36.911244899081908</v>
      </c>
      <c r="Y16" s="14" cm="1">
        <f t="array" ref="Y16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50.866885102195909</v>
      </c>
      <c r="Z16" s="14" cm="1">
        <f t="array" ref="Z16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55.93961029538908</v>
      </c>
      <c r="AA16" s="14" cm="1">
        <f t="array" ref="AA16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54.951706069966562</v>
      </c>
      <c r="AB16" s="14" cm="1">
        <f t="array" ref="AB16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6.4807406984078604</v>
      </c>
      <c r="AC16" s="14" cm="1">
        <f t="array" ref="AC16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25.029782260339381</v>
      </c>
      <c r="AD16" s="14" cm="1">
        <f t="array" ref="AD16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42.005237768640235</v>
      </c>
      <c r="AE16" s="14" cm="1">
        <f t="array" ref="AE16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44.580713318653842</v>
      </c>
      <c r="AF16" s="14" cm="1">
        <f t="array" ref="AF16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31.064449134018133</v>
      </c>
      <c r="AG16" s="14" cm="1">
        <f t="array" ref="AG16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4.1243181254602561</v>
      </c>
      <c r="AH16" s="14" cm="1">
        <f t="array" ref="AH16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51.439381800328825</v>
      </c>
      <c r="AI16" s="14" cm="1">
        <f t="array" ref="AI16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2.8301943396169813</v>
      </c>
      <c r="AJ16" s="14" cm="1">
        <f t="array" ref="AJ16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33.451457367355459</v>
      </c>
      <c r="AK16" s="14" cm="1">
        <f t="array" ref="AK16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63.671029518926424</v>
      </c>
      <c r="AL16" s="14" cm="1">
        <f t="array" ref="AL16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36.930881386720252</v>
      </c>
      <c r="AM16" s="14" cm="1">
        <f t="array" ref="AM16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41.012315223600822</v>
      </c>
      <c r="AN16" s="14" cm="1">
        <f t="array" ref="AN16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19.026297590440446</v>
      </c>
      <c r="AO16" s="14" cm="1">
        <f t="array" ref="AO16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16.217274740226856</v>
      </c>
      <c r="AP16" s="14" cm="1">
        <f t="array" ref="AP16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46.126023023885338</v>
      </c>
      <c r="AQ16" s="14" cm="1">
        <f t="array" ref="AQ16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39.955475219298798</v>
      </c>
      <c r="AR16" s="14" cm="1">
        <f t="array" ref="AR16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31.289614890567126</v>
      </c>
      <c r="AS16" s="14" cm="1">
        <f t="array" ref="AS16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38.082148048659228</v>
      </c>
      <c r="AT16" s="14" cm="1">
        <f t="array" ref="AT16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46.513331422292254</v>
      </c>
      <c r="AU16" s="14" cm="1">
        <f t="array" ref="AU16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9.1109823839144806</v>
      </c>
      <c r="AV16" s="14" cm="1">
        <f t="array" ref="AV16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41.676012285246294</v>
      </c>
      <c r="AW16" s="14" cm="1">
        <f t="array" ref="AW16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5.3860932037980929</v>
      </c>
      <c r="AX16" s="14" cm="1">
        <f t="array" ref="AX16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54.820160525120684</v>
      </c>
      <c r="AY16" s="14" cm="1">
        <f t="array" ref="AY16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9.2757749002441834</v>
      </c>
      <c r="AZ16" s="14" cm="1">
        <f t="array" ref="AZ16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43.20659671855676</v>
      </c>
      <c r="BA16" s="14" cm="1">
        <f t="array" ref="BA16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3.0016662039607267</v>
      </c>
      <c r="BB16" s="14" cm="1">
        <f t="array" ref="BB16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26.668520768876554</v>
      </c>
      <c r="BC16" s="14" cm="1">
        <f t="array" ref="BC16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14.9</v>
      </c>
      <c r="BD16" s="14" cm="1">
        <f t="array" ref="BD16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47.1</v>
      </c>
      <c r="BE16" s="14" cm="1">
        <f t="array" ref="BE16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31.080701407786794</v>
      </c>
      <c r="BF16" s="14" cm="1">
        <f t="array" ref="BF16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15.087743370033836</v>
      </c>
      <c r="BG16" s="14" cm="1">
        <f t="array" ref="BG16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47.91492460601394</v>
      </c>
      <c r="BH16" s="14" cm="1">
        <f t="array" ref="BH16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49.124840966663697</v>
      </c>
      <c r="BI16" s="14" cm="1">
        <f t="array" ref="BI16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39.248439459423096</v>
      </c>
      <c r="BJ16" s="14" cm="1">
        <f t="array" ref="BJ16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11.090536506409418</v>
      </c>
      <c r="BK16" s="14" cm="1">
        <f t="array" ref="BK16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6.1652250567193407</v>
      </c>
      <c r="BL16" s="14" cm="1">
        <f t="array" ref="BL16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43.046486500061768</v>
      </c>
      <c r="BM16" s="14" cm="1">
        <f t="array" ref="BM16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43.765740025732455</v>
      </c>
      <c r="BN16" s="14" cm="1">
        <f t="array" ref="BN16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50.623018479739038</v>
      </c>
      <c r="BO16" s="14" cm="1">
        <f t="array" ref="BO16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41.175721001580534</v>
      </c>
      <c r="BP16" s="14" cm="1">
        <f t="array" ref="BP16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53.794423502813004</v>
      </c>
      <c r="BQ16" s="14" cm="1">
        <f t="array" ref="BQ16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47.02350476091717</v>
      </c>
      <c r="BR16" s="14" cm="1">
        <f t="array" ref="BR16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52.620243252953514</v>
      </c>
      <c r="BS16" s="14" cm="1">
        <f t="array" ref="BS16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27.31757675929547</v>
      </c>
      <c r="BT16" s="14" cm="1">
        <f t="array" ref="BT16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12.042009799032718</v>
      </c>
      <c r="BU16" s="14" cm="1">
        <f t="array" ref="BU16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50.169711978443729</v>
      </c>
      <c r="BV16" s="14" cm="1">
        <f t="array" ref="BV16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41.012315223600822</v>
      </c>
      <c r="BW16" s="14" cm="1">
        <f t="array" ref="BW16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43.71498598878879</v>
      </c>
      <c r="BX16" s="14" cm="1">
        <f t="array" ref="BX16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41.048873309751144</v>
      </c>
      <c r="BY16" s="14" cm="1">
        <f t="array" ref="BY16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40.953754406647505</v>
      </c>
      <c r="BZ16" s="14" cm="1">
        <f t="array" ref="BZ16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5.1000000000000005</v>
      </c>
      <c r="CA16" s="14" cm="1">
        <f t="array" ref="CA16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3.1638584039112749</v>
      </c>
      <c r="CB16" s="14" cm="1">
        <f t="array" ref="CB16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38.53517873320429</v>
      </c>
      <c r="CC16" s="14" cm="1">
        <f t="array" ref="CC16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59.78871130907573</v>
      </c>
      <c r="CD16" s="14" cm="1">
        <f t="array" ref="CD16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5.9169248769948055</v>
      </c>
      <c r="CE16" s="14" cm="1">
        <f t="array" ref="CE16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5.9194594347794967</v>
      </c>
      <c r="CF16" s="14" cm="1">
        <f t="array" ref="CF16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2.4515301344262523</v>
      </c>
      <c r="CG16" s="14" cm="1">
        <f t="array" ref="CG16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8.5445889310135925</v>
      </c>
      <c r="CH16" s="14" cm="1">
        <f t="array" ref="CH16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8.6029064856012472</v>
      </c>
      <c r="CI16" s="14" cm="1">
        <f t="array" ref="CI16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28.614856281309539</v>
      </c>
      <c r="CJ16" s="14" cm="1">
        <f t="array" ref="CJ16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45.358681638689632</v>
      </c>
      <c r="CK16" s="14" cm="1">
        <f t="array" ref="CK16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3.0016662039607267</v>
      </c>
      <c r="CL16" s="14" cm="1">
        <f t="array" ref="CL16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39.563240514396696</v>
      </c>
      <c r="CM16" s="14" cm="1">
        <f t="array" ref="CM16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57.110506914227265</v>
      </c>
      <c r="CN16" s="14" cm="1">
        <f t="array" ref="CN16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45.609757727924844</v>
      </c>
      <c r="CO16" s="14" cm="1">
        <f t="array" ref="CO16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8.0628778981204974</v>
      </c>
      <c r="CP16" s="14" cm="1">
        <f t="array" ref="CP16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7.6817966648434526</v>
      </c>
      <c r="CQ16" s="14" cm="1">
        <f t="array" ref="CQ16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5.0990195135927845</v>
      </c>
      <c r="CR16" s="14" cm="1">
        <f t="array" ref="CR16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56.093582520641341</v>
      </c>
      <c r="CS16" s="14" cm="1">
        <f t="array" ref="CS16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6.7089492470878032</v>
      </c>
      <c r="CT16" s="14" cm="1">
        <f t="array" ref="CT16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60.118549550034885</v>
      </c>
      <c r="CU16" s="14" cm="1">
        <f t="array" ref="CU16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27.525261125010239</v>
      </c>
      <c r="CV16" s="14" cm="1">
        <f t="array" ref="CV16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6.000833275470999</v>
      </c>
      <c r="CW16" s="14" cm="1">
        <f t="array" ref="CW16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30.372520474929306</v>
      </c>
      <c r="CX16" s="14" cm="1">
        <f t="array" ref="CX16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17.572990639046047</v>
      </c>
      <c r="CY16" s="14" cm="1">
        <f t="array" ref="CY16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55.059604066865575</v>
      </c>
      <c r="CZ16" s="14" cm="1">
        <f t="array" ref="CZ16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43.549512052375512</v>
      </c>
      <c r="DA16" s="14" cm="1">
        <f t="array" ref="DA16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43.549512052375512</v>
      </c>
      <c r="DB16" s="14" cm="1">
        <f t="array" ref="DB16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43.549512052375512</v>
      </c>
    </row>
    <row r="17" spans="1:106" ht="15.75" x14ac:dyDescent="0.25">
      <c r="A17">
        <v>16</v>
      </c>
      <c r="B17" s="14" cm="1">
        <f t="array" ref="B17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79.636674968258191</v>
      </c>
      <c r="C17" s="14" cm="1">
        <f t="array" ref="C17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51.162583984783254</v>
      </c>
      <c r="D17" s="14" cm="1">
        <f t="array" ref="D17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31.080540535840107</v>
      </c>
      <c r="E17" s="14" cm="1">
        <f t="array" ref="E17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41.751766429697319</v>
      </c>
      <c r="F17" s="14" cm="1">
        <f t="array" ref="F17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36.027905850881758</v>
      </c>
      <c r="G17" s="14" cm="1">
        <f t="array" ref="G17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9.2736184954957039</v>
      </c>
      <c r="H17" s="14" cm="1">
        <f t="array" ref="H17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68.031169327007746</v>
      </c>
      <c r="I17" s="14" cm="1">
        <f t="array" ref="I17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38.360917611548345</v>
      </c>
      <c r="J17" s="14" cm="1">
        <f t="array" ref="J17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58.62260656095053</v>
      </c>
      <c r="K17" s="14" cm="1">
        <f t="array" ref="K17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31.727590516772622</v>
      </c>
      <c r="L17" s="14" cm="1">
        <f t="array" ref="L17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51.889883407076567</v>
      </c>
      <c r="M17" s="14" cm="1">
        <f t="array" ref="M17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60.461227245235435</v>
      </c>
      <c r="N17" s="14" cm="1">
        <f t="array" ref="N17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45.040981339220394</v>
      </c>
      <c r="O17" s="14" cm="1">
        <f t="array" ref="O17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36.469713461994736</v>
      </c>
      <c r="P17" s="14" cm="1">
        <f t="array" ref="P17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43.665661566040654</v>
      </c>
      <c r="Q17" s="14" cm="1">
        <f t="array" ref="Q17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28.0178514522438</v>
      </c>
      <c r="R17" s="14" cm="1">
        <f t="array" ref="R17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27.638560020377327</v>
      </c>
      <c r="S17" s="14" cm="1">
        <f t="array" ref="S17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48.069116904723764</v>
      </c>
      <c r="T17" s="14" cm="1">
        <f t="array" ref="T17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28.330901856453494</v>
      </c>
      <c r="U17" s="14" cm="1">
        <f t="array" ref="U17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60.79013077794783</v>
      </c>
      <c r="V17" s="14" cm="1">
        <f t="array" ref="V17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31.807074684730125</v>
      </c>
      <c r="W17" s="14" cm="1">
        <f t="array" ref="W17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47.882042562948378</v>
      </c>
      <c r="X17" s="14" cm="1">
        <f t="array" ref="X17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38.635346510675944</v>
      </c>
      <c r="Y17" s="14" cm="1">
        <f t="array" ref="Y17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59.056667701454337</v>
      </c>
      <c r="Z17" s="14" cm="1">
        <f t="array" ref="Z17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45.228420268676196</v>
      </c>
      <c r="AA17" s="14" cm="1">
        <f t="array" ref="AA17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61.611362588405719</v>
      </c>
      <c r="AB17" s="14" cm="1">
        <f t="array" ref="AB17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35.071498399697724</v>
      </c>
      <c r="AC17" s="14" cm="1">
        <f t="array" ref="AC17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32.165820368832506</v>
      </c>
      <c r="AD17" s="14" cm="1">
        <f t="array" ref="AD17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49.098777988866487</v>
      </c>
      <c r="AE17" s="14" cm="1">
        <f t="array" ref="AE17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31.427535697219405</v>
      </c>
      <c r="AF17" s="14" cm="1">
        <f t="array" ref="AF17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1.004987562112089</v>
      </c>
      <c r="AG17" s="14" cm="1">
        <f t="array" ref="AG17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28.089143810376278</v>
      </c>
      <c r="AH17" s="14" cm="1">
        <f t="array" ref="AH17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44.045431091090478</v>
      </c>
      <c r="AI17" s="14" cm="1">
        <f t="array" ref="AI17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31.080540535840107</v>
      </c>
      <c r="AJ17" s="14" cm="1">
        <f t="array" ref="AJ17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40.635083364009482</v>
      </c>
      <c r="AK17" s="14" cm="1">
        <f t="array" ref="AK17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65.896965028747715</v>
      </c>
      <c r="AL17" s="14" cm="1">
        <f t="array" ref="AL17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43.614676428926998</v>
      </c>
      <c r="AM17" s="14" cm="1">
        <f t="array" ref="AM17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53.254107822777392</v>
      </c>
      <c r="AN17" s="14" cm="1">
        <f t="array" ref="AN17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29.499322026107652</v>
      </c>
      <c r="AO17" s="14" cm="1">
        <f t="array" ref="AO17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24.924084737458266</v>
      </c>
      <c r="AP17" s="14" cm="1">
        <f t="array" ref="AP17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51.166395221864128</v>
      </c>
      <c r="AQ17" s="14" cm="1">
        <f t="array" ref="AQ17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43.665661566040654</v>
      </c>
      <c r="AR17" s="14" cm="1">
        <f t="array" ref="AR17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6.7089492470878032</v>
      </c>
      <c r="AS17" s="14" cm="1">
        <f t="array" ref="AS17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44.187781116503238</v>
      </c>
      <c r="AT17" s="14" cm="1">
        <f t="array" ref="AT17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51.938810151947067</v>
      </c>
      <c r="AU17" s="14" cm="1">
        <f t="array" ref="AU17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32.572994949804659</v>
      </c>
      <c r="AV17" s="14" cm="1">
        <f t="array" ref="AV17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49.691447956363675</v>
      </c>
      <c r="AW17" s="14" cm="1">
        <f t="array" ref="AW17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26.476404589747453</v>
      </c>
      <c r="AX17" s="14" cm="1">
        <f t="array" ref="AX17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44.040435965144574</v>
      </c>
      <c r="AY17" s="14" cm="1">
        <f t="array" ref="AY17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38.131483055344177</v>
      </c>
      <c r="AZ17" s="14" cm="1">
        <f t="array" ref="AZ17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29.13760456866693</v>
      </c>
      <c r="BA17" s="14" cm="1">
        <f t="array" ref="BA17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29.444863728670914</v>
      </c>
      <c r="BB17" s="14" cm="1">
        <f t="array" ref="BB17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34.805746651953896</v>
      </c>
      <c r="BC17" s="14" cm="1">
        <f t="array" ref="BC17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41.785643467583455</v>
      </c>
      <c r="BD17" s="14" cm="1">
        <f t="array" ref="BD17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53.636181817873656</v>
      </c>
      <c r="BE17" s="14" cm="1">
        <f t="array" ref="BE17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5.0990195135927845</v>
      </c>
      <c r="BF17" s="14" cm="1">
        <f t="array" ref="BF17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24.694331333324254</v>
      </c>
      <c r="BG17" s="14" cm="1">
        <f t="array" ref="BG17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55.482339532503495</v>
      </c>
      <c r="BH17" s="14" cm="1">
        <f t="array" ref="BH17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37.03457843691487</v>
      </c>
      <c r="BI17" s="14" cm="1">
        <f t="array" ref="BI17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46.890190871865727</v>
      </c>
      <c r="BJ17" s="14" cm="1">
        <f t="array" ref="BJ17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20.420822706247659</v>
      </c>
      <c r="BK17" s="14" cm="1">
        <f t="array" ref="BK17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32.155870381627054</v>
      </c>
      <c r="BL17" s="14" cm="1">
        <f t="array" ref="BL17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50.905893568426826</v>
      </c>
      <c r="BM17" s="14" cm="1">
        <f t="array" ref="BM17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29.760544349860272</v>
      </c>
      <c r="BN17" s="14" cm="1">
        <f t="array" ref="BN17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61.424425109234846</v>
      </c>
      <c r="BO17" s="14" cm="1">
        <f t="array" ref="BO17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46.815488889896258</v>
      </c>
      <c r="BP17" s="14" cm="1">
        <f t="array" ref="BP17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61.905492486531436</v>
      </c>
      <c r="BQ17" s="14" cm="1">
        <f t="array" ref="BQ17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34.197075898386402</v>
      </c>
      <c r="BR17" s="14" cm="1">
        <f t="array" ref="BR17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41.270328324354288</v>
      </c>
      <c r="BS17" s="14" cm="1">
        <f t="array" ref="BS17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37.901978840160837</v>
      </c>
      <c r="BT17" s="14" cm="1">
        <f t="array" ref="BT17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39.45883931389772</v>
      </c>
      <c r="BU17" s="14" cm="1">
        <f t="array" ref="BU17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56.845492345479776</v>
      </c>
      <c r="BV17" s="14" cm="1">
        <f t="array" ref="BV17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53.833075334779082</v>
      </c>
      <c r="BW17" s="14" cm="1">
        <f t="array" ref="BW17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50.570841400949618</v>
      </c>
      <c r="BX17" s="14" cm="1">
        <f t="array" ref="BX17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53.861303363360975</v>
      </c>
      <c r="BY17" s="14" cm="1">
        <f t="array" ref="BY17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46.297300137265026</v>
      </c>
      <c r="BZ17" s="14" cm="1">
        <f t="array" ref="BZ17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32.062439083762797</v>
      </c>
      <c r="CA17" s="14" cm="1">
        <f t="array" ref="CA17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28.178005607210743</v>
      </c>
      <c r="CB17" s="14" cm="1">
        <f t="array" ref="CB17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20.180436070610565</v>
      </c>
      <c r="CC17" s="14" cm="1">
        <f t="array" ref="CC17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49.668501084691492</v>
      </c>
      <c r="CD17" s="14" cm="1">
        <f t="array" ref="CD17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34.074037037016907</v>
      </c>
      <c r="CE17" s="14" cm="1">
        <f t="array" ref="CE17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30.21737910540886</v>
      </c>
      <c r="CF17" s="14" cm="1">
        <f t="array" ref="CF17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29.086079144497972</v>
      </c>
      <c r="CG17" s="14" cm="1">
        <f t="array" ref="CG17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31.54362059117501</v>
      </c>
      <c r="CH17" s="14" cm="1">
        <f t="array" ref="CH17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34.380226875342167</v>
      </c>
      <c r="CI17" s="14" cm="1">
        <f t="array" ref="CI17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35.818989377144632</v>
      </c>
      <c r="CJ17" s="14" cm="1">
        <f t="array" ref="CJ17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54.091034377242224</v>
      </c>
      <c r="CK17" s="14" cm="1">
        <f t="array" ref="CK17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29.13760456866693</v>
      </c>
      <c r="CL17" s="14" cm="1">
        <f t="array" ref="CL17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44.716439929851305</v>
      </c>
      <c r="CM17" s="14" cm="1">
        <f t="array" ref="CM17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46.861498055439924</v>
      </c>
      <c r="CN17" s="14" cm="1">
        <f t="array" ref="CN17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51.366915422283242</v>
      </c>
      <c r="CO17" s="14" cm="1">
        <f t="array" ref="CO17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31.417192745374308</v>
      </c>
      <c r="CP17" s="14" cm="1">
        <f t="array" ref="CP17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34.249087579087416</v>
      </c>
      <c r="CQ17" s="14" cm="1">
        <f t="array" ref="CQ17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32.062595029098937</v>
      </c>
      <c r="CR17" s="14" cm="1">
        <f t="array" ref="CR17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48.771303037749561</v>
      </c>
      <c r="CS17" s="14" cm="1">
        <f t="array" ref="CS17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35.114099732158877</v>
      </c>
      <c r="CT17" s="14" cm="1">
        <f t="array" ref="CT17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50.125941387668725</v>
      </c>
      <c r="CU17" s="14" cm="1">
        <f t="array" ref="CU17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32.462439834368581</v>
      </c>
      <c r="CV17" s="14" cm="1">
        <f t="array" ref="CV17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31.144823004794873</v>
      </c>
      <c r="CW17" s="14" cm="1">
        <f t="array" ref="CW17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37.237615390892046</v>
      </c>
      <c r="CX17" s="14" cm="1">
        <f t="array" ref="CX17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26.664583251946766</v>
      </c>
      <c r="CY17" s="14" cm="1">
        <f t="array" ref="CY17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58.837827968068297</v>
      </c>
      <c r="CZ17" s="14" cm="1">
        <f t="array" ref="CZ17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48.217113144608732</v>
      </c>
      <c r="DA17" s="14" cm="1">
        <f t="array" ref="DA17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48.217113144608732</v>
      </c>
      <c r="DB17" s="14" cm="1">
        <f t="array" ref="DB17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48.217113144608732</v>
      </c>
    </row>
    <row r="18" spans="1:106" ht="15.75" x14ac:dyDescent="0.25">
      <c r="A18">
        <v>17</v>
      </c>
      <c r="B18" s="14" cm="1">
        <f t="array" ref="B18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68.904353998858454</v>
      </c>
      <c r="C18" s="14" cm="1">
        <f t="array" ref="C18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10.278132126023678</v>
      </c>
      <c r="D18" s="14" cm="1">
        <f t="array" ref="D18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34.816806286619688</v>
      </c>
      <c r="E18" s="14" cm="1">
        <f t="array" ref="E18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3.6055512754639891</v>
      </c>
      <c r="F18" s="14" cm="1">
        <f t="array" ref="F18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31.685959035509718</v>
      </c>
      <c r="G18" s="14" cm="1">
        <f t="array" ref="G18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42.967545892219633</v>
      </c>
      <c r="H18" s="14" cm="1">
        <f t="array" ref="H18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23.968521022374325</v>
      </c>
      <c r="I18" s="14" cm="1">
        <f t="array" ref="I18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27.390691849604675</v>
      </c>
      <c r="J18" s="14" cm="1">
        <f t="array" ref="J18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34.302186519229352</v>
      </c>
      <c r="K18" s="14" cm="1">
        <f t="array" ref="K18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15.069505632236249</v>
      </c>
      <c r="L18" s="14" cm="1">
        <f t="array" ref="L18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9.4472218138455926</v>
      </c>
      <c r="M18" s="14" cm="1">
        <f t="array" ref="M18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18.39157415774952</v>
      </c>
      <c r="N18" s="14" cm="1">
        <f t="array" ref="N18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3.746998799039039</v>
      </c>
      <c r="O18" s="14" cm="1">
        <f t="array" ref="O18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32.951631219106588</v>
      </c>
      <c r="P18" s="14" cm="1">
        <f t="array" ref="P18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1.42828568570857</v>
      </c>
      <c r="Q18" s="14" cm="1">
        <f t="array" ref="Q18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35.428942970402041</v>
      </c>
      <c r="R18" s="14" cm="1">
        <f t="array" ref="R18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41.308110583758243</v>
      </c>
      <c r="S18" s="14" cm="1">
        <f t="array" ref="S18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73.573704541772258</v>
      </c>
      <c r="T18" s="14" cm="1">
        <f t="array" ref="T18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21.979308451359429</v>
      </c>
      <c r="U18" s="14" cm="1">
        <f t="array" ref="U18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59.084769611127371</v>
      </c>
      <c r="V18" s="14" cm="1">
        <f t="array" ref="V18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27.875437216302096</v>
      </c>
      <c r="W18" s="14" cm="1">
        <f t="array" ref="W18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73.007122940162489</v>
      </c>
      <c r="X18" s="14" cm="1">
        <f t="array" ref="X18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8.1264998615640174</v>
      </c>
      <c r="Y18" s="14" cm="1">
        <f t="array" ref="Y18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60.008666040831137</v>
      </c>
      <c r="Z18" s="14" cm="1">
        <f t="array" ref="Z18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27.597826001335683</v>
      </c>
      <c r="AA18" s="14" cm="1">
        <f t="array" ref="AA18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60.241928919980644</v>
      </c>
      <c r="AB18" s="14" cm="1">
        <f t="array" ref="AB18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35.608987629529715</v>
      </c>
      <c r="AC18" s="14" cm="1">
        <f t="array" ref="AC18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14.528936643815335</v>
      </c>
      <c r="AD18" s="14" cm="1">
        <f t="array" ref="AD18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4.6946778377222005</v>
      </c>
      <c r="AE18" s="14" cm="1">
        <f t="array" ref="AE18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28.653795560099887</v>
      </c>
      <c r="AF18" s="14" cm="1">
        <f t="array" ref="AF18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45</v>
      </c>
      <c r="AG18" s="14" cm="1">
        <f t="array" ref="AG18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35.06009127198616</v>
      </c>
      <c r="AH18" s="14" cm="1">
        <f t="array" ref="AH18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72.788804084144701</v>
      </c>
      <c r="AI18" s="14" cm="1">
        <f t="array" ref="AI18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35.358308783085199</v>
      </c>
      <c r="AJ18" s="14" cm="1">
        <f t="array" ref="AJ18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9.1104335791442992</v>
      </c>
      <c r="AK18" s="14" cm="1">
        <f t="array" ref="AK18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25.690465157330259</v>
      </c>
      <c r="AL18" s="14" cm="1">
        <f t="array" ref="AL18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10.511422358558331</v>
      </c>
      <c r="AM18" s="14" cm="1">
        <f t="array" ref="AM18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69.008767558912396</v>
      </c>
      <c r="AN18" s="14" cm="1">
        <f t="array" ref="AN18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42.30839160261236</v>
      </c>
      <c r="AO18" s="14" cm="1">
        <f t="array" ref="AO18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43.600458713183279</v>
      </c>
      <c r="AP18" s="14" cm="1">
        <f t="array" ref="AP18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10.286398786747478</v>
      </c>
      <c r="AQ18" s="14" cm="1">
        <f t="array" ref="AQ18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5.8343808583259289</v>
      </c>
      <c r="AR18" s="14" cm="1">
        <f t="array" ref="AR18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49.30963394713045</v>
      </c>
      <c r="AS18" s="14" cm="1">
        <f t="array" ref="AS18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4.6097722286464435</v>
      </c>
      <c r="AT18" s="14" cm="1">
        <f t="array" ref="AT18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62.65851897387936</v>
      </c>
      <c r="AU18" s="14" cm="1">
        <f t="array" ref="AU18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35.315860459572555</v>
      </c>
      <c r="AV18" s="14" cm="1">
        <f t="array" ref="AV18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5.9573484034425919</v>
      </c>
      <c r="AW18" s="14" cm="1">
        <f t="array" ref="AW18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38.848552096571119</v>
      </c>
      <c r="AX18" s="14" cm="1">
        <f t="array" ref="AX18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27.536339626028727</v>
      </c>
      <c r="AY18" s="14" cm="1">
        <f t="array" ref="AY18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36.08933360426596</v>
      </c>
      <c r="AZ18" s="14" cm="1">
        <f t="array" ref="AZ18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27.803057385834386</v>
      </c>
      <c r="BA18" s="14" cm="1">
        <f t="array" ref="BA18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39.789571498069691</v>
      </c>
      <c r="BB18" s="14" cm="1">
        <f t="array" ref="BB18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15.78005069700348</v>
      </c>
      <c r="BC18" s="14" cm="1">
        <f t="array" ref="BC18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35.606319663790025</v>
      </c>
      <c r="BD18" s="14" cm="1">
        <f t="array" ref="BD18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10.305823596394418</v>
      </c>
      <c r="BE18" s="14" cm="1">
        <f t="array" ref="BE18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47.436378445239683</v>
      </c>
      <c r="BF18" s="14" cm="1">
        <f t="array" ref="BF18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45.716955279195922</v>
      </c>
      <c r="BG18" s="14" cm="1">
        <f t="array" ref="BG18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11.808471535300409</v>
      </c>
      <c r="BH18" s="14" cm="1">
        <f t="array" ref="BH18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26.650515942472857</v>
      </c>
      <c r="BI18" s="14" cm="1">
        <f t="array" ref="BI18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2.4576411454889016</v>
      </c>
      <c r="BJ18" s="14" cm="1">
        <f t="array" ref="BJ18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39.585350825778974</v>
      </c>
      <c r="BK18" s="14" cm="1">
        <f t="array" ref="BK18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34.557343647913683</v>
      </c>
      <c r="BL18" s="14" cm="1">
        <f t="array" ref="BL18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7.9372539331937721</v>
      </c>
      <c r="BM18" s="14" cm="1">
        <f t="array" ref="BM18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27.222049886075808</v>
      </c>
      <c r="BN18" s="14" cm="1">
        <f t="array" ref="BN18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60.217024170910342</v>
      </c>
      <c r="BO18" s="14" cm="1">
        <f t="array" ref="BO18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5.9194594347794967</v>
      </c>
      <c r="BP18" s="14" cm="1">
        <f t="array" ref="BP18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17.647662734764623</v>
      </c>
      <c r="BQ18" s="14" cm="1">
        <f t="array" ref="BQ18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26.476593436467613</v>
      </c>
      <c r="BR18" s="14" cm="1">
        <f t="array" ref="BR18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26.711233591880401</v>
      </c>
      <c r="BS18" s="14" cm="1">
        <f t="array" ref="BS18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40.561681424714138</v>
      </c>
      <c r="BT18" s="14" cm="1">
        <f t="array" ref="BT18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36.265824132370135</v>
      </c>
      <c r="BU18" s="14" cm="1">
        <f t="array" ref="BU18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13.527749258468683</v>
      </c>
      <c r="BV18" s="14" cm="1">
        <f t="array" ref="BV18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68.616397457167622</v>
      </c>
      <c r="BW18" s="14" cm="1">
        <f t="array" ref="BW18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6.2449979983983983</v>
      </c>
      <c r="BX18" s="14" cm="1">
        <f t="array" ref="BX18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68.167514257159183</v>
      </c>
      <c r="BY18" s="14" cm="1">
        <f t="array" ref="BY18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3.0016662039607267</v>
      </c>
      <c r="BZ18" s="14" cm="1">
        <f t="array" ref="BZ18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35.86377001933846</v>
      </c>
      <c r="CA18" s="14" cm="1">
        <f t="array" ref="CA18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36.962278068322576</v>
      </c>
      <c r="CB18" s="14" cm="1">
        <f t="array" ref="CB18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48.560889612938517</v>
      </c>
      <c r="CC18" s="14" cm="1">
        <f t="array" ref="CC18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29.259015704565321</v>
      </c>
      <c r="CD18" s="14" cm="1">
        <f t="array" ref="CD18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35.366792334052576</v>
      </c>
      <c r="CE18" s="14" cm="1">
        <f t="array" ref="CE18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32.90349525506371</v>
      </c>
      <c r="CF18" s="14" cm="1">
        <f t="array" ref="CF18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38.212694225872113</v>
      </c>
      <c r="CG18" s="14" cm="1">
        <f t="array" ref="CG18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31.799528298388328</v>
      </c>
      <c r="CH18" s="14" cm="1">
        <f t="array" ref="CH18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34.208332318310987</v>
      </c>
      <c r="CI18" s="14" cm="1">
        <f t="array" ref="CI18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10.817116066678771</v>
      </c>
      <c r="CJ18" s="14" cm="1">
        <f t="array" ref="CJ18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11.627983488120371</v>
      </c>
      <c r="CK18" s="14" cm="1">
        <f t="array" ref="CK18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35.654032030052363</v>
      </c>
      <c r="CL18" s="14" cm="1">
        <f t="array" ref="CL18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4.7169905660283016</v>
      </c>
      <c r="CM18" s="14" cm="1">
        <f t="array" ref="CM18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28.667228676661438</v>
      </c>
      <c r="CN18" s="14" cm="1">
        <f t="array" ref="CN18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10.452272480183437</v>
      </c>
      <c r="CO18" s="14" cm="1">
        <f t="array" ref="CO18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33.627518493043759</v>
      </c>
      <c r="CP18" s="14" cm="1">
        <f t="array" ref="CP18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34.571809324939878</v>
      </c>
      <c r="CQ18" s="14" cm="1">
        <f t="array" ref="CQ18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35.860842154082214</v>
      </c>
      <c r="CR18" s="14" cm="1">
        <f t="array" ref="CR18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67.609836562441117</v>
      </c>
      <c r="CS18" s="14" cm="1">
        <f t="array" ref="CS18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34.744927687361795</v>
      </c>
      <c r="CT18" s="14" cm="1">
        <f t="array" ref="CT18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29.506609429075379</v>
      </c>
      <c r="CU18" s="14" cm="1">
        <f t="array" ref="CU18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14.492756811593852</v>
      </c>
      <c r="CV18" s="14" cm="1">
        <f t="array" ref="CV18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35.301699675794652</v>
      </c>
      <c r="CW18" s="14" cm="1">
        <f t="array" ref="CW18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9.6483159152258278</v>
      </c>
      <c r="CX18" s="14" cm="1">
        <f t="array" ref="CX18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42.860354641556569</v>
      </c>
      <c r="CY18" s="14" cm="1">
        <f t="array" ref="CY18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17.039953051578518</v>
      </c>
      <c r="CZ18" s="14" cm="1">
        <f t="array" ref="CZ18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7.5736384915045951</v>
      </c>
      <c r="DA18" s="14" cm="1">
        <f t="array" ref="DA18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7.5736384915045951</v>
      </c>
      <c r="DB18" s="14" cm="1">
        <f t="array" ref="DB18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7.5736384915045951</v>
      </c>
    </row>
    <row r="19" spans="1:106" ht="15.75" x14ac:dyDescent="0.25">
      <c r="A19">
        <v>18</v>
      </c>
      <c r="B19" s="14" cm="1">
        <f t="array" ref="B19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67.32755750805164</v>
      </c>
      <c r="C19" s="14" cm="1">
        <f t="array" ref="C19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40.799632351284735</v>
      </c>
      <c r="D19" s="14" cm="1">
        <f t="array" ref="D19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5</v>
      </c>
      <c r="E19" s="14" cm="1">
        <f t="array" ref="E19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29.295221453336037</v>
      </c>
      <c r="F19" s="14" cm="1">
        <f t="array" ref="F19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10.050373127401789</v>
      </c>
      <c r="G19" s="14" cm="1">
        <f t="array" ref="G19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32.388269481403292</v>
      </c>
      <c r="H19" s="14" cm="1">
        <f t="array" ref="H19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54.820069317723409</v>
      </c>
      <c r="I19" s="14" cm="1">
        <f t="array" ref="I19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45.919059223812503</v>
      </c>
      <c r="J19" s="14" cm="1">
        <f t="array" ref="J19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62.909538227521587</v>
      </c>
      <c r="K19" s="14" cm="1">
        <f t="array" ref="K19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21.763271812850199</v>
      </c>
      <c r="L19" s="14" cm="1">
        <f t="array" ref="L19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39.541876536148358</v>
      </c>
      <c r="M19" s="14" cm="1">
        <f t="array" ref="M19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50.877893038135923</v>
      </c>
      <c r="N19" s="14" cm="1">
        <f t="array" ref="N19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30.621724314610372</v>
      </c>
      <c r="O19" s="14" cm="1">
        <f t="array" ref="O19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8.064738061462382</v>
      </c>
      <c r="P19" s="14" cm="1">
        <f t="array" ref="P19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32.491383473161001</v>
      </c>
      <c r="Q19" s="14" cm="1">
        <f t="array" ref="Q19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5.0990195135927845</v>
      </c>
      <c r="R19" s="14" cm="1">
        <f t="array" ref="R19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22.469757453074564</v>
      </c>
      <c r="S19" s="14" cm="1">
        <f t="array" ref="S19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46.191341179922453</v>
      </c>
      <c r="T19" s="14" cm="1">
        <f t="array" ref="T19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17.252246230563717</v>
      </c>
      <c r="U19" s="14" cm="1">
        <f t="array" ref="U19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49.703521002037675</v>
      </c>
      <c r="V19" s="14" cm="1">
        <f t="array" ref="V19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41.263664403443379</v>
      </c>
      <c r="W19" s="14" cm="1">
        <f t="array" ref="W19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45.887797942372437</v>
      </c>
      <c r="X19" s="14" cm="1">
        <f t="array" ref="X19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31.901253893851884</v>
      </c>
      <c r="Y19" s="14" cm="1">
        <f t="array" ref="Y19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49.665782989901608</v>
      </c>
      <c r="Z19" s="14" cm="1">
        <f t="array" ref="Z19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51.581101190261535</v>
      </c>
      <c r="AA19" s="14" cm="1">
        <f t="array" ref="AA19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53.281891858303979</v>
      </c>
      <c r="AB19" s="14" cm="1">
        <f t="array" ref="AB19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6.4039050586341455</v>
      </c>
      <c r="AC19" s="14" cm="1">
        <f t="array" ref="AC19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20.040958060931118</v>
      </c>
      <c r="AD19" s="14" cm="1">
        <f t="array" ref="AD19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36.765336935760565</v>
      </c>
      <c r="AE19" s="14" cm="1">
        <f t="array" ref="AE19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40.92297643133989</v>
      </c>
      <c r="AF19" s="14" cm="1">
        <f t="array" ref="AF19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31.400796168250256</v>
      </c>
      <c r="AG19" s="14" cm="1">
        <f t="array" ref="AG19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4.2426406871192848</v>
      </c>
      <c r="AH19" s="14" cm="1">
        <f t="array" ref="AH19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53.094255809833136</v>
      </c>
      <c r="AI19" s="14" cm="1">
        <f t="array" ref="AI19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</v>
      </c>
      <c r="AJ19" s="14" cm="1">
        <f t="array" ref="AJ19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28.181731671421471</v>
      </c>
      <c r="AK19" s="14" cm="1">
        <f t="array" ref="AK19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58.390153279469992</v>
      </c>
      <c r="AL19" s="14" cm="1">
        <f t="array" ref="AL19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31.673964071457807</v>
      </c>
      <c r="AM19" s="14" cm="1">
        <f t="array" ref="AM19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43.301270189221931</v>
      </c>
      <c r="AN19" s="14" cm="1">
        <f t="array" ref="AN19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20.765596548137015</v>
      </c>
      <c r="AO19" s="14" cm="1">
        <f t="array" ref="AO19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18.873526432545667</v>
      </c>
      <c r="AP19" s="14" cm="1">
        <f t="array" ref="AP19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40.80441152620633</v>
      </c>
      <c r="AQ19" s="14" cm="1">
        <f t="array" ref="AQ19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34.751834483952067</v>
      </c>
      <c r="AR19" s="14" cm="1">
        <f t="array" ref="AR19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32.403857795021878</v>
      </c>
      <c r="AS19" s="14" cm="1">
        <f t="array" ref="AS19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32.795731429562601</v>
      </c>
      <c r="AT19" s="14" cm="1">
        <f t="array" ref="AT19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46.547180365732146</v>
      </c>
      <c r="AU19" s="14" cm="1">
        <f t="array" ref="AU19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9.2736184954957039</v>
      </c>
      <c r="AV19" s="14" cm="1">
        <f t="array" ref="AV19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36.335106990347505</v>
      </c>
      <c r="AW19" s="14" cm="1">
        <f t="array" ref="AW19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8.1240384046359608</v>
      </c>
      <c r="AX19" s="14" cm="1">
        <f t="array" ref="AX19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50.483264553711265</v>
      </c>
      <c r="AY19" s="14" cm="1">
        <f t="array" ref="AY19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9.0005555384098379</v>
      </c>
      <c r="AZ19" s="14" cm="1">
        <f t="array" ref="AZ19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39.648455203198019</v>
      </c>
      <c r="BA19" s="14" cm="1">
        <f t="array" ref="BA19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7.4833147735478827</v>
      </c>
      <c r="BB19" s="14" cm="1">
        <f t="array" ref="BB19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21.597222043586996</v>
      </c>
      <c r="BC19" s="14" cm="1">
        <f t="array" ref="BC19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14.037093716293269</v>
      </c>
      <c r="BD19" s="14" cm="1">
        <f t="array" ref="BD19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41.759310339132753</v>
      </c>
      <c r="BE19" s="14" cm="1">
        <f t="array" ref="BE19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31.827660925679098</v>
      </c>
      <c r="BF19" s="14" cm="1">
        <f t="array" ref="BF19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18.62283544468994</v>
      </c>
      <c r="BG19" s="14" cm="1">
        <f t="array" ref="BG19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42.559252812990032</v>
      </c>
      <c r="BH19" s="14" cm="1">
        <f t="array" ref="BH19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45.083921746006084</v>
      </c>
      <c r="BI19" s="14" cm="1">
        <f t="array" ref="BI19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33.995440870799129</v>
      </c>
      <c r="BJ19" s="14" cm="1">
        <f t="array" ref="BJ19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12.884486796143648</v>
      </c>
      <c r="BK19" s="14" cm="1">
        <f t="array" ref="BK19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5.7445626465380286</v>
      </c>
      <c r="BL19" s="14" cm="1">
        <f t="array" ref="BL19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37.688327105351867</v>
      </c>
      <c r="BM19" s="14" cm="1">
        <f t="array" ref="BM19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40.15831171750127</v>
      </c>
      <c r="BN19" s="14" cm="1">
        <f t="array" ref="BN19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49.416191678436732</v>
      </c>
      <c r="BO19" s="14" cm="1">
        <f t="array" ref="BO19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35.870461385379478</v>
      </c>
      <c r="BP19" s="14" cm="1">
        <f t="array" ref="BP19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48.469474930104205</v>
      </c>
      <c r="BQ19" s="14" cm="1">
        <f t="array" ref="BQ19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43.132818131905083</v>
      </c>
      <c r="BR19" s="14" cm="1">
        <f t="array" ref="BR19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48.39669410197353</v>
      </c>
      <c r="BS19" s="14" cm="1">
        <f t="array" ref="BS19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27.414594653213459</v>
      </c>
      <c r="BT19" s="14" cm="1">
        <f t="array" ref="BT19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11.74734012447073</v>
      </c>
      <c r="BU19" s="14" cm="1">
        <f t="array" ref="BU19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44.815287570203097</v>
      </c>
      <c r="BV19" s="14" cm="1">
        <f t="array" ref="BV19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43.185645763378368</v>
      </c>
      <c r="BW19" s="14" cm="1">
        <f t="array" ref="BW19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38.450097529135085</v>
      </c>
      <c r="BX19" s="14" cm="1">
        <f t="array" ref="BX19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43.104988110426383</v>
      </c>
      <c r="BY19" s="14" cm="1">
        <f t="array" ref="BY19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35.755279330470906</v>
      </c>
      <c r="BZ19" s="14" cm="1">
        <f t="array" ref="BZ19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5.9160797830996161</v>
      </c>
      <c r="CA19" s="14" cm="1">
        <f t="array" ref="CA19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5.3851648071345037</v>
      </c>
      <c r="CB19" s="14" cm="1">
        <f t="array" ref="CB19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38.990383429763803</v>
      </c>
      <c r="CC19" s="14" cm="1">
        <f t="array" ref="CC19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55.316905191812744</v>
      </c>
      <c r="CD19" s="14" cm="1">
        <f t="array" ref="CD19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5.8343808583259289</v>
      </c>
      <c r="CE19" s="14" cm="1">
        <f t="array" ref="CE19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3.753664875824692</v>
      </c>
      <c r="CF19" s="14" cm="1">
        <f t="array" ref="CF19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6.4031242374328485</v>
      </c>
      <c r="CG19" s="14" cm="1">
        <f t="array" ref="CG19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6.324555320336759</v>
      </c>
      <c r="CH19" s="14" cm="1">
        <f t="array" ref="CH19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7.810249675906654</v>
      </c>
      <c r="CI19" s="14" cm="1">
        <f t="array" ref="CI19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23.45207879911715</v>
      </c>
      <c r="CJ19" s="14" cm="1">
        <f t="array" ref="CJ19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39.98549737092187</v>
      </c>
      <c r="CK19" s="14" cm="1">
        <f t="array" ref="CK19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3.7416573867739413</v>
      </c>
      <c r="CL19" s="14" cm="1">
        <f t="array" ref="CL19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34.301020392985393</v>
      </c>
      <c r="CM19" s="14" cm="1">
        <f t="array" ref="CM19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52.678268764263692</v>
      </c>
      <c r="CN19" s="14" cm="1">
        <f t="array" ref="CN19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40.268598187669753</v>
      </c>
      <c r="CO19" s="14" cm="1">
        <f t="array" ref="CO19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7.2138755187485737</v>
      </c>
      <c r="CP19" s="14" cm="1">
        <f t="array" ref="CP19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7.0710678118654755</v>
      </c>
      <c r="CQ19" s="14" cm="1">
        <f t="array" ref="CQ19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5.9169248769948055</v>
      </c>
      <c r="CR19" s="14" cm="1">
        <f t="array" ref="CR19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55.943185465255731</v>
      </c>
      <c r="CS19" s="14" cm="1">
        <f t="array" ref="CS19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5.8309518948453007</v>
      </c>
      <c r="CT19" s="14" cm="1">
        <f t="array" ref="CT19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55.620230132569574</v>
      </c>
      <c r="CU19" s="14" cm="1">
        <f t="array" ref="CU19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22.601106167619317</v>
      </c>
      <c r="CV19" s="14" cm="1">
        <f t="array" ref="CV19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6.4031242374328485</v>
      </c>
      <c r="CW19" s="14" cm="1">
        <f t="array" ref="CW19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25.172206895701457</v>
      </c>
      <c r="CX19" s="14" cm="1">
        <f t="array" ref="CX19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19.748417658131498</v>
      </c>
      <c r="CY19" s="14" cm="1">
        <f t="array" ref="CY19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49.788452476452811</v>
      </c>
      <c r="CZ19" s="14" cm="1">
        <f t="array" ref="CZ19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38.260815464388628</v>
      </c>
      <c r="DA19" s="14" cm="1">
        <f t="array" ref="DA19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38.260815464388628</v>
      </c>
      <c r="DB19" s="14" cm="1">
        <f t="array" ref="DB19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38.260815464388628</v>
      </c>
    </row>
    <row r="20" spans="1:106" ht="15.75" x14ac:dyDescent="0.25">
      <c r="A20">
        <v>19</v>
      </c>
      <c r="B20" s="14" cm="1">
        <f t="array" ref="B20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84.325618882994277</v>
      </c>
      <c r="C20" s="14" cm="1">
        <f t="array" ref="C20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53.015469440532165</v>
      </c>
      <c r="D20" s="14" cm="1">
        <f t="array" ref="D20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16.099999999999998</v>
      </c>
      <c r="E20" s="14" cm="1">
        <f t="array" ref="E20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40.472212689696121</v>
      </c>
      <c r="F20" s="14" cm="1">
        <f t="array" ref="F20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19.974984355438178</v>
      </c>
      <c r="G20" s="14" cm="1">
        <f t="array" ref="G20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20.861687371830687</v>
      </c>
      <c r="H20" s="14" cm="1">
        <f t="array" ref="H20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66.343726154023031</v>
      </c>
      <c r="I20" s="14" cm="1">
        <f t="array" ref="I20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51.237193521893836</v>
      </c>
      <c r="J20" s="14" cm="1">
        <f t="array" ref="J20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68.451734820967104</v>
      </c>
      <c r="K20" s="14" cm="1">
        <f t="array" ref="K20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33.016511021002806</v>
      </c>
      <c r="L20" s="14" cm="1">
        <f t="array" ref="L20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52.404675363940569</v>
      </c>
      <c r="M20" s="14" cm="1">
        <f t="array" ref="M20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61.97781861279082</v>
      </c>
      <c r="N20" s="14" cm="1">
        <f t="array" ref="N20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42.930641737574803</v>
      </c>
      <c r="O20" s="14" cm="1">
        <f t="array" ref="O20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20.659380436015017</v>
      </c>
      <c r="P20" s="14" cm="1">
        <f t="array" ref="P20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43.463087787224687</v>
      </c>
      <c r="Q20" s="14" cm="1">
        <f t="array" ref="Q20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14.906709898565813</v>
      </c>
      <c r="R20" s="14" cm="1">
        <f t="array" ref="R20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8.3282651254628046</v>
      </c>
      <c r="S20" s="14" cm="1">
        <f t="array" ref="S20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49.011121186930623</v>
      </c>
      <c r="T20" s="14" cm="1">
        <f t="array" ref="T20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29.632583417582747</v>
      </c>
      <c r="U20" s="14" cm="1">
        <f t="array" ref="U20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65.069270781222073</v>
      </c>
      <c r="V20" s="14" cm="1">
        <f t="array" ref="V20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45.6293765024244</v>
      </c>
      <c r="W20" s="14" cm="1">
        <f t="array" ref="W20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49.020811906780978</v>
      </c>
      <c r="X20" s="14" cm="1">
        <f t="array" ref="X20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41.605768830776341</v>
      </c>
      <c r="Y20" s="14" cm="1">
        <f t="array" ref="Y20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64.171956491913193</v>
      </c>
      <c r="Z20" s="14" cm="1">
        <f t="array" ref="Z20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56.308436312865233</v>
      </c>
      <c r="AA20" s="14" cm="1">
        <f t="array" ref="AA20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68.015365910946912</v>
      </c>
      <c r="AB20" s="14" cm="1">
        <f t="array" ref="AB20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19.05255888325765</v>
      </c>
      <c r="AC20" s="14" cm="1">
        <f t="array" ref="AC20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31.210414928353643</v>
      </c>
      <c r="AD20" s="14" cm="1">
        <f t="array" ref="AD20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47.802092004430101</v>
      </c>
      <c r="AE20" s="14" cm="1">
        <f t="array" ref="AE20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45.6293765024244</v>
      </c>
      <c r="AF20" s="14" cm="1">
        <f t="array" ref="AF20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23.45207879911715</v>
      </c>
      <c r="AG20" s="14" cm="1">
        <f t="array" ref="AG20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16.068914089010494</v>
      </c>
      <c r="AH20" s="14" cm="1">
        <f t="array" ref="AH20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55.183421423467394</v>
      </c>
      <c r="AI20" s="14" cm="1">
        <f t="array" ref="AI20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17.754154443397184</v>
      </c>
      <c r="AJ20" s="14" cm="1">
        <f t="array" ref="AJ20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41.352146256270665</v>
      </c>
      <c r="AK20" s="14" cm="1">
        <f t="array" ref="AK20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68.694977982382383</v>
      </c>
      <c r="AL20" s="14" cm="1">
        <f t="array" ref="AL20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45.293376999292072</v>
      </c>
      <c r="AM20" s="14" cm="1">
        <f t="array" ref="AM20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51.973166153314153</v>
      </c>
      <c r="AN20" s="14" cm="1">
        <f t="array" ref="AN20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7.810249675906654</v>
      </c>
      <c r="AO20" s="14" cm="1">
        <f t="array" ref="AO20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2</v>
      </c>
      <c r="AP20" s="14" cm="1">
        <f t="array" ref="AP20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53.017072721907233</v>
      </c>
      <c r="AQ20" s="14" cm="1">
        <f t="array" ref="AQ20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45.749754097699807</v>
      </c>
      <c r="AR20" s="14" cm="1">
        <f t="array" ref="AR20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24.381140252252354</v>
      </c>
      <c r="AS20" s="14" cm="1">
        <f t="array" ref="AS20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44.835811579584458</v>
      </c>
      <c r="AT20" s="14" cm="1">
        <f t="array" ref="AT20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57.802162589301105</v>
      </c>
      <c r="AU20" s="14" cm="1">
        <f t="array" ref="AU20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15.040279252726659</v>
      </c>
      <c r="AV20" s="14" cm="1">
        <f t="array" ref="AV20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48.892637482549453</v>
      </c>
      <c r="AW20" s="14" cm="1">
        <f t="array" ref="AW20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16.068914089010494</v>
      </c>
      <c r="AX20" s="14" cm="1">
        <f t="array" ref="AX20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55.688867828319154</v>
      </c>
      <c r="AY20" s="14" cm="1">
        <f t="array" ref="AY20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21.341040274550817</v>
      </c>
      <c r="AZ20" s="14" cm="1">
        <f t="array" ref="AZ20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42.988486830778307</v>
      </c>
      <c r="BA20" s="14" cm="1">
        <f t="array" ref="BA20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16.858528998699736</v>
      </c>
      <c r="BB20" s="14" cm="1">
        <f t="array" ref="BB20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35.355480480400772</v>
      </c>
      <c r="BC20" s="14" cm="1">
        <f t="array" ref="BC20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23.807771840304586</v>
      </c>
      <c r="BD20" s="14" cm="1">
        <f t="array" ref="BD20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53.974160484439217</v>
      </c>
      <c r="BE20" s="14" cm="1">
        <f t="array" ref="BE20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24.560333873952121</v>
      </c>
      <c r="BF20" s="14" cm="1">
        <f t="array" ref="BF20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4.5869379764718863</v>
      </c>
      <c r="BG20" s="14" cm="1">
        <f t="array" ref="BG20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55.266988338428575</v>
      </c>
      <c r="BH20" s="14" cm="1">
        <f t="array" ref="BH20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49.610986686418563</v>
      </c>
      <c r="BI20" s="14" cm="1">
        <f t="array" ref="BI20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45.354602853514216</v>
      </c>
      <c r="BJ20" s="14" cm="1">
        <f t="array" ref="BJ20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13.490737563232042</v>
      </c>
      <c r="BK20" s="14" cm="1">
        <f t="array" ref="BK20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16.589454481688058</v>
      </c>
      <c r="BL20" s="14" cm="1">
        <f t="array" ref="BL20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50.635955604688654</v>
      </c>
      <c r="BM20" s="14" cm="1">
        <f t="array" ref="BM20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43.128181042098213</v>
      </c>
      <c r="BN20" s="14" cm="1">
        <f t="array" ref="BN20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64.831242468427206</v>
      </c>
      <c r="BO20" s="14" cm="1">
        <f t="array" ref="BO20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47.937876465275345</v>
      </c>
      <c r="BP20" s="14" cm="1">
        <f t="array" ref="BP20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60.896962157401582</v>
      </c>
      <c r="BQ20" s="14" cm="1">
        <f t="array" ref="BQ20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46.904264198471338</v>
      </c>
      <c r="BR20" s="14" cm="1">
        <f t="array" ref="BR20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52.95743573852495</v>
      </c>
      <c r="BS20" s="14" cm="1">
        <f t="array" ref="BS20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19.345542122153102</v>
      </c>
      <c r="BT20" s="14" cm="1">
        <f t="array" ref="BT20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21.499069747316977</v>
      </c>
      <c r="BU20" s="14" cm="1">
        <f t="array" ref="BU20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57.23635208501674</v>
      </c>
      <c r="BV20" s="14" cm="1">
        <f t="array" ref="BV20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52.375662286982113</v>
      </c>
      <c r="BW20" s="14" cm="1">
        <f t="array" ref="BW20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49.699094559156713</v>
      </c>
      <c r="BX20" s="14" cm="1">
        <f t="array" ref="BX20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52.590968806440522</v>
      </c>
      <c r="BY20" s="14" cm="1">
        <f t="array" ref="BY20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46.152031374577653</v>
      </c>
      <c r="BZ20" s="14" cm="1">
        <f t="array" ref="BZ20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16.161992451427516</v>
      </c>
      <c r="CA20" s="14" cm="1">
        <f t="array" ref="CA20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16.346559270990333</v>
      </c>
      <c r="CB20" s="14" cm="1">
        <f t="array" ref="CB20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23.348661631879459</v>
      </c>
      <c r="CC20" s="14" cm="1">
        <f t="array" ref="CC20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60.042401684143186</v>
      </c>
      <c r="CD20" s="14" cm="1">
        <f t="array" ref="CD20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18.270467974302136</v>
      </c>
      <c r="CE20" s="14" cm="1">
        <f t="array" ref="CE20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16.900887550658396</v>
      </c>
      <c r="CF20" s="14" cm="1">
        <f t="array" ref="CF20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15.073486657041231</v>
      </c>
      <c r="CG20" s="14" cm="1">
        <f t="array" ref="CG20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17.094151046483706</v>
      </c>
      <c r="CH20" s="14" cm="1">
        <f t="array" ref="CH20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17.866449003649269</v>
      </c>
      <c r="CI20" s="14" cm="1">
        <f t="array" ref="CI20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35.355480480400772</v>
      </c>
      <c r="CJ20" s="14" cm="1">
        <f t="array" ref="CJ20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53.760673358878236</v>
      </c>
      <c r="CK20" s="14" cm="1">
        <f t="array" ref="CK20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17.035551062410629</v>
      </c>
      <c r="CL20" s="14" cm="1">
        <f t="array" ref="CL20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45.883003389054643</v>
      </c>
      <c r="CM20" s="14" cm="1">
        <f t="array" ref="CM20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58.453485781431375</v>
      </c>
      <c r="CN20" s="14" cm="1">
        <f t="array" ref="CN20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52.955169719301253</v>
      </c>
      <c r="CO20" s="14" cm="1">
        <f t="array" ref="CO20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15.614416415607725</v>
      </c>
      <c r="CP20" s="14" cm="1">
        <f t="array" ref="CP20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17.950208912433304</v>
      </c>
      <c r="CQ20" s="14" cm="1">
        <f t="array" ref="CQ20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16.15549442140351</v>
      </c>
      <c r="CR20" s="14" cm="1">
        <f t="array" ref="CR20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62.466711134811639</v>
      </c>
      <c r="CS20" s="14" cm="1">
        <f t="array" ref="CS20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19.652226336982789</v>
      </c>
      <c r="CT20" s="14" cm="1">
        <f t="array" ref="CT20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60.676519346448998</v>
      </c>
      <c r="CU20" s="14" cm="1">
        <f t="array" ref="CU20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34.015290679340076</v>
      </c>
      <c r="CV20" s="14" cm="1">
        <f t="array" ref="CV20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15.205591076969025</v>
      </c>
      <c r="CW20" s="14" cm="1">
        <f t="array" ref="CW20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37.337514646799939</v>
      </c>
      <c r="CX20" s="14" cm="1">
        <f t="array" ref="CX20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4.2438190347845888</v>
      </c>
      <c r="CY20" s="14" cm="1">
        <f t="array" ref="CY20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60.293946628164925</v>
      </c>
      <c r="CZ20" s="14" cm="1">
        <f t="array" ref="CZ20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49.98359730951745</v>
      </c>
      <c r="DA20" s="14" cm="1">
        <f t="array" ref="DA20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49.98359730951745</v>
      </c>
      <c r="DB20" s="14" cm="1">
        <f t="array" ref="DB20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49.98359730951745</v>
      </c>
    </row>
    <row r="21" spans="1:106" ht="15.75" x14ac:dyDescent="0.25">
      <c r="A21">
        <v>20</v>
      </c>
      <c r="B21" s="14" cm="1">
        <f t="array" ref="B21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54.264260798429753</v>
      </c>
      <c r="C21" s="14" cm="1">
        <f t="array" ref="C21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73.363751267230057</v>
      </c>
      <c r="D21" s="14" cm="1">
        <f t="array" ref="D21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46.054424326008032</v>
      </c>
      <c r="E21" s="14" cm="1">
        <f t="array" ref="E21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66.468037431535464</v>
      </c>
      <c r="F21" s="14" cm="1">
        <f t="array" ref="F21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52.239831546435909</v>
      </c>
      <c r="G21" s="14" cm="1">
        <f t="array" ref="G21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61.408549893316973</v>
      </c>
      <c r="H21" s="14" cm="1">
        <f t="array" ref="H21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89.938256598624378</v>
      </c>
      <c r="I21" s="14" cm="1">
        <f t="array" ref="I21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73.391075751756091</v>
      </c>
      <c r="J21" s="14" cm="1">
        <f t="array" ref="J21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94.21910634260972</v>
      </c>
      <c r="K21" s="14" cm="1">
        <f t="array" ref="K21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56.546352667524012</v>
      </c>
      <c r="L21" s="14" cm="1">
        <f t="array" ref="L21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72.548259799942826</v>
      </c>
      <c r="M21" s="14" cm="1">
        <f t="array" ref="M21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84.630077395687167</v>
      </c>
      <c r="N21" s="14" cm="1">
        <f t="array" ref="N21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67.197023743615304</v>
      </c>
      <c r="O21" s="14" cm="1">
        <f t="array" ref="O21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49.32555118799992</v>
      </c>
      <c r="P21" s="14" cm="1">
        <f t="array" ref="P21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68.843590841849604</v>
      </c>
      <c r="Q21" s="14" cm="1">
        <f t="array" ref="Q21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44.226801828755377</v>
      </c>
      <c r="R21" s="14" cm="1">
        <f t="array" ref="R21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59.418515632755415</v>
      </c>
      <c r="S21" s="14" cm="1">
        <f t="array" ref="S21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15.858436240689056</v>
      </c>
      <c r="T21" s="14" cm="1">
        <f t="array" ref="T21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49.573077370685795</v>
      </c>
      <c r="U21" s="14" cm="1">
        <f t="array" ref="U21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34.208332318310987</v>
      </c>
      <c r="V21" s="14" cm="1">
        <f t="array" ref="V21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68.194134645143777</v>
      </c>
      <c r="W21" s="14" cm="1">
        <f t="array" ref="W21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15.344054223053305</v>
      </c>
      <c r="X21" s="14" cm="1">
        <f t="array" ref="X21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66.659132907651895</v>
      </c>
      <c r="Y21" s="14" cm="1">
        <f t="array" ref="Y21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32.595091655032974</v>
      </c>
      <c r="Z21" s="14" cm="1">
        <f t="array" ref="Z21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82.220678664190061</v>
      </c>
      <c r="AA21" s="14" cm="1">
        <f t="array" ref="AA21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38.867595757906095</v>
      </c>
      <c r="AB21" s="14" cm="1">
        <f t="array" ref="AB21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46.141087980237309</v>
      </c>
      <c r="AC21" s="14" cm="1">
        <f t="array" ref="AC21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57.179454352066003</v>
      </c>
      <c r="AD21" s="14" cm="1">
        <f t="array" ref="AD21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73.548895301017268</v>
      </c>
      <c r="AE21" s="14" cm="1">
        <f t="array" ref="AE21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66.71161817854518</v>
      </c>
      <c r="AF21" s="14" cm="1">
        <f t="array" ref="AF21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53.609700614720843</v>
      </c>
      <c r="AG21" s="14" cm="1">
        <f t="array" ref="AG21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43.289837144530814</v>
      </c>
      <c r="AH21" s="14" cm="1">
        <f t="array" ref="AH21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32.140472927447725</v>
      </c>
      <c r="AI21" s="14" cm="1">
        <f t="array" ref="AI21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43.116238240366009</v>
      </c>
      <c r="AJ21" s="14" cm="1">
        <f t="array" ref="AJ21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61.465437442517235</v>
      </c>
      <c r="AK21" s="14" cm="1">
        <f t="array" ref="AK21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91.678787077491378</v>
      </c>
      <c r="AL21" s="14" cm="1">
        <f t="array" ref="AL21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62.840194143557511</v>
      </c>
      <c r="AM21" s="14" cm="1">
        <f t="array" ref="AM21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2.2383029285599392</v>
      </c>
      <c r="AN21" s="14" cm="1">
        <f t="array" ref="AN21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57.157676649772952</v>
      </c>
      <c r="AO21" s="14" cm="1">
        <f t="array" ref="AO21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51.788029504896208</v>
      </c>
      <c r="AP21" s="14" cm="1">
        <f t="array" ref="AP21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73.366272905198059</v>
      </c>
      <c r="AQ21" s="14" cm="1">
        <f t="array" ref="AQ21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69.003188332134329</v>
      </c>
      <c r="AR21" s="14" cm="1">
        <f t="array" ref="AR21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49.719613835990316</v>
      </c>
      <c r="AS21" s="14" cm="1">
        <f t="array" ref="AS21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67.269978445068645</v>
      </c>
      <c r="AT21" s="14" cm="1">
        <f t="array" ref="AT21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23.334309503390067</v>
      </c>
      <c r="AU21" s="14" cm="1">
        <f t="array" ref="AU21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50.000099999900002</v>
      </c>
      <c r="AV21" s="14" cm="1">
        <f t="array" ref="AV21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71.104781836385655</v>
      </c>
      <c r="AW21" s="14" cm="1">
        <f t="array" ref="AW21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39.47163538542582</v>
      </c>
      <c r="AX21" s="14" cm="1">
        <f t="array" ref="AX21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79.939039273686546</v>
      </c>
      <c r="AY21" s="14" cm="1">
        <f t="array" ref="AY21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47.424044534392046</v>
      </c>
      <c r="AZ21" s="14" cm="1">
        <f t="array" ref="AZ21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67.600369821473606</v>
      </c>
      <c r="BA21" s="14" cm="1">
        <f t="array" ref="BA21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39.115342258505166</v>
      </c>
      <c r="BB21" s="14" cm="1">
        <f t="array" ref="BB21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54.31583562829536</v>
      </c>
      <c r="BC21" s="14" cm="1">
        <f t="array" ref="BC21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52.811078383233195</v>
      </c>
      <c r="BD21" s="14" cm="1">
        <f t="array" ref="BD21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75.587102074361866</v>
      </c>
      <c r="BE21" s="14" cm="1">
        <f t="array" ref="BE21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50.448092134390969</v>
      </c>
      <c r="BF21" s="14" cm="1">
        <f t="array" ref="BF21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48.131486575837236</v>
      </c>
      <c r="BG21" s="14" cm="1">
        <f t="array" ref="BG21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76.084426790244009</v>
      </c>
      <c r="BH21" s="14" cm="1">
        <f t="array" ref="BH21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73.879970221975597</v>
      </c>
      <c r="BI21" s="14" cm="1">
        <f t="array" ref="BI21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70.83389019388953</v>
      </c>
      <c r="BJ21" s="14" cm="1">
        <f t="array" ref="BJ21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41.761226035642203</v>
      </c>
      <c r="BK21" s="14" cm="1">
        <f t="array" ref="BK21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47.042640232027793</v>
      </c>
      <c r="BL21" s="14" cm="1">
        <f t="array" ref="BL21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71.372263520221921</v>
      </c>
      <c r="BM21" s="14" cm="1">
        <f t="array" ref="BM21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69.155187802506902</v>
      </c>
      <c r="BN21" s="14" cm="1">
        <f t="array" ref="BN21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32.05760440207596</v>
      </c>
      <c r="BO21" s="14" cm="1">
        <f t="array" ref="BO21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69.70251071518156</v>
      </c>
      <c r="BP21" s="14" cm="1">
        <f t="array" ref="BP21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82.455078679242064</v>
      </c>
      <c r="BQ21" s="14" cm="1">
        <f t="array" ref="BQ21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72.458332854130731</v>
      </c>
      <c r="BR21" s="14" cm="1">
        <f t="array" ref="BR21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78.408481684062721</v>
      </c>
      <c r="BS21" s="14" cm="1">
        <f t="array" ref="BS21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67.448128217171458</v>
      </c>
      <c r="BT21" s="14" cm="1">
        <f t="array" ref="BT21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50.497623706467614</v>
      </c>
      <c r="BU21" s="14" cm="1">
        <f t="array" ref="BU21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78.089692021418557</v>
      </c>
      <c r="BV21" s="14" cm="1">
        <f t="array" ref="BV21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2.2383029285599392</v>
      </c>
      <c r="BW21" s="14" cm="1">
        <f t="array" ref="BW21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74.565407529228992</v>
      </c>
      <c r="BX21" s="14" cm="1">
        <f t="array" ref="BX21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3.1638584039112749</v>
      </c>
      <c r="BY21" s="14" cm="1">
        <f t="array" ref="BY21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72.416917912874482</v>
      </c>
      <c r="BZ21" s="14" cm="1">
        <f t="array" ref="BZ21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46.010976951158078</v>
      </c>
      <c r="CA21" s="14" cm="1">
        <f t="array" ref="CA21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41.243302486585627</v>
      </c>
      <c r="CB21" s="14" cm="1">
        <f t="array" ref="CB21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70.242152586605712</v>
      </c>
      <c r="CC21" s="14" cm="1">
        <f t="array" ref="CC21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86.831388333942925</v>
      </c>
      <c r="CD21" s="14" cm="1">
        <f t="array" ref="CD21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46.086982977843107</v>
      </c>
      <c r="CE21" s="14" cm="1">
        <f t="array" ref="CE21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46.217312773461849</v>
      </c>
      <c r="CF21" s="14" cm="1">
        <f t="array" ref="CF21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42.107125287770479</v>
      </c>
      <c r="CG21" s="14" cm="1">
        <f t="array" ref="CG21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49.173265093951208</v>
      </c>
      <c r="CH21" s="14" cm="1">
        <f t="array" ref="CH21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49.081666638369157</v>
      </c>
      <c r="CI21" s="14" cm="1">
        <f t="array" ref="CI21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59.580281973149475</v>
      </c>
      <c r="CJ21" s="14" cm="1">
        <f t="array" ref="CJ21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72.238563108633329</v>
      </c>
      <c r="CK21" s="14" cm="1">
        <f t="array" ref="CK21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42.213860283087115</v>
      </c>
      <c r="CL21" s="14" cm="1">
        <f t="array" ref="CL21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68.747727235160298</v>
      </c>
      <c r="CM21" s="14" cm="1">
        <f t="array" ref="CM21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81.56353351835611</v>
      </c>
      <c r="CN21" s="14" cm="1">
        <f t="array" ref="CN21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72.465509037058453</v>
      </c>
      <c r="CO21" s="14" cm="1">
        <f t="array" ref="CO21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49.051095808350709</v>
      </c>
      <c r="CP21" s="14" cm="1">
        <f t="array" ref="CP21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48.083365106864143</v>
      </c>
      <c r="CQ21" s="14" cm="1">
        <f t="array" ref="CQ21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46.010868281309364</v>
      </c>
      <c r="CR21" s="14" cm="1">
        <f t="array" ref="CR21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39.667240892202223</v>
      </c>
      <c r="CS21" s="14" cm="1">
        <f t="array" ref="CS21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46.195346085942468</v>
      </c>
      <c r="CT21" s="14" cm="1">
        <f t="array" ref="CT21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86.598152405233222</v>
      </c>
      <c r="CU21" s="14" cm="1">
        <f t="array" ref="CU21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56.979294484926712</v>
      </c>
      <c r="CV21" s="14" cm="1">
        <f t="array" ref="CV21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47.021378116767274</v>
      </c>
      <c r="CW21" s="14" cm="1">
        <f t="array" ref="CW21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60.477185781086078</v>
      </c>
      <c r="CX21" s="14" cm="1">
        <f t="array" ref="CX21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54.514310047913106</v>
      </c>
      <c r="CY21" s="14" cm="1">
        <f t="array" ref="CY21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84.359706021299061</v>
      </c>
      <c r="CZ21" s="14" cm="1">
        <f t="array" ref="CZ21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71.74649817238469</v>
      </c>
      <c r="DA21" s="14" cm="1">
        <f t="array" ref="DA21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71.74649817238469</v>
      </c>
      <c r="DB21" s="14" cm="1">
        <f t="array" ref="DB21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71.74649817238469</v>
      </c>
    </row>
    <row r="22" spans="1:106" ht="15.75" x14ac:dyDescent="0.25">
      <c r="A22">
        <v>21</v>
      </c>
      <c r="B22" s="14" cm="1">
        <f t="array" ref="B22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76.1971784254509</v>
      </c>
      <c r="C22" s="14" cm="1">
        <f t="array" ref="C22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25.495882020436163</v>
      </c>
      <c r="D22" s="14" cm="1">
        <f t="array" ref="D22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50.896070575241858</v>
      </c>
      <c r="E22" s="14" cm="1">
        <f t="array" ref="E22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27.694764848252458</v>
      </c>
      <c r="F22" s="14" cm="1">
        <f t="array" ref="F22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50.537115073973112</v>
      </c>
      <c r="G22" s="14" cm="1">
        <f t="array" ref="G22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41.065922612307155</v>
      </c>
      <c r="H22" s="14" cm="1">
        <f t="array" ref="H22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38.898457552967315</v>
      </c>
      <c r="I22" s="14" cm="1">
        <f t="array" ref="I22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8.0777472107017552</v>
      </c>
      <c r="J22" s="14" cm="1">
        <f t="array" ref="J22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16.644518617250547</v>
      </c>
      <c r="K22" s="14" cm="1">
        <f t="array" ref="K22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28.490173744643961</v>
      </c>
      <c r="L22" s="14" cm="1">
        <f t="array" ref="L22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28.324018076537094</v>
      </c>
      <c r="M22" s="14" cm="1">
        <f t="array" ref="M22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28.866070047722118</v>
      </c>
      <c r="N22" s="14" cm="1">
        <f t="array" ref="N22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29.993999399879971</v>
      </c>
      <c r="O22" s="14" cm="1">
        <f t="array" ref="O22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51.9</v>
      </c>
      <c r="P22" s="14" cm="1">
        <f t="array" ref="P22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25.8</v>
      </c>
      <c r="Q22" s="14" cm="1">
        <f t="array" ref="Q22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49.81375312100063</v>
      </c>
      <c r="R22" s="14" cm="1">
        <f t="array" ref="R22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52.049591737111633</v>
      </c>
      <c r="S22" s="14" cm="1">
        <f t="array" ref="S22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79.923025468259141</v>
      </c>
      <c r="T22" s="14" cm="1">
        <f t="array" ref="T22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33.581095872529232</v>
      </c>
      <c r="U22" s="14" cm="1">
        <f t="array" ref="U22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66.834197833145268</v>
      </c>
      <c r="V22" s="14" cm="1">
        <f t="array" ref="V22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13.062924634246345</v>
      </c>
      <c r="W22" s="14" cm="1">
        <f t="array" ref="W22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79.319858799672616</v>
      </c>
      <c r="X22" s="14" cm="1">
        <f t="array" ref="X22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20.871990801071181</v>
      </c>
      <c r="Y22" s="14" cm="1">
        <f t="array" ref="Y22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66.683131300202149</v>
      </c>
      <c r="Z22" s="14" cm="1">
        <f t="array" ref="Z22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3.1685959035509716</v>
      </c>
      <c r="AA22" s="14" cm="1">
        <f t="array" ref="AA22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65.562870589991704</v>
      </c>
      <c r="AB22" s="14" cm="1">
        <f t="array" ref="AB22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53.422841556772326</v>
      </c>
      <c r="AC22" s="14" cm="1">
        <f t="array" ref="AC22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30.32639114698615</v>
      </c>
      <c r="AD22" s="14" cm="1">
        <f t="array" ref="AD22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28.242521133921453</v>
      </c>
      <c r="AE22" s="14" cm="1">
        <f t="array" ref="AE22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14.786480311419618</v>
      </c>
      <c r="AF22" s="14" cm="1">
        <f t="array" ref="AF22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42.532340636273474</v>
      </c>
      <c r="AG22" s="14" cm="1">
        <f t="array" ref="AG22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49.451086944575849</v>
      </c>
      <c r="AH22" s="14" cm="1">
        <f t="array" ref="AH22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71.724542522068418</v>
      </c>
      <c r="AI22" s="14" cm="1">
        <f t="array" ref="AI22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51.209471780130677</v>
      </c>
      <c r="AJ22" s="14" cm="1">
        <f t="array" ref="AJ22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27.838821814150108</v>
      </c>
      <c r="AK22" s="14" cm="1">
        <f t="array" ref="AK22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30.298514815086232</v>
      </c>
      <c r="AL22" s="14" cm="1">
        <f t="array" ref="AL22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27.478900996946731</v>
      </c>
      <c r="AM22" s="14" cm="1">
        <f t="array" ref="AM22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78.691867432410064</v>
      </c>
      <c r="AN22" s="14" cm="1">
        <f t="array" ref="AN22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54.460995216760409</v>
      </c>
      <c r="AO22" s="14" cm="1">
        <f t="array" ref="AO22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54.157178656204017</v>
      </c>
      <c r="AP22" s="14" cm="1">
        <f t="array" ref="AP22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25.495293683344777</v>
      </c>
      <c r="AQ22" s="14" cm="1">
        <f t="array" ref="AQ22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22.575207640241096</v>
      </c>
      <c r="AR22" s="14" cm="1">
        <f t="array" ref="AR22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47.558805704096486</v>
      </c>
      <c r="AS22" s="14" cm="1">
        <f t="array" ref="AS22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25.811818998280614</v>
      </c>
      <c r="AT22" s="14" cm="1">
        <f t="array" ref="AT22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67.872601246747564</v>
      </c>
      <c r="AU22" s="14" cm="1">
        <f t="array" ref="AU22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51.898073181959269</v>
      </c>
      <c r="AV22" s="14" cm="1">
        <f t="array" ref="AV22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29.087626235222427</v>
      </c>
      <c r="AW22" s="14" cm="1">
        <f t="array" ref="AW22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51.511260904776925</v>
      </c>
      <c r="AX22" s="14" cm="1">
        <f t="array" ref="AX22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3.640054944640259</v>
      </c>
      <c r="AY22" s="14" cm="1">
        <f t="array" ref="AY22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55.161943403038293</v>
      </c>
      <c r="AZ22" s="14" cm="1">
        <f t="array" ref="AZ22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14.184851074297537</v>
      </c>
      <c r="BA22" s="14" cm="1">
        <f t="array" ref="BA22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53.809014114737316</v>
      </c>
      <c r="BB22" s="14" cm="1">
        <f t="array" ref="BB22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31.157824057530075</v>
      </c>
      <c r="BC22" s="14" cm="1">
        <f t="array" ref="BC22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56.157012028775178</v>
      </c>
      <c r="BD22" s="14" cm="1">
        <f t="array" ref="BD22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28.284448023604774</v>
      </c>
      <c r="BE22" s="14" cm="1">
        <f t="array" ref="BE22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45.325599830559327</v>
      </c>
      <c r="BF22" s="14" cm="1">
        <f t="array" ref="BF22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56.057470510182675</v>
      </c>
      <c r="BG22" s="14" cm="1">
        <f t="array" ref="BG22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30.414470240331326</v>
      </c>
      <c r="BH22" s="14" cm="1">
        <f t="array" ref="BH22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6.7268120235368549</v>
      </c>
      <c r="BI22" s="14" cm="1">
        <f t="array" ref="BI22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28.454173683310504</v>
      </c>
      <c r="BJ22" s="14" cm="1">
        <f t="array" ref="BJ22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49.081564767232109</v>
      </c>
      <c r="BK22" s="14" cm="1">
        <f t="array" ref="BK22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51.209471780130677</v>
      </c>
      <c r="BL22" s="14" cm="1">
        <f t="array" ref="BL22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29.171904291629644</v>
      </c>
      <c r="BM22" s="14" cm="1">
        <f t="array" ref="BM22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12.831211945876351</v>
      </c>
      <c r="BN22" s="14" cm="1">
        <f t="array" ref="BN22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68.785827028538364</v>
      </c>
      <c r="BO22" s="14" cm="1">
        <f t="array" ref="BO22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25.350345165302976</v>
      </c>
      <c r="BP22" s="14" cm="1">
        <f t="array" ref="BP22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34.569350586899951</v>
      </c>
      <c r="BQ22" s="14" cm="1">
        <f t="array" ref="BQ22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8.5328775919967352</v>
      </c>
      <c r="BR22" s="14" cm="1">
        <f t="array" ref="BR22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2.0223748416156684</v>
      </c>
      <c r="BS22" s="14" cm="1">
        <f t="array" ref="BS22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54.609980772748855</v>
      </c>
      <c r="BT22" s="14" cm="1">
        <f t="array" ref="BT22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55.797939030039451</v>
      </c>
      <c r="BU22" s="14" cm="1">
        <f t="array" ref="BU22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29.8496231131986</v>
      </c>
      <c r="BV22" s="14" cm="1">
        <f t="array" ref="BV22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78.602862543294179</v>
      </c>
      <c r="BW22" s="14" cm="1">
        <f t="array" ref="BW22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28.089143810376278</v>
      </c>
      <c r="BX22" s="14" cm="1">
        <f t="array" ref="BX22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78.132003686069638</v>
      </c>
      <c r="BY22" s="14" cm="1">
        <f t="array" ref="BY22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25.353697955130727</v>
      </c>
      <c r="BZ22" s="14" cm="1">
        <f t="array" ref="BZ22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52.234184209193884</v>
      </c>
      <c r="CA22" s="14" cm="1">
        <f t="array" ref="CA22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50.974601518795609</v>
      </c>
      <c r="CB22" s="14" cm="1">
        <f t="array" ref="CB22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47.003829631211964</v>
      </c>
      <c r="CC22" s="14" cm="1">
        <f t="array" ref="CC22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7.841555968046138</v>
      </c>
      <c r="CD22" s="14" cm="1">
        <f t="array" ref="CD22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52.769404014068606</v>
      </c>
      <c r="CE22" s="14" cm="1">
        <f t="array" ref="CE22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48.828680096844721</v>
      </c>
      <c r="CF22" s="14" cm="1">
        <f t="array" ref="CF22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52.596672898577907</v>
      </c>
      <c r="CG22" s="14" cm="1">
        <f t="array" ref="CG22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48.573758347486347</v>
      </c>
      <c r="CH22" s="14" cm="1">
        <f t="array" ref="CH22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51.946222191801397</v>
      </c>
      <c r="CI22" s="14" cm="1">
        <f t="array" ref="CI22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28.76125866508627</v>
      </c>
      <c r="CJ22" s="14" cm="1">
        <f t="array" ref="CJ22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31.512061182981984</v>
      </c>
      <c r="CK22" s="14" cm="1">
        <f t="array" ref="CK22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50.412399268433951</v>
      </c>
      <c r="CL22" s="14" cm="1">
        <f t="array" ref="CL22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24.520399670478458</v>
      </c>
      <c r="CM22" s="14" cm="1">
        <f t="array" ref="CM22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6.3253458403473877</v>
      </c>
      <c r="CN22" s="14" cm="1">
        <f t="array" ref="CN22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26.612966764342527</v>
      </c>
      <c r="CO22" s="14" cm="1">
        <f t="array" ref="CO22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50.026093191453597</v>
      </c>
      <c r="CP22" s="14" cm="1">
        <f t="array" ref="CP22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52.205459484617123</v>
      </c>
      <c r="CQ22" s="14" cm="1">
        <f t="array" ref="CQ22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52.230259428802384</v>
      </c>
      <c r="CR22" s="14" cm="1">
        <f t="array" ref="CR22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64.309330582738923</v>
      </c>
      <c r="CS22" s="14" cm="1">
        <f t="array" ref="CS22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52.739074697988393</v>
      </c>
      <c r="CT22" s="14" cm="1">
        <f t="array" ref="CT22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8.064738061462382</v>
      </c>
      <c r="CU22" s="14" cm="1">
        <f t="array" ref="CU22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27.972128985831596</v>
      </c>
      <c r="CV22" s="14" cm="1">
        <f t="array" ref="CV22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51.326503874703953</v>
      </c>
      <c r="CW22" s="14" cm="1">
        <f t="array" ref="CW22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27.922929645723066</v>
      </c>
      <c r="CX22" s="14" cm="1">
        <f t="array" ref="CX22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53.992684689687358</v>
      </c>
      <c r="CY22" s="14" cm="1">
        <f t="array" ref="CY22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27.480174671933945</v>
      </c>
      <c r="CZ22" s="14" cm="1">
        <f t="array" ref="CZ22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24.210741417808748</v>
      </c>
      <c r="DA22" s="14" cm="1">
        <f t="array" ref="DA22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24.210741417808748</v>
      </c>
      <c r="DB22" s="14" cm="1">
        <f t="array" ref="DB22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24.210741417808748</v>
      </c>
    </row>
    <row r="23" spans="1:106" ht="15.75" x14ac:dyDescent="0.25">
      <c r="A23">
        <v>22</v>
      </c>
      <c r="B23" s="14" cm="1">
        <f t="array" ref="B23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60.217024170910342</v>
      </c>
      <c r="C23" s="14" cm="1">
        <f t="array" ref="C23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7.8765474670060867</v>
      </c>
      <c r="D23" s="14" cm="1">
        <f t="array" ref="D23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37.374991638795052</v>
      </c>
      <c r="E23" s="14" cm="1">
        <f t="array" ref="E23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10.215674231297706</v>
      </c>
      <c r="F23" s="14" cm="1">
        <f t="array" ref="F23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35.78491302211031</v>
      </c>
      <c r="G23" s="14" cm="1">
        <f t="array" ref="G23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45.308829161654572</v>
      </c>
      <c r="H23" s="14" cm="1">
        <f t="array" ref="H23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27.037196600239454</v>
      </c>
      <c r="I23" s="14" cm="1">
        <f t="array" ref="I23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24.021032450750322</v>
      </c>
      <c r="J23" s="14" cm="1">
        <f t="array" ref="J23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33.541615941990628</v>
      </c>
      <c r="K23" s="14" cm="1">
        <f t="array" ref="K23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14.656397920362288</v>
      </c>
      <c r="L23" s="14" cm="1">
        <f t="array" ref="L23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8.2468175680076747</v>
      </c>
      <c r="M23" s="14" cm="1">
        <f t="array" ref="M23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19.31346680427934</v>
      </c>
      <c r="N23" s="14" cm="1">
        <f t="array" ref="N23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9.8569772242812856</v>
      </c>
      <c r="O23" s="14" cm="1">
        <f t="array" ref="O23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36.307712679264171</v>
      </c>
      <c r="P23" s="14" cm="1">
        <f t="array" ref="P23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8.6694867206772965</v>
      </c>
      <c r="Q23" s="14" cm="1">
        <f t="array" ref="Q23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37.361611314288893</v>
      </c>
      <c r="R23" s="14" cm="1">
        <f t="array" ref="R23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46.314144707637645</v>
      </c>
      <c r="S23" s="14" cm="1">
        <f t="array" ref="S23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70.276667536245625</v>
      </c>
      <c r="T23" s="14" cm="1">
        <f t="array" ref="T23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20.366884886992413</v>
      </c>
      <c r="U23" s="14" cm="1">
        <f t="array" ref="U23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51.402820934263907</v>
      </c>
      <c r="V23" s="14" cm="1">
        <f t="array" ref="V23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24.822570374560325</v>
      </c>
      <c r="W23" s="14" cm="1">
        <f t="array" ref="W23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69.60718353733327</v>
      </c>
      <c r="X23" s="14" cm="1">
        <f t="array" ref="X23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8.784076502399099</v>
      </c>
      <c r="Y23" s="14" cm="1">
        <f t="array" ref="Y23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52.384730599669979</v>
      </c>
      <c r="Z23" s="14" cm="1">
        <f t="array" ref="Z23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26.306653150866605</v>
      </c>
      <c r="AA23" s="14" cm="1">
        <f t="array" ref="AA23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52.000865377414634</v>
      </c>
      <c r="AB23" s="14" cm="1">
        <f t="array" ref="AB23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38.321795365039982</v>
      </c>
      <c r="AC23" s="14" cm="1">
        <f t="array" ref="AC23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16.087572843657927</v>
      </c>
      <c r="AD23" s="14" cm="1">
        <f t="array" ref="AD23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11.881077392223316</v>
      </c>
      <c r="AE23" s="14" cm="1">
        <f t="array" ref="AE23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25.063120316512865</v>
      </c>
      <c r="AF23" s="14" cm="1">
        <f t="array" ref="AF23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45.249972375682177</v>
      </c>
      <c r="AG23" s="14" cm="1">
        <f t="array" ref="AG23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36.659105280953057</v>
      </c>
      <c r="AH23" s="14" cm="1">
        <f t="array" ref="AH23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67.918259695018691</v>
      </c>
      <c r="AI23" s="14" cm="1">
        <f t="array" ref="AI23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37.106468438804576</v>
      </c>
      <c r="AJ23" s="14" cm="1">
        <f t="array" ref="AJ23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6.193545026880809</v>
      </c>
      <c r="AK23" s="14" cm="1">
        <f t="array" ref="AK23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26.194655943531689</v>
      </c>
      <c r="AL23" s="14" cm="1">
        <f t="array" ref="AL23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3.0016662039607267</v>
      </c>
      <c r="AM23" s="14" cm="1">
        <f t="array" ref="AM23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64.937585418615626</v>
      </c>
      <c r="AN23" s="14" cm="1">
        <f t="array" ref="AN23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47.110083846242517</v>
      </c>
      <c r="AO23" s="14" cm="1">
        <f t="array" ref="AO23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47.141913410467339</v>
      </c>
      <c r="AP23" s="14" cm="1">
        <f t="array" ref="AP23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7.8797208072367644</v>
      </c>
      <c r="AQ23" s="14" cm="1">
        <f t="array" ref="AQ23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5.7584720195551871</v>
      </c>
      <c r="AR23" s="14" cm="1">
        <f t="array" ref="AR23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49.033050078492977</v>
      </c>
      <c r="AS23" s="14" cm="1">
        <f t="array" ref="AS23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5.1000000000000005</v>
      </c>
      <c r="AT23" s="14" cm="1">
        <f t="array" ref="AT23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56.123168121552084</v>
      </c>
      <c r="AU23" s="14" cm="1">
        <f t="array" ref="AU23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38.985766633477915</v>
      </c>
      <c r="AV23" s="14" cm="1">
        <f t="array" ref="AV23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8.6029064856012472</v>
      </c>
      <c r="AW23" s="14" cm="1">
        <f t="array" ref="AW23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39.647067987431306</v>
      </c>
      <c r="AX23" s="14" cm="1">
        <f t="array" ref="AX23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25.318175289700481</v>
      </c>
      <c r="AY23" s="14" cm="1">
        <f t="array" ref="AY23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39.131061830724704</v>
      </c>
      <c r="AZ23" s="14" cm="1">
        <f t="array" ref="AZ23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25.661059993694728</v>
      </c>
      <c r="BA23" s="14" cm="1">
        <f t="array" ref="BA23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40.839809010327166</v>
      </c>
      <c r="BB23" s="14" cm="1">
        <f t="array" ref="BB23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13.425721582097552</v>
      </c>
      <c r="BC23" s="14" cm="1">
        <f t="array" ref="BC23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39.852854351978351</v>
      </c>
      <c r="BD23" s="14" cm="1">
        <f t="array" ref="BD23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11.056672193747991</v>
      </c>
      <c r="BE23" s="14" cm="1">
        <f t="array" ref="BE23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47.105095265799008</v>
      </c>
      <c r="BF23" s="14" cm="1">
        <f t="array" ref="BF23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48.555535214844454</v>
      </c>
      <c r="BG23" s="14" cm="1">
        <f t="array" ref="BG23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12.383860464330176</v>
      </c>
      <c r="BH23" s="14" cm="1">
        <f t="array" ref="BH23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24.269528219559604</v>
      </c>
      <c r="BI23" s="14" cm="1">
        <f t="array" ref="BI23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10.637668917577761</v>
      </c>
      <c r="BJ23" s="14" cm="1">
        <f t="array" ref="BJ23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40.392573574854076</v>
      </c>
      <c r="BK23" s="14" cm="1">
        <f t="array" ref="BK23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37.401737927534867</v>
      </c>
      <c r="BL23" s="14" cm="1">
        <f t="array" ref="BL23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8.0721744282442263</v>
      </c>
      <c r="BM23" s="14" cm="1">
        <f t="array" ref="BM23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25.65462921189858</v>
      </c>
      <c r="BN23" s="14" cm="1">
        <f t="array" ref="BN23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52.811835794639826</v>
      </c>
      <c r="BO23" s="14" cm="1">
        <f t="array" ref="BO23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5.1146847410177685</v>
      </c>
      <c r="BP23" s="14" cm="1">
        <f t="array" ref="BP23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19.425756098540926</v>
      </c>
      <c r="BQ23" s="14" cm="1">
        <f t="array" ref="BQ23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24.703238654071249</v>
      </c>
      <c r="BR23" s="14" cm="1">
        <f t="array" ref="BR23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25.020191845787274</v>
      </c>
      <c r="BS23" s="14" cm="1">
        <f t="array" ref="BS23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47.392087947251284</v>
      </c>
      <c r="BT23" s="14" cm="1">
        <f t="array" ref="BT23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40.07355736642306</v>
      </c>
      <c r="BU23" s="14" cm="1">
        <f t="array" ref="BU23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13.753544997563356</v>
      </c>
      <c r="BV23" s="14" cm="1">
        <f t="array" ref="BV23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64.473948227171576</v>
      </c>
      <c r="BW23" s="14" cm="1">
        <f t="array" ref="BW23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11.71153277756588</v>
      </c>
      <c r="BX23" s="14" cm="1">
        <f t="array" ref="BX23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63.915960448075879</v>
      </c>
      <c r="BY23" s="14" cm="1">
        <f t="array" ref="BY23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10.5</v>
      </c>
      <c r="BZ23" s="14" cm="1">
        <f t="array" ref="BZ23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38.534270461499595</v>
      </c>
      <c r="CA23" s="14" cm="1">
        <f t="array" ref="CA23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38.195418573436264</v>
      </c>
      <c r="CB23" s="14" cm="1">
        <f t="array" ref="CB23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52.659661981444586</v>
      </c>
      <c r="CC23" s="14" cm="1">
        <f t="array" ref="CC23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28.654668031579078</v>
      </c>
      <c r="CD23" s="14" cm="1">
        <f t="array" ref="CD23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38.04273912325452</v>
      </c>
      <c r="CE23" s="14" cm="1">
        <f t="array" ref="CE23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35.25563784701675</v>
      </c>
      <c r="CF23" s="14" cm="1">
        <f t="array" ref="CF23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39.911026045442632</v>
      </c>
      <c r="CG23" s="14" cm="1">
        <f t="array" ref="CG23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34.984139263386204</v>
      </c>
      <c r="CH23" s="14" cm="1">
        <f t="array" ref="CH23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37.615023594303381</v>
      </c>
      <c r="CI23" s="14" cm="1">
        <f t="array" ref="CI23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12.020399327809372</v>
      </c>
      <c r="CJ23" s="14" cm="1">
        <f t="array" ref="CJ23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9.9624294225856378</v>
      </c>
      <c r="CK23" s="14" cm="1">
        <f t="array" ref="CK23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37.066022176651224</v>
      </c>
      <c r="CL23" s="14" cm="1">
        <f t="array" ref="CL23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5.3860932037980929</v>
      </c>
      <c r="CM23" s="14" cm="1">
        <f t="array" ref="CM23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25.963243248870125</v>
      </c>
      <c r="CN23" s="14" cm="1">
        <f t="array" ref="CN23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7.3491496106692509</v>
      </c>
      <c r="CO23" s="14" cm="1">
        <f t="array" ref="CO23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36.922215534824019</v>
      </c>
      <c r="CP23" s="14" cm="1">
        <f t="array" ref="CP23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37.734467002993433</v>
      </c>
      <c r="CQ23" s="14" cm="1">
        <f t="array" ref="CQ23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38.529988320787226</v>
      </c>
      <c r="CR23" s="14" cm="1">
        <f t="array" ref="CR23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60.752037002885757</v>
      </c>
      <c r="CS23" s="14" cm="1">
        <f t="array" ref="CS23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37.388367174831266</v>
      </c>
      <c r="CT23" s="14" cm="1">
        <f t="array" ref="CT23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28.443628460518184</v>
      </c>
      <c r="CU23" s="14" cm="1">
        <f t="array" ref="CU23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13.698175060934211</v>
      </c>
      <c r="CV23" s="14" cm="1">
        <f t="array" ref="CV23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38.16922844386562</v>
      </c>
      <c r="CW23" s="14" cm="1">
        <f t="array" ref="CW23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10.04041831797859</v>
      </c>
      <c r="CX23" s="14" cm="1">
        <f t="array" ref="CX23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47.015848391792311</v>
      </c>
      <c r="CY23" s="14" cm="1">
        <f t="array" ref="CY23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18.894443627691185</v>
      </c>
      <c r="CZ23" s="14" cm="1">
        <f t="array" ref="CZ23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6.324555320336759</v>
      </c>
      <c r="DA23" s="14" cm="1">
        <f t="array" ref="DA23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6.324555320336759</v>
      </c>
      <c r="DB23" s="14" cm="1">
        <f t="array" ref="DB23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6.324555320336759</v>
      </c>
    </row>
    <row r="24" spans="1:106" ht="15.75" x14ac:dyDescent="0.25">
      <c r="A24">
        <v>23</v>
      </c>
      <c r="B24" s="14" cm="1">
        <f t="array" ref="B24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83.886888129194546</v>
      </c>
      <c r="C24" s="14" cm="1">
        <f t="array" ref="C24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28.618874890533345</v>
      </c>
      <c r="D24" s="14" cm="1">
        <f t="array" ref="D24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61.297716107535358</v>
      </c>
      <c r="E24" s="14" cm="1">
        <f t="array" ref="E24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34.205262752974143</v>
      </c>
      <c r="F24" s="14" cm="1">
        <f t="array" ref="F24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59.70762095411272</v>
      </c>
      <c r="G24" s="14" cm="1">
        <f t="array" ref="G24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52.606178344373198</v>
      </c>
      <c r="H24" s="14" cm="1">
        <f t="array" ref="H24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35.186503094226339</v>
      </c>
      <c r="I24" s="14" cm="1">
        <f t="array" ref="I24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20.59732992404598</v>
      </c>
      <c r="J24" s="14" cm="1">
        <f t="array" ref="J24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5.102940328869229</v>
      </c>
      <c r="K24" s="14" cm="1">
        <f t="array" ref="K24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38.764545657082067</v>
      </c>
      <c r="L24" s="14" cm="1">
        <f t="array" ref="L24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31.452344904633105</v>
      </c>
      <c r="M24" s="14" cm="1">
        <f t="array" ref="M24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26.386549603917523</v>
      </c>
      <c r="N24" s="14" cm="1">
        <f t="array" ref="N24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35.589886203807957</v>
      </c>
      <c r="O24" s="14" cm="1">
        <f t="array" ref="O24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61.356417757232208</v>
      </c>
      <c r="P24" s="14" cm="1">
        <f t="array" ref="P24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31.537913691301775</v>
      </c>
      <c r="Q24" s="14" cm="1">
        <f t="array" ref="Q24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60.732281366666939</v>
      </c>
      <c r="R24" s="14" cm="1">
        <f t="array" ref="R24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61.77507588016384</v>
      </c>
      <c r="S24" s="14" cm="1">
        <f t="array" ref="S24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93.019836594137274</v>
      </c>
      <c r="T24" s="14" cm="1">
        <f t="array" ref="T24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44.840718103081265</v>
      </c>
      <c r="U24" s="14" cm="1">
        <f t="array" ref="U24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77.057186556478953</v>
      </c>
      <c r="V24" s="14" cm="1">
        <f t="array" ref="V24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26.412875648062254</v>
      </c>
      <c r="W24" s="14" cm="1">
        <f t="array" ref="W24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92.404761782064014</v>
      </c>
      <c r="X24" s="14" cm="1">
        <f t="array" ref="X24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29.028262090590268</v>
      </c>
      <c r="Y24" s="14" cm="1">
        <f t="array" ref="Y24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77.289326559363943</v>
      </c>
      <c r="Z24" s="14" cm="1">
        <f t="array" ref="Z24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10.818502669038818</v>
      </c>
      <c r="AA24" s="14" cm="1">
        <f t="array" ref="AA24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75.614085989318156</v>
      </c>
      <c r="AB24" s="14" cm="1">
        <f t="array" ref="AB24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63.411355449950761</v>
      </c>
      <c r="AC24" s="14" cm="1">
        <f t="array" ref="AC24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40.083537768016434</v>
      </c>
      <c r="AD24" s="14" cm="1">
        <f t="array" ref="AD24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31.506189868024347</v>
      </c>
      <c r="AE24" s="14" cm="1">
        <f t="array" ref="AE24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28.02927041505005</v>
      </c>
      <c r="AF24" s="14" cm="1">
        <f t="array" ref="AF24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55.263007518592396</v>
      </c>
      <c r="AG24" s="14" cm="1">
        <f t="array" ref="AG24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60.45171627009443</v>
      </c>
      <c r="AH24" s="14" cm="1">
        <f t="array" ref="AH24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84.931796166100241</v>
      </c>
      <c r="AI24" s="14" cm="1">
        <f t="array" ref="AI24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61.898384470032816</v>
      </c>
      <c r="AJ24" s="14" cm="1">
        <f t="array" ref="AJ24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35.805027579936315</v>
      </c>
      <c r="AK24" s="14" cm="1">
        <f t="array" ref="AK24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24.351591323771842</v>
      </c>
      <c r="AL24" s="14" cm="1">
        <f t="array" ref="AL24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34.786347896840219</v>
      </c>
      <c r="AM24" s="14" cm="1">
        <f t="array" ref="AM24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91.09012021070123</v>
      </c>
      <c r="AN24" s="14" cm="1">
        <f t="array" ref="AN24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64.272855856885656</v>
      </c>
      <c r="AO24" s="14" cm="1">
        <f t="array" ref="AO24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64.946131524518066</v>
      </c>
      <c r="AP24" s="14" cm="1">
        <f t="array" ref="AP24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28.618350756114509</v>
      </c>
      <c r="AQ24" s="14" cm="1">
        <f t="array" ref="AQ24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28.716545753276108</v>
      </c>
      <c r="AR24" s="14" cm="1">
        <f t="array" ref="AR24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60.504875836580311</v>
      </c>
      <c r="AS24" s="14" cm="1">
        <f t="array" ref="AS24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31.925694980689144</v>
      </c>
      <c r="AT24" s="14" cm="1">
        <f t="array" ref="AT24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79.810337676268475</v>
      </c>
      <c r="AU24" s="14" cm="1">
        <f t="array" ref="AU24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61.777099316818038</v>
      </c>
      <c r="AV24" s="14" cm="1">
        <f t="array" ref="AV24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32.940704303338748</v>
      </c>
      <c r="AW24" s="14" cm="1">
        <f t="array" ref="AW24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63.074638326351106</v>
      </c>
      <c r="AX24" s="14" cm="1">
        <f t="array" ref="AX24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13.425721582097552</v>
      </c>
      <c r="AY24" s="14" cm="1">
        <f t="array" ref="AY24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64.728973419945419</v>
      </c>
      <c r="AZ24" s="14" cm="1">
        <f t="array" ref="AZ24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27.608150970320342</v>
      </c>
      <c r="BA24" s="14" cm="1">
        <f t="array" ref="BA24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65.10307212413251</v>
      </c>
      <c r="BB24" s="14" cm="1">
        <f t="array" ref="BB24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41.058616635244789</v>
      </c>
      <c r="BC24" s="14" cm="1">
        <f t="array" ref="BC24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64.812113065383073</v>
      </c>
      <c r="BD24" s="14" cm="1">
        <f t="array" ref="BD24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30.149792702438269</v>
      </c>
      <c r="BE24" s="14" cm="1">
        <f t="array" ref="BE24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58.287305650544525</v>
      </c>
      <c r="BF24" s="14" cm="1">
        <f t="array" ref="BF24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67.271390650112167</v>
      </c>
      <c r="BG24" s="14" cm="1">
        <f t="array" ref="BG24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31.875382350647968</v>
      </c>
      <c r="BH24" s="14" cm="1">
        <f t="array" ref="BH24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20.006249023742555</v>
      </c>
      <c r="BI24" s="14" cm="1">
        <f t="array" ref="BI24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32.873089298086967</v>
      </c>
      <c r="BJ24" s="14" cm="1">
        <f t="array" ref="BJ24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61.090097397205056</v>
      </c>
      <c r="BK24" s="14" cm="1">
        <f t="array" ref="BK24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61.395521009272329</v>
      </c>
      <c r="BL24" s="14" cm="1">
        <f t="array" ref="BL24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32.771939216347882</v>
      </c>
      <c r="BM24" s="14" cm="1">
        <f t="array" ref="BM24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26.18472837361503</v>
      </c>
      <c r="BN24" s="14" cm="1">
        <f t="array" ref="BN24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79.11061875627064</v>
      </c>
      <c r="BO24" s="14" cm="1">
        <f t="array" ref="BO24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30.358524338313941</v>
      </c>
      <c r="BP24" s="14" cm="1">
        <f t="array" ref="BP24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33.377237752696075</v>
      </c>
      <c r="BQ24" s="14" cm="1">
        <f t="array" ref="BQ24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21.95017084215975</v>
      </c>
      <c r="BR24" s="14" cm="1">
        <f t="array" ref="BR24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15.002999700059986</v>
      </c>
      <c r="BS24" s="14" cm="1">
        <f t="array" ref="BS24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62.379884578283729</v>
      </c>
      <c r="BT24" s="14" cm="1">
        <f t="array" ref="BT24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64.949287909876276</v>
      </c>
      <c r="BU24" s="14" cm="1">
        <f t="array" ref="BU24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30.430248109405877</v>
      </c>
      <c r="BV24" s="14" cm="1">
        <f t="array" ref="BV24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90.914300305287512</v>
      </c>
      <c r="BW24" s="14" cm="1">
        <f t="array" ref="BW24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30.789608636681304</v>
      </c>
      <c r="BX24" s="14" cm="1">
        <f t="array" ref="BX24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90.408019555789409</v>
      </c>
      <c r="BY24" s="14" cm="1">
        <f t="array" ref="BY24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29.594087247286406</v>
      </c>
      <c r="BZ24" s="14" cm="1">
        <f t="array" ref="BZ24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62.55725377604103</v>
      </c>
      <c r="CA24" s="14" cm="1">
        <f t="array" ref="CA24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62.172421538814135</v>
      </c>
      <c r="CB24" s="14" cm="1">
        <f t="array" ref="CB24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56.889014756805203</v>
      </c>
      <c r="CC24" s="14" cm="1">
        <f t="array" ref="CC24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5.8728187440104094</v>
      </c>
      <c r="CD24" s="14" cm="1">
        <f t="array" ref="CD24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62.861832617256717</v>
      </c>
      <c r="CE24" s="14" cm="1">
        <f t="array" ref="CE24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59.289459434202975</v>
      </c>
      <c r="CF24" s="14" cm="1">
        <f t="array" ref="CF24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63.634974660166243</v>
      </c>
      <c r="CG24" s="14" cm="1">
        <f t="array" ref="CG24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58.569702065146274</v>
      </c>
      <c r="CH24" s="14" cm="1">
        <f t="array" ref="CH24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61.688005317079266</v>
      </c>
      <c r="CI24" s="14" cm="1">
        <f t="array" ref="CI24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37.712199617630368</v>
      </c>
      <c r="CJ24" s="14" cm="1">
        <f t="array" ref="CJ24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34.380372307466367</v>
      </c>
      <c r="CK24" s="14" cm="1">
        <f t="array" ref="CK24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61.403664385767726</v>
      </c>
      <c r="CL24" s="14" cm="1">
        <f t="array" ref="CL24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30.26962173533062</v>
      </c>
      <c r="CM24" s="14" cm="1">
        <f t="array" ref="CM24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12.369721096289924</v>
      </c>
      <c r="CN24" s="14" cm="1">
        <f t="array" ref="CN24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29.954131601500318</v>
      </c>
      <c r="CO24" s="14" cm="1">
        <f t="array" ref="CO24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60.080029960045792</v>
      </c>
      <c r="CP24" s="14" cm="1">
        <f t="array" ref="CP24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62.06778552518206</v>
      </c>
      <c r="CQ24" s="14" cm="1">
        <f t="array" ref="CQ24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62.553976692133652</v>
      </c>
      <c r="CR24" s="14" cm="1">
        <f t="array" ref="CR24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76.568204889497054</v>
      </c>
      <c r="CS24" s="14" cm="1">
        <f t="array" ref="CS24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62.692982063385692</v>
      </c>
      <c r="CT24" s="14" cm="1">
        <f t="array" ref="CT24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6.3277168078225499</v>
      </c>
      <c r="CU24" s="14" cm="1">
        <f t="array" ref="CU24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38.150229357108721</v>
      </c>
      <c r="CV24" s="14" cm="1">
        <f t="array" ref="CV24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61.639354311997785</v>
      </c>
      <c r="CW24" s="14" cm="1">
        <f t="array" ref="CW24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36.58811282370273</v>
      </c>
      <c r="CX24" s="14" cm="1">
        <f t="array" ref="CX24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64.344463631302418</v>
      </c>
      <c r="CY24" s="14" cm="1">
        <f t="array" ref="CY24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25.182533629482162</v>
      </c>
      <c r="CZ24" s="14" cm="1">
        <f t="array" ref="CZ24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28.445737817817275</v>
      </c>
      <c r="DA24" s="14" cm="1">
        <f t="array" ref="DA24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28.445737817817275</v>
      </c>
      <c r="DB24" s="14" cm="1">
        <f t="array" ref="DB24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28.445737817817275</v>
      </c>
    </row>
    <row r="25" spans="1:106" ht="15.75" x14ac:dyDescent="0.25">
      <c r="A25">
        <v>24</v>
      </c>
      <c r="B25" s="14" cm="1">
        <f t="array" ref="B25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65.340339760365495</v>
      </c>
      <c r="C25" s="14" cm="1">
        <f t="array" ref="C25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10.35615758860399</v>
      </c>
      <c r="D25" s="14" cm="1">
        <f t="array" ref="D25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34.219292803913994</v>
      </c>
      <c r="E25" s="14" cm="1">
        <f t="array" ref="E25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5.7523908073078625</v>
      </c>
      <c r="F25" s="14" cm="1">
        <f t="array" ref="F25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31.027246091137382</v>
      </c>
      <c r="G25" s="14" cm="1">
        <f t="array" ref="G25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45.748879767705787</v>
      </c>
      <c r="H25" s="14" cm="1">
        <f t="array" ref="H25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23.878023368779921</v>
      </c>
      <c r="I25" s="14" cm="1">
        <f t="array" ref="I25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30.529330159700525</v>
      </c>
      <c r="J25" s="14" cm="1">
        <f t="array" ref="J25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37.818646194701365</v>
      </c>
      <c r="K25" s="14" cm="1">
        <f t="array" ref="K25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15.663971399361019</v>
      </c>
      <c r="L25" s="14" cm="1">
        <f t="array" ref="L25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8.3090312311363963</v>
      </c>
      <c r="M25" s="14" cm="1">
        <f t="array" ref="M25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19.288338445807096</v>
      </c>
      <c r="N25" s="14" cm="1">
        <f t="array" ref="N25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2.4515301344262523</v>
      </c>
      <c r="O25" s="14" cm="1">
        <f t="array" ref="O25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31.913006752733281</v>
      </c>
      <c r="P25" s="14" cm="1">
        <f t="array" ref="P25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5.4781383699209352</v>
      </c>
      <c r="Q25" s="14" cm="1">
        <f t="array" ref="Q25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35.013711599886122</v>
      </c>
      <c r="R25" s="14" cm="1">
        <f t="array" ref="R25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42.756169145516296</v>
      </c>
      <c r="S25" s="14" cm="1">
        <f t="array" ref="S25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72.245138244728963</v>
      </c>
      <c r="T25" s="14" cm="1">
        <f t="array" ref="T25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21.756838005555863</v>
      </c>
      <c r="U25" s="14" cm="1">
        <f t="array" ref="U25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56.00928494455183</v>
      </c>
      <c r="V25" s="14" cm="1">
        <f t="array" ref="V25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30.870860046328477</v>
      </c>
      <c r="W25" s="14" cm="1">
        <f t="array" ref="W25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71.652006252442092</v>
      </c>
      <c r="X25" s="14" cm="1">
        <f t="array" ref="X25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11.225417586887358</v>
      </c>
      <c r="Y25" s="14" cm="1">
        <f t="array" ref="Y25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57.175256886174111</v>
      </c>
      <c r="Z25" s="14" cm="1">
        <f t="array" ref="Z25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31.452344904633105</v>
      </c>
      <c r="AA25" s="14" cm="1">
        <f t="array" ref="AA25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57.454329688892898</v>
      </c>
      <c r="AB25" s="14" cm="1">
        <f t="array" ref="AB25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34.56428792843851</v>
      </c>
      <c r="AC25" s="14" cm="1">
        <f t="array" ref="AC25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15.14463601411404</v>
      </c>
      <c r="AD25" s="14" cm="1">
        <f t="array" ref="AD25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6.6340033162487941</v>
      </c>
      <c r="AE25" s="14" cm="1">
        <f t="array" ref="AE25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31.384868965793054</v>
      </c>
      <c r="AF25" s="14" cm="1">
        <f t="array" ref="AF25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47.071116409110161</v>
      </c>
      <c r="AG25" s="14" cm="1">
        <f t="array" ref="AG25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34.524773713957927</v>
      </c>
      <c r="AH25" s="14" cm="1">
        <f t="array" ref="AH25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72.297717806304235</v>
      </c>
      <c r="AI25" s="14" cm="1">
        <f t="array" ref="AI25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34.481299279464515</v>
      </c>
      <c r="AJ25" s="14" cm="1">
        <f t="array" ref="AJ25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8.0678373806119819</v>
      </c>
      <c r="AK25" s="14" cm="1">
        <f t="array" ref="AK25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27.009072549793338</v>
      </c>
      <c r="AL25" s="14" cm="1">
        <f t="array" ref="AL25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8.8408144421201378</v>
      </c>
      <c r="AM25" s="14" cm="1">
        <f t="array" ref="AM25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66.745486738805042</v>
      </c>
      <c r="AN25" s="14" cm="1">
        <f t="array" ref="AN25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43.336935747696792</v>
      </c>
      <c r="AO25" s="14" cm="1">
        <f t="array" ref="AO25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44.464480206115084</v>
      </c>
      <c r="AP25" s="14" cm="1">
        <f t="array" ref="AP25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10.361467077590895</v>
      </c>
      <c r="AQ25" s="14" cm="1">
        <f t="array" ref="AQ25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8.2468175680076747</v>
      </c>
      <c r="AR25" s="14" cm="1">
        <f t="array" ref="AR25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50.973032085603855</v>
      </c>
      <c r="AS25" s="14" cm="1">
        <f t="array" ref="AS25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5.2</v>
      </c>
      <c r="AT25" s="14" cm="1">
        <f t="array" ref="AT25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60.500909084079062</v>
      </c>
      <c r="AU25" s="14" cm="1">
        <f t="array" ref="AU25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35.013711599886122</v>
      </c>
      <c r="AV25" s="14" cm="1">
        <f t="array" ref="AV25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4.5999999999999996</v>
      </c>
      <c r="AW25" s="14" cm="1">
        <f t="array" ref="AW25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38.313966122029186</v>
      </c>
      <c r="AX25" s="14" cm="1">
        <f t="array" ref="AX25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31.113341189914014</v>
      </c>
      <c r="AY25" s="14" cm="1">
        <f t="array" ref="AY25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34.803017110589707</v>
      </c>
      <c r="AZ25" s="14" cm="1">
        <f t="array" ref="AZ25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31.002580537755239</v>
      </c>
      <c r="BA25" s="14" cm="1">
        <f t="array" ref="BA25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38.986664386684843</v>
      </c>
      <c r="BB25" s="14" cm="1">
        <f t="array" ref="BB25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14.86741403203664</v>
      </c>
      <c r="BC25" s="14" cm="1">
        <f t="array" ref="BC25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34.386625306941653</v>
      </c>
      <c r="BD25" s="14" cm="1">
        <f t="array" ref="BD25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10.081666528902849</v>
      </c>
      <c r="BE25" s="14" cm="1">
        <f t="array" ref="BE25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49.182923865911022</v>
      </c>
      <c r="BF25" s="14" cm="1">
        <f t="array" ref="BF25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46.306047121299393</v>
      </c>
      <c r="BG25" s="14" cm="1">
        <f t="array" ref="BG25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10.807867504739313</v>
      </c>
      <c r="BH25" s="14" cm="1">
        <f t="array" ref="BH25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30.133702062640758</v>
      </c>
      <c r="BI25" s="14" cm="1">
        <f t="array" ref="BI25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4.4732538492690086</v>
      </c>
      <c r="BJ25" s="14" cm="1">
        <f t="array" ref="BJ25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39.770466429248728</v>
      </c>
      <c r="BK25" s="14" cm="1">
        <f t="array" ref="BK25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33.92580139068199</v>
      </c>
      <c r="BL25" s="14" cm="1">
        <f t="array" ref="BL25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6.2040309476984401</v>
      </c>
      <c r="BM25" s="14" cm="1">
        <f t="array" ref="BM25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30.675886295264558</v>
      </c>
      <c r="BN25" s="14" cm="1">
        <f t="array" ref="BN25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57.043842787806646</v>
      </c>
      <c r="BO25" s="14" cm="1">
        <f t="array" ref="BO25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6.4039050586341455</v>
      </c>
      <c r="BP25" s="14" cm="1">
        <f t="array" ref="BP25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16.93546574499798</v>
      </c>
      <c r="BQ25" s="14" cm="1">
        <f t="array" ref="BQ25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30.083882728132018</v>
      </c>
      <c r="BR25" s="14" cm="1">
        <f t="array" ref="BR25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30.48212591011329</v>
      </c>
      <c r="BS25" s="14" cm="1">
        <f t="array" ref="BS25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41.9885698732405</v>
      </c>
      <c r="BT25" s="14" cm="1">
        <f t="array" ref="BT25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35.15622277776724</v>
      </c>
      <c r="BU25" s="14" cm="1">
        <f t="array" ref="BU25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13.057181931795238</v>
      </c>
      <c r="BV25" s="14" cm="1">
        <f t="array" ref="BV25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66.264319207247581</v>
      </c>
      <c r="BW25" s="14" cm="1">
        <f t="array" ref="BW25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7.515982969645421</v>
      </c>
      <c r="BX25" s="14" cm="1">
        <f t="array" ref="BX25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65.783280550607998</v>
      </c>
      <c r="BY25" s="14" cm="1">
        <f t="array" ref="BY25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7.1442284397967004</v>
      </c>
      <c r="BZ25" s="14" cm="1">
        <f t="array" ref="BZ25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35.198863618020397</v>
      </c>
      <c r="CA25" s="14" cm="1">
        <f t="array" ref="CA25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36.317488899977654</v>
      </c>
      <c r="CB25" s="14" cm="1">
        <f t="array" ref="CB25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51.768813005515206</v>
      </c>
      <c r="CC25" s="14" cm="1">
        <f t="array" ref="CC25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33.196385345395662</v>
      </c>
      <c r="CD25" s="14" cm="1">
        <f t="array" ref="CD25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34.430219284808516</v>
      </c>
      <c r="CE25" s="14" cm="1">
        <f t="array" ref="CE25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32.329707700503576</v>
      </c>
      <c r="CF25" s="14" cm="1">
        <f t="array" ref="CF25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37.615954062073186</v>
      </c>
      <c r="CG25" s="14" cm="1">
        <f t="array" ref="CG25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31.36813669952361</v>
      </c>
      <c r="CH25" s="14" cm="1">
        <f t="array" ref="CH25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33.510595339384828</v>
      </c>
      <c r="CI25" s="14" cm="1">
        <f t="array" ref="CI25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11.187493016757596</v>
      </c>
      <c r="CJ25" s="14" cm="1">
        <f t="array" ref="CJ25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9.0906545418908085</v>
      </c>
      <c r="CK25" s="14" cm="1">
        <f t="array" ref="CK25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34.927925790118145</v>
      </c>
      <c r="CL25" s="14" cm="1">
        <f t="array" ref="CL25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6.3277168078225499</v>
      </c>
      <c r="CM25" s="14" cm="1">
        <f t="array" ref="CM25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32.021242949017456</v>
      </c>
      <c r="CN25" s="14" cm="1">
        <f t="array" ref="CN25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9.8508882848198009</v>
      </c>
      <c r="CO25" s="14" cm="1">
        <f t="array" ref="CO25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33.278221106303143</v>
      </c>
      <c r="CP25" s="14" cm="1">
        <f t="array" ref="CP25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33.792898662292941</v>
      </c>
      <c r="CQ25" s="14" cm="1">
        <f t="array" ref="CQ25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35.195028057951596</v>
      </c>
      <c r="CR25" s="14" cm="1">
        <f t="array" ref="CR25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66.853272171225839</v>
      </c>
      <c r="CS25" s="14" cm="1">
        <f t="array" ref="CS25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33.64461323897185</v>
      </c>
      <c r="CT25" s="14" cm="1">
        <f t="array" ref="CT25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33.290389003434612</v>
      </c>
      <c r="CU25" s="14" cm="1">
        <f t="array" ref="CU25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15.041608956491324</v>
      </c>
      <c r="CV25" s="14" cm="1">
        <f t="array" ref="CV25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34.827575281664387</v>
      </c>
      <c r="CW25" s="14" cm="1">
        <f t="array" ref="CW25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9.8671171068352077</v>
      </c>
      <c r="CX25" s="14" cm="1">
        <f t="array" ref="CX25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43.853848177782531</v>
      </c>
      <c r="CY25" s="14" cm="1">
        <f t="array" ref="CY25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18.495675170158023</v>
      </c>
      <c r="CZ25" s="14" cm="1">
        <f t="array" ref="CZ25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8.5492689745966004</v>
      </c>
      <c r="DA25" s="14" cm="1">
        <f t="array" ref="DA25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8.5492689745966004</v>
      </c>
      <c r="DB25" s="14" cm="1">
        <f t="array" ref="DB25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8.5492689745966004</v>
      </c>
    </row>
    <row r="26" spans="1:106" ht="15.75" x14ac:dyDescent="0.25">
      <c r="A26">
        <v>25</v>
      </c>
      <c r="B26" s="14" cm="1">
        <f t="array" ref="B26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61.415063298835733</v>
      </c>
      <c r="C26" s="14" cm="1">
        <f t="array" ref="C26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16.175289796476598</v>
      </c>
      <c r="D26" s="14" cm="1">
        <f t="array" ref="D26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28.3585965802259</v>
      </c>
      <c r="E26" s="14" cm="1">
        <f t="array" ref="E26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8.3066238629180749</v>
      </c>
      <c r="F26" s="14" cm="1">
        <f t="array" ref="F26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27.349588662354687</v>
      </c>
      <c r="G26" s="14" cm="1">
        <f t="array" ref="G26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37.870965131615009</v>
      </c>
      <c r="H26" s="14" cm="1">
        <f t="array" ref="H26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33.682191140126264</v>
      </c>
      <c r="I26" s="14" cm="1">
        <f t="array" ref="I26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25.811818998280614</v>
      </c>
      <c r="J26" s="14" cm="1">
        <f t="array" ref="J26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39.403553139279204</v>
      </c>
      <c r="K26" s="14" cm="1">
        <f t="array" ref="K26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5.9236812878479546</v>
      </c>
      <c r="L26" s="14" cm="1">
        <f t="array" ref="L26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15.787653403846944</v>
      </c>
      <c r="M26" s="14" cm="1">
        <f t="array" ref="M26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27.097047809678457</v>
      </c>
      <c r="N26" s="14" cm="1">
        <f t="array" ref="N26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9.9015150355892505</v>
      </c>
      <c r="O26" s="14" cm="1">
        <f t="array" ref="O26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27.817440572417873</v>
      </c>
      <c r="P26" s="14" cm="1">
        <f t="array" ref="P26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9.9015150355892505</v>
      </c>
      <c r="Q26" s="14" cm="1">
        <f t="array" ref="Q26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28.199468080089737</v>
      </c>
      <c r="R26" s="14" cm="1">
        <f t="array" ref="R26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37.71418831156253</v>
      </c>
      <c r="S26" s="14" cm="1">
        <f t="array" ref="S26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63.000714281665097</v>
      </c>
      <c r="T26" s="14" cm="1">
        <f t="array" ref="T26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11.793642355099632</v>
      </c>
      <c r="U26" s="14" cm="1">
        <f t="array" ref="U26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49.507676172488651</v>
      </c>
      <c r="V26" s="14" cm="1">
        <f t="array" ref="V26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24.187600128991715</v>
      </c>
      <c r="W26" s="14" cm="1">
        <f t="array" ref="W26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62.402243549410947</v>
      </c>
      <c r="X26" s="14" cm="1">
        <f t="array" ref="X26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8.368990381163071</v>
      </c>
      <c r="Y26" s="14" cm="1">
        <f t="array" ref="Y26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50.13023040042804</v>
      </c>
      <c r="Z26" s="14" cm="1">
        <f t="array" ref="Z26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29.826833556380066</v>
      </c>
      <c r="AA26" s="14" cm="1">
        <f t="array" ref="AA26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50.804428940792164</v>
      </c>
      <c r="AB26" s="14" cm="1">
        <f t="array" ref="AB26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29.597297173897484</v>
      </c>
      <c r="AC26" s="14" cm="1">
        <f t="array" ref="AC26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7.1477269114033728</v>
      </c>
      <c r="AD26" s="14" cm="1">
        <f t="array" ref="AD26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15.298365925810508</v>
      </c>
      <c r="AE26" s="14" cm="1">
        <f t="array" ref="AE26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24.270146270675831</v>
      </c>
      <c r="AF26" s="14" cm="1">
        <f t="array" ref="AF26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37.749172176353746</v>
      </c>
      <c r="AG26" s="14" cm="1">
        <f t="array" ref="AG26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27.517449009673843</v>
      </c>
      <c r="AH26" s="14" cm="1">
        <f t="array" ref="AH26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62.082284107464993</v>
      </c>
      <c r="AI26" s="14" cm="1">
        <f t="array" ref="AI26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28.110674129234255</v>
      </c>
      <c r="AJ26" s="14" cm="1">
        <f t="array" ref="AJ26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3.3166247903553998</v>
      </c>
      <c r="AK26" s="14" cm="1">
        <f t="array" ref="AK26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34.23448553724738</v>
      </c>
      <c r="AL26" s="14" cm="1">
        <f t="array" ref="AL26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7.1056315693962064</v>
      </c>
      <c r="AM26" s="14" cm="1">
        <f t="array" ref="AM26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58.49965811865912</v>
      </c>
      <c r="AN26" s="14" cm="1">
        <f t="array" ref="AN26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38.340579025361627</v>
      </c>
      <c r="AO26" s="14" cm="1">
        <f t="array" ref="AO26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38.065732621348559</v>
      </c>
      <c r="AP26" s="14" cm="1">
        <f t="array" ref="AP26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16.180543872194161</v>
      </c>
      <c r="AQ26" s="14" cm="1">
        <f t="array" ref="AQ26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10.101485039339513</v>
      </c>
      <c r="AR26" s="14" cm="1">
        <f t="array" ref="AR26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41.321181009259647</v>
      </c>
      <c r="AS26" s="14" cm="1">
        <f t="array" ref="AS26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8.558621384311845</v>
      </c>
      <c r="AT26" s="14" cm="1">
        <f t="array" ref="AT26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51.943141991989663</v>
      </c>
      <c r="AU26" s="14" cm="1">
        <f t="array" ref="AU26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30.119926958742781</v>
      </c>
      <c r="AV26" s="14" cm="1">
        <f t="array" ref="AV26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13.692698784388709</v>
      </c>
      <c r="AW26" s="14" cm="1">
        <f t="array" ref="AW26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30.548486050866742</v>
      </c>
      <c r="AX26" s="14" cm="1">
        <f t="array" ref="AX26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28.744564703609619</v>
      </c>
      <c r="AY26" s="14" cm="1">
        <f t="array" ref="AY26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30.69918565695188</v>
      </c>
      <c r="AZ26" s="14" cm="1">
        <f t="array" ref="AZ26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24.021032450750322</v>
      </c>
      <c r="BA26" s="14" cm="1">
        <f t="array" ref="BA26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31.799528298388328</v>
      </c>
      <c r="BB26" s="14" cm="1">
        <f t="array" ref="BB26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5.0009999000199947</v>
      </c>
      <c r="BC26" s="14" cm="1">
        <f t="array" ref="BC26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31.934464141425639</v>
      </c>
      <c r="BD26" s="14" cm="1">
        <f t="array" ref="BD26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18.281411324074519</v>
      </c>
      <c r="BE26" s="14" cm="1">
        <f t="array" ref="BE26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39.524802339796715</v>
      </c>
      <c r="BF26" s="14" cm="1">
        <f t="array" ref="BF26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39.370547367289674</v>
      </c>
      <c r="BG26" s="14" cm="1">
        <f t="array" ref="BG26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19.5816240388789</v>
      </c>
      <c r="BH26" s="14" cm="1">
        <f t="array" ref="BH26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25.5</v>
      </c>
      <c r="BI26" s="14" cm="1">
        <f t="array" ref="BI26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12.72949331277565</v>
      </c>
      <c r="BJ26" s="14" cm="1">
        <f t="array" ref="BJ26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31.28897569432403</v>
      </c>
      <c r="BK26" s="14" cm="1">
        <f t="array" ref="BK26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28.464188026360421</v>
      </c>
      <c r="BL26" s="14" cm="1">
        <f t="array" ref="BL26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14.52583904633395</v>
      </c>
      <c r="BM26" s="14" cm="1">
        <f t="array" ref="BM26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24.187600128991715</v>
      </c>
      <c r="BN26" s="14" cm="1">
        <f t="array" ref="BN26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50.577564195995045</v>
      </c>
      <c r="BO26" s="14" cm="1">
        <f t="array" ref="BO26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11.447270417003347</v>
      </c>
      <c r="BP26" s="14" cm="1">
        <f t="array" ref="BP26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26.446927987953536</v>
      </c>
      <c r="BQ26" s="14" cm="1">
        <f t="array" ref="BQ26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24.839685988353395</v>
      </c>
      <c r="BR26" s="14" cm="1">
        <f t="array" ref="BR26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27.522536220341323</v>
      </c>
      <c r="BS26" s="14" cm="1">
        <f t="array" ref="BS26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39.714606884621176</v>
      </c>
      <c r="BT26" s="14" cm="1">
        <f t="array" ref="BT26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31.799528298388328</v>
      </c>
      <c r="BU26" s="14" cm="1">
        <f t="array" ref="BU26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21.42428528562855</v>
      </c>
      <c r="BV26" s="14" cm="1">
        <f t="array" ref="BV26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58.139573441847681</v>
      </c>
      <c r="BW26" s="14" cm="1">
        <f t="array" ref="BW26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16.340134638368191</v>
      </c>
      <c r="BX26" s="14" cm="1">
        <f t="array" ref="BX26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57.678505528489552</v>
      </c>
      <c r="BY26" s="14" cm="1">
        <f t="array" ref="BY26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13.453995689013729</v>
      </c>
      <c r="BZ26" s="14" cm="1">
        <f t="array" ref="BZ26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29.567042462850424</v>
      </c>
      <c r="CA26" s="14" cm="1">
        <f t="array" ref="CA26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29.089688894864448</v>
      </c>
      <c r="CB26" s="14" cm="1">
        <f t="array" ref="CB26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45.455032724660974</v>
      </c>
      <c r="CC26" s="14" cm="1">
        <f t="array" ref="CC26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32.986209239620123</v>
      </c>
      <c r="CD26" s="14" cm="1">
        <f t="array" ref="CD26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29.237133922462373</v>
      </c>
      <c r="CE26" s="14" cm="1">
        <f t="array" ref="CE26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26.203816515919964</v>
      </c>
      <c r="CF26" s="14" cm="1">
        <f t="array" ref="CF26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30.793018689306834</v>
      </c>
      <c r="CG26" s="14" cm="1">
        <f t="array" ref="CG26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26.061657660248706</v>
      </c>
      <c r="CH26" s="14" cm="1">
        <f t="array" ref="CH26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28.882693780186088</v>
      </c>
      <c r="CI26" s="14" cm="1">
        <f t="array" ref="CI26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3.6069377593742868</v>
      </c>
      <c r="CJ26" s="14" cm="1">
        <f t="array" ref="CJ26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17.181676286090365</v>
      </c>
      <c r="CK26" s="14" cm="1">
        <f t="array" ref="CK26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27.985889301574822</v>
      </c>
      <c r="CL26" s="14" cm="1">
        <f t="array" ref="CL26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9.9121138007995047</v>
      </c>
      <c r="CM26" s="14" cm="1">
        <f t="array" ref="CM26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30.229290431632695</v>
      </c>
      <c r="CN26" s="14" cm="1">
        <f t="array" ref="CN26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15.787653403846944</v>
      </c>
      <c r="CO26" s="14" cm="1">
        <f t="array" ref="CO26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27.978741930258408</v>
      </c>
      <c r="CP26" s="14" cm="1">
        <f t="array" ref="CP26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28.969121491684902</v>
      </c>
      <c r="CQ26" s="14" cm="1">
        <f t="array" ref="CQ26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29.563490998188964</v>
      </c>
      <c r="CR26" s="14" cm="1">
        <f t="array" ref="CR26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57.228402039546765</v>
      </c>
      <c r="CS26" s="14" cm="1">
        <f t="array" ref="CS26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28.691636412027808</v>
      </c>
      <c r="CT26" s="14" cm="1">
        <f t="array" ref="CT26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33.02483913662563</v>
      </c>
      <c r="CU26" s="14" cm="1">
        <f t="array" ref="CU26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5.102940328869229</v>
      </c>
      <c r="CV26" s="14" cm="1">
        <f t="array" ref="CV26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29.158360722098216</v>
      </c>
      <c r="CW26" s="14" cm="1">
        <f t="array" ref="CW26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2.2561028345356955</v>
      </c>
      <c r="CX26" s="14" cm="1">
        <f t="array" ref="CX26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38.065863972856313</v>
      </c>
      <c r="CY26" s="14" cm="1">
        <f t="array" ref="CY26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26.19847323795797</v>
      </c>
      <c r="CZ26" s="14" cm="1">
        <f t="array" ref="CZ26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13.614697940094008</v>
      </c>
      <c r="DA26" s="14" cm="1">
        <f t="array" ref="DA26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13.614697940094008</v>
      </c>
      <c r="DB26" s="14" cm="1">
        <f t="array" ref="DB26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13.614697940094008</v>
      </c>
    </row>
    <row r="27" spans="1:106" ht="15.75" x14ac:dyDescent="0.25">
      <c r="A27">
        <v>26</v>
      </c>
      <c r="B27" s="14" cm="1">
        <f t="array" ref="B27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62.552457985278245</v>
      </c>
      <c r="C27" s="14" cm="1">
        <f t="array" ref="C27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16.572265988693278</v>
      </c>
      <c r="D27" s="14" cm="1">
        <f t="array" ref="D27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27.371700714424012</v>
      </c>
      <c r="E27" s="14" cm="1">
        <f t="array" ref="E27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7.3484692283495345</v>
      </c>
      <c r="F27" s="14" cm="1">
        <f t="array" ref="F27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26.019223662515376</v>
      </c>
      <c r="G27" s="14" cm="1">
        <f t="array" ref="G27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37.672403692889041</v>
      </c>
      <c r="H27" s="14" cm="1">
        <f t="array" ref="H27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33.368997587581198</v>
      </c>
      <c r="I27" s="14" cm="1">
        <f t="array" ref="I27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27.004629232781554</v>
      </c>
      <c r="J27" s="14" cm="1">
        <f t="array" ref="J27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40.14523633010522</v>
      </c>
      <c r="K27" s="14" cm="1">
        <f t="array" ref="K27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6.0074953183502364</v>
      </c>
      <c r="L27" s="14" cm="1">
        <f t="array" ref="L27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15.945218719101975</v>
      </c>
      <c r="M27" s="14" cm="1">
        <f t="array" ref="M27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27.225906780123964</v>
      </c>
      <c r="N27" s="14" cm="1">
        <f t="array" ref="N27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9.0022219479415195</v>
      </c>
      <c r="O27" s="14" cm="1">
        <f t="array" ref="O27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26.585898517823317</v>
      </c>
      <c r="P27" s="14" cm="1">
        <f t="array" ref="P27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9.43610088966836</v>
      </c>
      <c r="Q27" s="14" cm="1">
        <f t="array" ref="Q27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27.389961664814358</v>
      </c>
      <c r="R27" s="14" cm="1">
        <f t="array" ref="R27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36.624581908876443</v>
      </c>
      <c r="S27" s="14" cm="1">
        <f t="array" ref="S27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63.293680569232187</v>
      </c>
      <c r="T27" s="14" cm="1">
        <f t="array" ref="T27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12.003749414245535</v>
      </c>
      <c r="U27" s="14" cm="1">
        <f t="array" ref="U27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50.517422737111204</v>
      </c>
      <c r="V27" s="14" cm="1">
        <f t="array" ref="V27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25.338508243383231</v>
      </c>
      <c r="W27" s="14" cm="1">
        <f t="array" ref="W27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62.713953790205252</v>
      </c>
      <c r="X27" s="14" cm="1">
        <f t="array" ref="X27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8.777243302996677</v>
      </c>
      <c r="Y27" s="14" cm="1">
        <f t="array" ref="Y27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51.166786101923577</v>
      </c>
      <c r="Z27" s="14" cm="1">
        <f t="array" ref="Z27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30.702442899547911</v>
      </c>
      <c r="AA27" s="14" cm="1">
        <f t="array" ref="AA27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51.981631371091076</v>
      </c>
      <c r="AB27" s="14" cm="1">
        <f t="array" ref="AB27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28.513154858766505</v>
      </c>
      <c r="AC27" s="14" cm="1">
        <f t="array" ref="AC27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6.3316664473106918</v>
      </c>
      <c r="AD27" s="14" cm="1">
        <f t="array" ref="AD27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14.732277488562316</v>
      </c>
      <c r="AE27" s="14" cm="1">
        <f t="array" ref="AE27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25.495882020436163</v>
      </c>
      <c r="AF27" s="14" cm="1">
        <f t="array" ref="AF27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37.894590642992831</v>
      </c>
      <c r="AG27" s="14" cm="1">
        <f t="array" ref="AG27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26.762100067072463</v>
      </c>
      <c r="AH27" s="14" cm="1">
        <f t="array" ref="AH27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62.890460325871366</v>
      </c>
      <c r="AI27" s="14" cm="1">
        <f t="array" ref="AI27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27.261878145131529</v>
      </c>
      <c r="AJ27" s="14" cm="1">
        <f t="array" ref="AJ27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</v>
      </c>
      <c r="AK27" s="14" cm="1">
        <f t="array" ref="AK27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34.481879299133332</v>
      </c>
      <c r="AL27" s="14" cm="1">
        <f t="array" ref="AL27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8.0925892024740751</v>
      </c>
      <c r="AM27" s="14" cm="1">
        <f t="array" ref="AM27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58.81504909459823</v>
      </c>
      <c r="AN27" s="14" cm="1">
        <f t="array" ref="AN27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37.215588131856791</v>
      </c>
      <c r="AO27" s="14" cm="1">
        <f t="array" ref="AO27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37.17526059088221</v>
      </c>
      <c r="AP27" s="14" cm="1">
        <f t="array" ref="AP27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16.577394246382632</v>
      </c>
      <c r="AQ27" s="14" cm="1">
        <f t="array" ref="AQ27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10.44222198576529</v>
      </c>
      <c r="AR27" s="14" cm="1">
        <f t="array" ref="AR27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41.502289093494589</v>
      </c>
      <c r="AS27" s="14" cm="1">
        <f t="array" ref="AS27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8.6168439698070429</v>
      </c>
      <c r="AT27" s="14" cm="1">
        <f t="array" ref="AT27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52.849692525122606</v>
      </c>
      <c r="AU27" s="14" cm="1">
        <f t="array" ref="AU27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28.951856589863112</v>
      </c>
      <c r="AV27" s="14" cm="1">
        <f t="array" ref="AV27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13.434656675925888</v>
      </c>
      <c r="AW27" s="14" cm="1">
        <f t="array" ref="AW27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30.003499795857149</v>
      </c>
      <c r="AX27" s="14" cm="1">
        <f t="array" ref="AX27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29.753151093623678</v>
      </c>
      <c r="AY27" s="14" cm="1">
        <f t="array" ref="AY27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29.5201626011782</v>
      </c>
      <c r="AZ27" s="14" cm="1">
        <f t="array" ref="AZ27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25.020191845787274</v>
      </c>
      <c r="BA27" s="14" cm="1">
        <f t="array" ref="BA27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31.148194169164928</v>
      </c>
      <c r="BB27" s="14" cm="1">
        <f t="array" ref="BB27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5.4781383699209352</v>
      </c>
      <c r="BC27" s="14" cm="1">
        <f t="array" ref="BC27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30.541938379873663</v>
      </c>
      <c r="BD27" s="14" cm="1">
        <f t="array" ref="BD27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18.308741081789321</v>
      </c>
      <c r="BE27" s="14" cm="1">
        <f t="array" ref="BE27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39.739275282772837</v>
      </c>
      <c r="BF27" s="14" cm="1">
        <f t="array" ref="BF27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38.588081061384742</v>
      </c>
      <c r="BG27" s="14" cm="1">
        <f t="array" ref="BG27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19.556073225471415</v>
      </c>
      <c r="BH27" s="14" cm="1">
        <f t="array" ref="BH27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26.556543449779003</v>
      </c>
      <c r="BI27" s="14" cm="1">
        <f t="array" ref="BI27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12.043255373859678</v>
      </c>
      <c r="BJ27" s="14" cm="1">
        <f t="array" ref="BJ27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30.886890422961002</v>
      </c>
      <c r="BK27" s="14" cm="1">
        <f t="array" ref="BK27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27.408210448695844</v>
      </c>
      <c r="BL27" s="14" cm="1">
        <f t="array" ref="BL27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14.491376746189438</v>
      </c>
      <c r="BM27" s="14" cm="1">
        <f t="array" ref="BM27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25.100597602447635</v>
      </c>
      <c r="BN27" s="14" cm="1">
        <f t="array" ref="BN27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51.508154694184107</v>
      </c>
      <c r="BO27" s="14" cm="1">
        <f t="array" ref="BO27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11.663618649458666</v>
      </c>
      <c r="BP27" s="14" cm="1">
        <f t="array" ref="BP27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26.276224995230955</v>
      </c>
      <c r="BQ27" s="14" cm="1">
        <f t="array" ref="BQ27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25.807169546465182</v>
      </c>
      <c r="BR27" s="14" cm="1">
        <f t="array" ref="BR27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28.469106062537335</v>
      </c>
      <c r="BS27" s="14" cm="1">
        <f t="array" ref="BS27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38.291643997091583</v>
      </c>
      <c r="BT27" s="14" cm="1">
        <f t="array" ref="BT27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30.499344255245884</v>
      </c>
      <c r="BU27" s="14" cm="1">
        <f t="array" ref="BU27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21.494185260204677</v>
      </c>
      <c r="BV27" s="14" cm="1">
        <f t="array" ref="BV27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58.456907205222549</v>
      </c>
      <c r="BW27" s="14" cm="1">
        <f t="array" ref="BW27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15.937377450509228</v>
      </c>
      <c r="BX27" s="14" cm="1">
        <f t="array" ref="BX27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58.015601349981715</v>
      </c>
      <c r="BY27" s="14" cm="1">
        <f t="array" ref="BY27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13.038788287260438</v>
      </c>
      <c r="BZ27" s="14" cm="1">
        <f t="array" ref="BZ27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28.551882599926753</v>
      </c>
      <c r="CA27" s="14" cm="1">
        <f t="array" ref="CA27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28.411441357312373</v>
      </c>
      <c r="CB27" s="14" cm="1">
        <f t="array" ref="CB27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44.957313086971737</v>
      </c>
      <c r="CC27" s="14" cm="1">
        <f t="array" ref="CC27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33.750407404948461</v>
      </c>
      <c r="CD27" s="14" cm="1">
        <f t="array" ref="CD27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28.174633981650942</v>
      </c>
      <c r="CE27" s="14" cm="1">
        <f t="array" ref="CE27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25.251534606831324</v>
      </c>
      <c r="CF27" s="14" cm="1">
        <f t="array" ref="CF27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30.020159892978587</v>
      </c>
      <c r="CG27" s="14" cm="1">
        <f t="array" ref="CG27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24.944137587818105</v>
      </c>
      <c r="CH27" s="14" cm="1">
        <f t="array" ref="CH27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27.698555919036647</v>
      </c>
      <c r="CI27" s="14" cm="1">
        <f t="array" ref="CI27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2.4515301344262523</v>
      </c>
      <c r="CJ27" s="14" cm="1">
        <f t="array" ref="CJ27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17.268757917117259</v>
      </c>
      <c r="CK27" s="14" cm="1">
        <f t="array" ref="CK27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27.243531342320512</v>
      </c>
      <c r="CL27" s="14" cm="1">
        <f t="array" ref="CL27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10.062305898749054</v>
      </c>
      <c r="CM27" s="14" cm="1">
        <f t="array" ref="CM27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31.285939333828541</v>
      </c>
      <c r="CN27" s="14" cm="1">
        <f t="array" ref="CN27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16.194134740701646</v>
      </c>
      <c r="CO27" s="14" cm="1">
        <f t="array" ref="CO27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26.866521918551346</v>
      </c>
      <c r="CP27" s="14" cm="1">
        <f t="array" ref="CP27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27.824629377585609</v>
      </c>
      <c r="CQ27" s="14" cm="1">
        <f t="array" ref="CQ27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28.548204847240395</v>
      </c>
      <c r="CR27" s="14" cm="1">
        <f t="array" ref="CR27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58.447326713888295</v>
      </c>
      <c r="CS27" s="14" cm="1">
        <f t="array" ref="CS27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27.608150970320342</v>
      </c>
      <c r="CT27" s="14" cm="1">
        <f t="array" ref="CT27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33.847304176256046</v>
      </c>
      <c r="CU27" s="14" cm="1">
        <f t="array" ref="CU27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5.3888774341229917</v>
      </c>
      <c r="CV27" s="14" cm="1">
        <f t="array" ref="CV27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28.128455343299603</v>
      </c>
      <c r="CW27" s="14" cm="1">
        <f t="array" ref="CW27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1.4456832294800961</v>
      </c>
      <c r="CX27" s="14" cm="1">
        <f t="array" ref="CX27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37.067640874487815</v>
      </c>
      <c r="CY27" s="14" cm="1">
        <f t="array" ref="CY27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26.255666055158457</v>
      </c>
      <c r="CZ27" s="14" cm="1">
        <f t="array" ref="CZ27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13.941305534274759</v>
      </c>
      <c r="DA27" s="14" cm="1">
        <f t="array" ref="DA27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13.941305534274759</v>
      </c>
      <c r="DB27" s="14" cm="1">
        <f t="array" ref="DB27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13.941305534274759</v>
      </c>
    </row>
    <row r="28" spans="1:106" ht="15.75" x14ac:dyDescent="0.25">
      <c r="A28">
        <v>27</v>
      </c>
      <c r="B28" s="14" cm="1">
        <f t="array" ref="B28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59.916608715780967</v>
      </c>
      <c r="C28" s="14" cm="1">
        <f t="array" ref="C28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15.1594854793954</v>
      </c>
      <c r="D28" s="14" cm="1">
        <f t="array" ref="D28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30.364452901377952</v>
      </c>
      <c r="E28" s="14" cm="1">
        <f t="array" ref="E28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9.5399161421890923</v>
      </c>
      <c r="F28" s="14" cm="1">
        <f t="array" ref="F28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29.627858511880333</v>
      </c>
      <c r="G28" s="14" cm="1">
        <f t="array" ref="G28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38.961519477556315</v>
      </c>
      <c r="H28" s="14" cm="1">
        <f t="array" ref="H28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33.475961524652284</v>
      </c>
      <c r="I28" s="14" cm="1">
        <f t="array" ref="I28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24.379499584692052</v>
      </c>
      <c r="J28" s="14" cm="1">
        <f t="array" ref="J28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38.141971632310778</v>
      </c>
      <c r="K28" s="14" cm="1">
        <f t="array" ref="K28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7.2828565824132498</v>
      </c>
      <c r="L28" s="14" cm="1">
        <f t="array" ref="L28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15.078461459976612</v>
      </c>
      <c r="M28" s="14" cm="1">
        <f t="array" ref="M28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26.350711565344874</v>
      </c>
      <c r="N28" s="14" cm="1">
        <f t="array" ref="N28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10.866922287382017</v>
      </c>
      <c r="O28" s="14" cm="1">
        <f t="array" ref="O28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29.993999399879971</v>
      </c>
      <c r="P28" s="14" cm="1">
        <f t="array" ref="P28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10.396634070698074</v>
      </c>
      <c r="Q28" s="14" cm="1">
        <f t="array" ref="Q28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30.04995840263344</v>
      </c>
      <c r="R28" s="14" cm="1">
        <f t="array" ref="R28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39.830767002406567</v>
      </c>
      <c r="S28" s="14" cm="1">
        <f t="array" ref="S28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63.380123067094146</v>
      </c>
      <c r="T28" s="14" cm="1">
        <f t="array" ref="T28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12.690153663372245</v>
      </c>
      <c r="U28" s="14" cm="1">
        <f t="array" ref="U28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48.466895918760876</v>
      </c>
      <c r="V28" s="14" cm="1">
        <f t="array" ref="V28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23.04538999453036</v>
      </c>
      <c r="W28" s="14" cm="1">
        <f t="array" ref="W28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62.754203046489245</v>
      </c>
      <c r="X28" s="14" cm="1">
        <f t="array" ref="X28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8.1295756346810624</v>
      </c>
      <c r="Y28" s="14" cm="1">
        <f t="array" ref="Y28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49.10285124104302</v>
      </c>
      <c r="Z28" s="14" cm="1">
        <f t="array" ref="Z28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28.632324390450734</v>
      </c>
      <c r="AA28" s="14" cm="1">
        <f t="array" ref="AA28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49.509191065902094</v>
      </c>
      <c r="AB28" s="14" cm="1">
        <f t="array" ref="AB28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31.651382276292452</v>
      </c>
      <c r="AC28" s="14" cm="1">
        <f t="array" ref="AC28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9.2217135067188032</v>
      </c>
      <c r="AD28" s="14" cm="1">
        <f t="array" ref="AD28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15.687255974197654</v>
      </c>
      <c r="AE28" s="14" cm="1">
        <f t="array" ref="AE28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23.04538999453036</v>
      </c>
      <c r="AF28" s="14" cm="1">
        <f t="array" ref="AF28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38.455298724623113</v>
      </c>
      <c r="AG28" s="14" cm="1">
        <f t="array" ref="AG28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29.308701779505689</v>
      </c>
      <c r="AH28" s="14" cm="1">
        <f t="array" ref="AH28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61.757590626578043</v>
      </c>
      <c r="AI28" s="14" cm="1">
        <f t="array" ref="AI28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29.966648127543394</v>
      </c>
      <c r="AJ28" s="14" cm="1">
        <f t="array" ref="AJ28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3.0016662039607267</v>
      </c>
      <c r="AK28" s="14" cm="1">
        <f t="array" ref="AK28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33.31981392505066</v>
      </c>
      <c r="AL28" s="14" cm="1">
        <f t="array" ref="AL28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5.5353410012392192</v>
      </c>
      <c r="AM28" s="14" cm="1">
        <f t="array" ref="AM28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58.736700622353652</v>
      </c>
      <c r="AN28" s="14" cm="1">
        <f t="array" ref="AN28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40.497036928644548</v>
      </c>
      <c r="AO28" s="14" cm="1">
        <f t="array" ref="AO28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40.012623008245782</v>
      </c>
      <c r="AP28" s="14" cm="1">
        <f t="array" ref="AP28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15.165750888103101</v>
      </c>
      <c r="AQ28" s="14" cm="1">
        <f t="array" ref="AQ28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9.4915752117338243</v>
      </c>
      <c r="AR28" s="14" cm="1">
        <f t="array" ref="AR28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41.9905941848886</v>
      </c>
      <c r="AS28" s="14" cm="1">
        <f t="array" ref="AS28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8.3282651254628046</v>
      </c>
      <c r="AT28" s="14" cm="1">
        <f t="array" ref="AT28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51.283915607137487</v>
      </c>
      <c r="AU28" s="14" cm="1">
        <f t="array" ref="AU28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32.295510523910288</v>
      </c>
      <c r="AV28" s="14" cm="1">
        <f t="array" ref="AV28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13.624977064200879</v>
      </c>
      <c r="AW28" s="14" cm="1">
        <f t="array" ref="AW28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32.109188716004645</v>
      </c>
      <c r="AX28" s="14" cm="1">
        <f t="array" ref="AX28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27.39269975741712</v>
      </c>
      <c r="AY28" s="14" cm="1">
        <f t="array" ref="AY28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32.805639759041433</v>
      </c>
      <c r="AZ28" s="14" cm="1">
        <f t="array" ref="AZ28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23.173260452512935</v>
      </c>
      <c r="BA28" s="14" cm="1">
        <f t="array" ref="BA28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33.451457367355459</v>
      </c>
      <c r="BB28" s="14" cm="1">
        <f t="array" ref="BB28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5.9194594347794967</v>
      </c>
      <c r="BC28" s="14" cm="1">
        <f t="array" ref="BC28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34.200000000000003</v>
      </c>
      <c r="BD28" s="14" cm="1">
        <f t="array" ref="BD28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17.732456118654291</v>
      </c>
      <c r="BE28" s="14" cm="1">
        <f t="array" ref="BE28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40.149719799769464</v>
      </c>
      <c r="BF28" s="14" cm="1">
        <f t="array" ref="BF28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41.206916895103909</v>
      </c>
      <c r="BG28" s="14" cm="1">
        <f t="array" ref="BG28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19.070658090375382</v>
      </c>
      <c r="BH28" s="14" cm="1">
        <f t="array" ref="BH28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24.297324955640693</v>
      </c>
      <c r="BI28" s="14" cm="1">
        <f t="array" ref="BI28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13.345036530485782</v>
      </c>
      <c r="BJ28" s="14" cm="1">
        <f t="array" ref="BJ28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32.723233336576016</v>
      </c>
      <c r="BK28" s="14" cm="1">
        <f t="array" ref="BK28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30.528675044947494</v>
      </c>
      <c r="BL28" s="14" cm="1">
        <f t="array" ref="BL28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14.114177269681715</v>
      </c>
      <c r="BM28" s="14" cm="1">
        <f t="array" ref="BM28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23.43266950221421</v>
      </c>
      <c r="BN28" s="14" cm="1">
        <f t="array" ref="BN28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49.660447037859008</v>
      </c>
      <c r="BO28" s="14" cm="1">
        <f t="array" ref="BO28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10.820813278122861</v>
      </c>
      <c r="BP28" s="14" cm="1">
        <f t="array" ref="BP28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26.070864964553824</v>
      </c>
      <c r="BQ28" s="14" cm="1">
        <f t="array" ref="BQ28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23.854559312634557</v>
      </c>
      <c r="BR28" s="14" cm="1">
        <f t="array" ref="BR28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26.337046151761211</v>
      </c>
      <c r="BS28" s="14" cm="1">
        <f t="array" ref="BS28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42.06376112522512</v>
      </c>
      <c r="BT28" s="14" cm="1">
        <f t="array" ref="BT28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34.014702703389901</v>
      </c>
      <c r="BU28" s="14" cm="1">
        <f t="array" ref="BU28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20.765596548137015</v>
      </c>
      <c r="BV28" s="14" cm="1">
        <f t="array" ref="BV28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58.360945845659494</v>
      </c>
      <c r="BW28" s="14" cm="1">
        <f t="array" ref="BW28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16.468454693747073</v>
      </c>
      <c r="BX28" s="14" cm="1">
        <f t="array" ref="BX28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57.867434710724822</v>
      </c>
      <c r="BY28" s="14" cm="1">
        <f t="array" ref="BY28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13.749181793837769</v>
      </c>
      <c r="BZ28" s="14" cm="1">
        <f t="array" ref="BZ28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31.591137997862628</v>
      </c>
      <c r="CA28" s="14" cm="1">
        <f t="array" ref="CA28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30.789608636681304</v>
      </c>
      <c r="CB28" s="14" cm="1">
        <f t="array" ref="CB28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46.842822289012432</v>
      </c>
      <c r="CC28" s="14" cm="1">
        <f t="array" ref="CC28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31.845878854256792</v>
      </c>
      <c r="CD28" s="14" cm="1">
        <f t="array" ref="CD28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31.283222340417556</v>
      </c>
      <c r="CE28" s="14" cm="1">
        <f t="array" ref="CE28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28.186698990836085</v>
      </c>
      <c r="CF28" s="14" cm="1">
        <f t="array" ref="CF28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32.58834147360065</v>
      </c>
      <c r="CG28" s="14" cm="1">
        <f t="array" ref="CG28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28.195744359743369</v>
      </c>
      <c r="CH28" s="14" cm="1">
        <f t="array" ref="CH28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31.048349392520048</v>
      </c>
      <c r="CI28" s="14" cm="1">
        <f t="array" ref="CI28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5.9160797830996161</v>
      </c>
      <c r="CJ28" s="14" cm="1">
        <f t="array" ref="CJ28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16.53602128687551</v>
      </c>
      <c r="CK28" s="14" cm="1">
        <f t="array" ref="CK28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29.748949561287034</v>
      </c>
      <c r="CL28" s="14" cm="1">
        <f t="array" ref="CL28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9.5057877106529158</v>
      </c>
      <c r="CM28" s="14" cm="1">
        <f t="array" ref="CM28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28.740215726399828</v>
      </c>
      <c r="CN28" s="14" cm="1">
        <f t="array" ref="CN28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14.743133995185692</v>
      </c>
      <c r="CO28" s="14" cm="1">
        <f t="array" ref="CO28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30.110463297664484</v>
      </c>
      <c r="CP28" s="14" cm="1">
        <f t="array" ref="CP28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31.096623610932426</v>
      </c>
      <c r="CQ28" s="14" cm="1">
        <f t="array" ref="CQ28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31.588130682267352</v>
      </c>
      <c r="CR28" s="14" cm="1">
        <f t="array" ref="CR28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56.187543103431743</v>
      </c>
      <c r="CS28" s="14" cm="1">
        <f t="array" ref="CS28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30.740852297878796</v>
      </c>
      <c r="CT28" s="14" cm="1">
        <f t="array" ref="CT28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31.793238274828187</v>
      </c>
      <c r="CU28" s="14" cm="1">
        <f t="array" ref="CU28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6.3253458403473877</v>
      </c>
      <c r="CV28" s="14" cm="1">
        <f t="array" ref="CV28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31.208973068654469</v>
      </c>
      <c r="CW28" s="14" cm="1">
        <f t="array" ref="CW28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4.3634848458542859</v>
      </c>
      <c r="CX28" s="14" cm="1">
        <f t="array" ref="CX28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40.11234224026316</v>
      </c>
      <c r="CY28" s="14" cm="1">
        <f t="array" ref="CY28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25.58300216940928</v>
      </c>
      <c r="CZ28" s="14" cm="1">
        <f t="array" ref="CZ28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12.78632081562167</v>
      </c>
      <c r="DA28" s="14" cm="1">
        <f t="array" ref="DA28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12.78632081562167</v>
      </c>
      <c r="DB28" s="14" cm="1">
        <f t="array" ref="DB28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12.78632081562167</v>
      </c>
    </row>
    <row r="29" spans="1:106" ht="15.75" x14ac:dyDescent="0.25">
      <c r="A29">
        <v>28</v>
      </c>
      <c r="B29" s="14" cm="1">
        <f t="array" ref="B29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67.814526467416997</v>
      </c>
      <c r="C29" s="14" cm="1">
        <f t="array" ref="C29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13.062924634246345</v>
      </c>
      <c r="D29" s="14" cm="1">
        <f t="array" ref="D29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33.274765213296398</v>
      </c>
      <c r="E29" s="14" cm="1">
        <f t="array" ref="E29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6.164414002968976</v>
      </c>
      <c r="F29" s="14" cm="1">
        <f t="array" ref="F29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31.480152477394387</v>
      </c>
      <c r="G29" s="14" cm="1">
        <f t="array" ref="G29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37.566075121045053</v>
      </c>
      <c r="H29" s="14" cm="1">
        <f t="array" ref="H29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29.689897271630969</v>
      </c>
      <c r="I29" s="14" cm="1">
        <f t="array" ref="I29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21.569654610122992</v>
      </c>
      <c r="J29" s="14" cm="1">
        <f t="array" ref="J29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32.459821318054111</v>
      </c>
      <c r="K29" s="14" cm="1">
        <f t="array" ref="K29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10.681292056675542</v>
      </c>
      <c r="L29" s="14" cm="1">
        <f t="array" ref="L29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13.647344063956181</v>
      </c>
      <c r="M29" s="14" cm="1">
        <f t="array" ref="M29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22.299103120977758</v>
      </c>
      <c r="N29" s="14" cm="1">
        <f t="array" ref="N29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9.1126285999156149</v>
      </c>
      <c r="O29" s="14" cm="1">
        <f t="array" ref="O29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32.66205749795931</v>
      </c>
      <c r="P29" s="14" cm="1">
        <f t="array" ref="P29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5.7480431452799658</v>
      </c>
      <c r="Q29" s="14" cm="1">
        <f t="array" ref="Q29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33.199548189696799</v>
      </c>
      <c r="R29" s="14" cm="1">
        <f t="array" ref="R29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39.055857435217064</v>
      </c>
      <c r="S29" s="14" cm="1">
        <f t="array" ref="S29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69.642587545265727</v>
      </c>
      <c r="T29" s="14" cm="1">
        <f t="array" ref="T29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17.835077796297945</v>
      </c>
      <c r="U29" s="14" cm="1">
        <f t="array" ref="U29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56.797975316026893</v>
      </c>
      <c r="V29" s="14" cm="1">
        <f t="array" ref="V29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21.214146223687628</v>
      </c>
      <c r="W29" s="14" cm="1">
        <f t="array" ref="W29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69.072715307855091</v>
      </c>
      <c r="X29" s="14" cm="1">
        <f t="array" ref="X29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1.7435595774162693</v>
      </c>
      <c r="Y29" s="14" cm="1">
        <f t="array" ref="Y29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57.323991486985619</v>
      </c>
      <c r="Z29" s="14" cm="1">
        <f t="array" ref="Z29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23.380333616097097</v>
      </c>
      <c r="AA29" s="14" cm="1">
        <f t="array" ref="AA29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57.568133546259773</v>
      </c>
      <c r="AB29" s="14" cm="1">
        <f t="array" ref="AB29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34.799425282610628</v>
      </c>
      <c r="AC29" s="14" cm="1">
        <f t="array" ref="AC29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11.228980363327741</v>
      </c>
      <c r="AD29" s="14" cm="1">
        <f t="array" ref="AD29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11.18212859879549</v>
      </c>
      <c r="AE29" s="14" cm="1">
        <f t="array" ref="AE29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21.955409356238384</v>
      </c>
      <c r="AF29" s="14" cm="1">
        <f t="array" ref="AF29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39.064049969249218</v>
      </c>
      <c r="AG29" s="14" cm="1">
        <f t="array" ref="AG29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32.775143020282918</v>
      </c>
      <c r="AH29" s="14" cm="1">
        <f t="array" ref="AH29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67.447831692353162</v>
      </c>
      <c r="AI29" s="14" cm="1">
        <f t="array" ref="AI29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33.63346547711074</v>
      </c>
      <c r="AJ29" s="14" cm="1">
        <f t="array" ref="AJ29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7.8740078740118111</v>
      </c>
      <c r="AK29" s="14" cm="1">
        <f t="array" ref="AK29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28.827070610799147</v>
      </c>
      <c r="AL29" s="14" cm="1">
        <f t="array" ref="AL29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9.9744674043279122</v>
      </c>
      <c r="AM29" s="14" cm="1">
        <f t="array" ref="AM29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66.069735885653429</v>
      </c>
      <c r="AN29" s="14" cm="1">
        <f t="array" ref="AN29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40.36087214122113</v>
      </c>
      <c r="AO29" s="14" cm="1">
        <f t="array" ref="AO29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40.841155713324277</v>
      </c>
      <c r="AP29" s="14" cm="1">
        <f t="array" ref="AP29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13.069429979918787</v>
      </c>
      <c r="AQ29" s="14" cm="1">
        <f t="array" ref="AQ29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5.3888774341229917</v>
      </c>
      <c r="AR29" s="14" cm="1">
        <f t="array" ref="AR29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43.479190424845768</v>
      </c>
      <c r="AS29" s="14" cm="1">
        <f t="array" ref="AS29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6.5</v>
      </c>
      <c r="AT29" s="14" cm="1">
        <f t="array" ref="AT29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59.034650841687885</v>
      </c>
      <c r="AU29" s="14" cm="1">
        <f t="array" ref="AU29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34.208332318310987</v>
      </c>
      <c r="AV29" s="14" cm="1">
        <f t="array" ref="AV29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11.596982366115766</v>
      </c>
      <c r="AW29" s="14" cm="1">
        <f t="array" ref="AW29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36.030681370187828</v>
      </c>
      <c r="AX29" s="14" cm="1">
        <f t="array" ref="AX29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22.91833327273168</v>
      </c>
      <c r="AY29" s="14" cm="1">
        <f t="array" ref="AY29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35.880914146660203</v>
      </c>
      <c r="AZ29" s="14" cm="1">
        <f t="array" ref="AZ29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20.976415327696007</v>
      </c>
      <c r="BA29" s="14" cm="1">
        <f t="array" ref="BA29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37.4727901283051</v>
      </c>
      <c r="BB29" s="14" cm="1">
        <f t="array" ref="BB29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12.7283148923964</v>
      </c>
      <c r="BC29" s="14" cm="1">
        <f t="array" ref="BC29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36.315423720507518</v>
      </c>
      <c r="BD29" s="14" cm="1">
        <f t="array" ref="BD29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15.006998367428444</v>
      </c>
      <c r="BE29" s="14" cm="1">
        <f t="array" ref="BE29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41.511564653720292</v>
      </c>
      <c r="BF29" s="14" cm="1">
        <f t="array" ref="BF29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42.76727721050289</v>
      </c>
      <c r="BG29" s="14" cm="1">
        <f t="array" ref="BG29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16.924538398432023</v>
      </c>
      <c r="BH29" s="14" cm="1">
        <f t="array" ref="BH29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20.71834935510066</v>
      </c>
      <c r="BI29" s="14" cm="1">
        <f t="array" ref="BI29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9.43610088966836</v>
      </c>
      <c r="BJ29" s="14" cm="1">
        <f t="array" ref="BJ29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35.860842154082214</v>
      </c>
      <c r="BK29" s="14" cm="1">
        <f t="array" ref="BK29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33.274765213296398</v>
      </c>
      <c r="BL29" s="14" cm="1">
        <f t="array" ref="BL29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12.806248474865697</v>
      </c>
      <c r="BM29" s="14" cm="1">
        <f t="array" ref="BM29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20.494877408757535</v>
      </c>
      <c r="BN29" s="14" cm="1">
        <f t="array" ref="BN29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58.061088518903951</v>
      </c>
      <c r="BO29" s="14" cm="1">
        <f t="array" ref="BO29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8.6046499057195813</v>
      </c>
      <c r="BP29" s="14" cm="1">
        <f t="array" ref="BP29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23.247365442131287</v>
      </c>
      <c r="BQ29" s="14" cm="1">
        <f t="array" ref="BQ29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20.19925741209315</v>
      </c>
      <c r="BR29" s="14" cm="1">
        <f t="array" ref="BR29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21.644629818964333</v>
      </c>
      <c r="BS29" s="14" cm="1">
        <f t="array" ref="BS29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40.078048854703496</v>
      </c>
      <c r="BT29" s="14" cm="1">
        <f t="array" ref="BT29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36.417166281851202</v>
      </c>
      <c r="BU29" s="14" cm="1">
        <f t="array" ref="BU29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18.220867158288598</v>
      </c>
      <c r="BV29" s="14" cm="1">
        <f t="array" ref="BV29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65.781532362814417</v>
      </c>
      <c r="BW29" s="14" cm="1">
        <f t="array" ref="BW29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12.24744871391589</v>
      </c>
      <c r="BX29" s="14" cm="1">
        <f t="array" ref="BX29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65.343783177896896</v>
      </c>
      <c r="BY29" s="14" cm="1">
        <f t="array" ref="BY29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8.1246538387798406</v>
      </c>
      <c r="BZ29" s="14" cm="1">
        <f t="array" ref="BZ29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34.48492424234103</v>
      </c>
      <c r="CA29" s="14" cm="1">
        <f t="array" ref="CA29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34.571809324939878</v>
      </c>
      <c r="CB29" s="14" cm="1">
        <f t="array" ref="CB29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44.013179844223934</v>
      </c>
      <c r="CC29" s="14" cm="1">
        <f t="array" ref="CC29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26.020953095534377</v>
      </c>
      <c r="CD29" s="14" cm="1">
        <f t="array" ref="CD29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34.377463548086268</v>
      </c>
      <c r="CE29" s="14" cm="1">
        <f t="array" ref="CE29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31.203204963593084</v>
      </c>
      <c r="CF29" s="14" cm="1">
        <f t="array" ref="CF29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36.044555760891271</v>
      </c>
      <c r="CG29" s="14" cm="1">
        <f t="array" ref="CG29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30.532114240582818</v>
      </c>
      <c r="CH29" s="14" cm="1">
        <f t="array" ref="CH29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33.454596096799612</v>
      </c>
      <c r="CI29" s="14" cm="1">
        <f t="array" ref="CI29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8.1246538387798406</v>
      </c>
      <c r="CJ29" s="14" cm="1">
        <f t="array" ref="CJ29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16.315943123215401</v>
      </c>
      <c r="CK29" s="14" cm="1">
        <f t="array" ref="CK29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33.499402979754727</v>
      </c>
      <c r="CL29" s="14" cm="1">
        <f t="array" ref="CL29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6.4226162893325647</v>
      </c>
      <c r="CM29" s="14" cm="1">
        <f t="array" ref="CM29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24.511425907115235</v>
      </c>
      <c r="CN29" s="14" cm="1">
        <f t="array" ref="CN29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13.425721582097552</v>
      </c>
      <c r="CO29" s="14" cm="1">
        <f t="array" ref="CO29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32.308048532834661</v>
      </c>
      <c r="CP29" s="14" cm="1">
        <f t="array" ref="CP29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33.737368006410932</v>
      </c>
      <c r="CQ29" s="14" cm="1">
        <f t="array" ref="CQ29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34.481879299133332</v>
      </c>
      <c r="CR29" s="14" cm="1">
        <f t="array" ref="CR29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62.338511371382623</v>
      </c>
      <c r="CS29" s="14" cm="1">
        <f t="array" ref="CS29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33.973666272570583</v>
      </c>
      <c r="CT29" s="14" cm="1">
        <f t="array" ref="CT29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26.260997696203393</v>
      </c>
      <c r="CU29" s="14" cm="1">
        <f t="array" ref="CU29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10.051865498503251</v>
      </c>
      <c r="CV29" s="14" cm="1">
        <f t="array" ref="CV29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33.811388613897535</v>
      </c>
      <c r="CW29" s="14" cm="1">
        <f t="array" ref="CW29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7.077428911688199</v>
      </c>
      <c r="CX29" s="14" cm="1">
        <f t="array" ref="CX29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40.422889555300223</v>
      </c>
      <c r="CY29" s="14" cm="1">
        <f t="array" ref="CY29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20.865282169191961</v>
      </c>
      <c r="CZ29" s="14" cm="1">
        <f t="array" ref="CZ29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9.9176610145739499</v>
      </c>
      <c r="DA29" s="14" cm="1">
        <f t="array" ref="DA29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9.9176610145739499</v>
      </c>
      <c r="DB29" s="14" cm="1">
        <f t="array" ref="DB29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9.9176610145739499</v>
      </c>
    </row>
    <row r="30" spans="1:106" ht="15.75" x14ac:dyDescent="0.25">
      <c r="A30">
        <v>29</v>
      </c>
      <c r="B30" s="14" cm="1">
        <f t="array" ref="B30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63.080979700699004</v>
      </c>
      <c r="C30" s="14" cm="1">
        <f t="array" ref="C30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19.05255888325765</v>
      </c>
      <c r="D30" s="14" cm="1">
        <f t="array" ref="D30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26.13063336392748</v>
      </c>
      <c r="E30" s="14" cm="1">
        <f t="array" ref="E30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9.8000000000000007</v>
      </c>
      <c r="F30" s="14" cm="1">
        <f t="array" ref="F30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25.585933635495891</v>
      </c>
      <c r="G30" s="14" cm="1">
        <f t="array" ref="G30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34.275501455120974</v>
      </c>
      <c r="H30" s="14" cm="1">
        <f t="array" ref="H30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36.384199867524913</v>
      </c>
      <c r="I30" s="14" cm="1">
        <f t="array" ref="I30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25.248564315620008</v>
      </c>
      <c r="J30" s="14" cm="1">
        <f t="array" ref="J30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40.174618853201331</v>
      </c>
      <c r="K30" s="14" cm="1">
        <f t="array" ref="K30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2.4515301344262523</v>
      </c>
      <c r="L30" s="14" cm="1">
        <f t="array" ref="L30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18.880942773071478</v>
      </c>
      <c r="M30" s="14" cm="1">
        <f t="array" ref="M30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29.689897271630969</v>
      </c>
      <c r="N30" s="14" cm="1">
        <f t="array" ref="N30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12.213107712617621</v>
      </c>
      <c r="O30" s="14" cm="1">
        <f t="array" ref="O30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26.162759793263401</v>
      </c>
      <c r="P30" s="14" cm="1">
        <f t="array" ref="P30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11.796609682446903</v>
      </c>
      <c r="Q30" s="14" cm="1">
        <f t="array" ref="Q30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25.725668115716644</v>
      </c>
      <c r="R30" s="14" cm="1">
        <f t="array" ref="R30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34.722327110952691</v>
      </c>
      <c r="S30" s="14" cm="1">
        <f t="array" ref="S30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61.10654629415739</v>
      </c>
      <c r="T30" s="14" cm="1">
        <f t="array" ref="T30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9.2741576436892643</v>
      </c>
      <c r="U30" s="14" cm="1">
        <f t="array" ref="U30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50.14070202938926</v>
      </c>
      <c r="V30" s="14" cm="1">
        <f t="array" ref="V30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22.807016464237492</v>
      </c>
      <c r="W30" s="14" cm="1">
        <f t="array" ref="W30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60.540564913122509</v>
      </c>
      <c r="X30" s="14" cm="1">
        <f t="array" ref="X30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9.0088845036441665</v>
      </c>
      <c r="Y30" s="14" cm="1">
        <f t="array" ref="Y30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50.518907351604504</v>
      </c>
      <c r="Z30" s="14" cm="1">
        <f t="array" ref="Z30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29.748949561287034</v>
      </c>
      <c r="AA30" s="14" cm="1">
        <f t="array" ref="AA30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51.461150395225332</v>
      </c>
      <c r="AB30" s="14" cm="1">
        <f t="array" ref="AB30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27.760403455281409</v>
      </c>
      <c r="AC30" s="14" cm="1">
        <f t="array" ref="AC30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4.2438190347845888</v>
      </c>
      <c r="AD30" s="14" cm="1">
        <f t="array" ref="AD30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17.46882938264611</v>
      </c>
      <c r="AE30" s="14" cm="1">
        <f t="array" ref="AE30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22.894540834006694</v>
      </c>
      <c r="AF30" s="14" cm="1">
        <f t="array" ref="AF30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34.258429619584142</v>
      </c>
      <c r="AG30" s="14" cm="1">
        <f t="array" ref="AG30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25.096015620014263</v>
      </c>
      <c r="AH30" s="14" cm="1">
        <f t="array" ref="AH30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60.123289996473083</v>
      </c>
      <c r="AI30" s="14" cm="1">
        <f t="array" ref="AI30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25.977105304479171</v>
      </c>
      <c r="AJ30" s="14" cm="1">
        <f t="array" ref="AJ30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6.7852781814749497</v>
      </c>
      <c r="AK30" s="14" cm="1">
        <f t="array" ref="AK30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36.65296713773661</v>
      </c>
      <c r="AL30" s="14" cm="1">
        <f t="array" ref="AL30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10.47902667235846</v>
      </c>
      <c r="AM30" s="14" cm="1">
        <f t="array" ref="AM30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57.365582015699971</v>
      </c>
      <c r="AN30" s="14" cm="1">
        <f t="array" ref="AN30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35.482953653832148</v>
      </c>
      <c r="AO30" s="14" cm="1">
        <f t="array" ref="AO30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35.014853990842226</v>
      </c>
      <c r="AP30" s="14" cm="1">
        <f t="array" ref="AP30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19.058069157183787</v>
      </c>
      <c r="AQ30" s="14" cm="1">
        <f t="array" ref="AQ30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12.213107712617621</v>
      </c>
      <c r="AR30" s="14" cm="1">
        <f t="array" ref="AR30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37.920970451717082</v>
      </c>
      <c r="AS30" s="14" cm="1">
        <f t="array" ref="AS30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11.246777316191514</v>
      </c>
      <c r="AT30" s="14" cm="1">
        <f t="array" ref="AT30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51.390757923969169</v>
      </c>
      <c r="AU30" s="14" cm="1">
        <f t="array" ref="AU30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27.889245238980561</v>
      </c>
      <c r="AV30" s="14" cm="1">
        <f t="array" ref="AV30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16.577394246382632</v>
      </c>
      <c r="AW30" s="14" cm="1">
        <f t="array" ref="AW30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28.032302795168292</v>
      </c>
      <c r="AX30" s="14" cm="1">
        <f t="array" ref="AX30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28.661646847311477</v>
      </c>
      <c r="AY30" s="14" cm="1">
        <f t="array" ref="AY30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29.13760456866693</v>
      </c>
      <c r="AZ30" s="14" cm="1">
        <f t="array" ref="AZ30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22.226335730389749</v>
      </c>
      <c r="BA30" s="14" cm="1">
        <f t="array" ref="BA30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29.49254142999548</v>
      </c>
      <c r="BB30" s="14" cm="1">
        <f t="array" ref="BB30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4.4821869662029945</v>
      </c>
      <c r="BC30" s="14" cm="1">
        <f t="array" ref="BC30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30.63478415135318</v>
      </c>
      <c r="BD30" s="14" cm="1">
        <f t="array" ref="BD30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21.158686159589401</v>
      </c>
      <c r="BE30" s="14" cm="1">
        <f t="array" ref="BE30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36.12215386712149</v>
      </c>
      <c r="BF30" s="14" cm="1">
        <f t="array" ref="BF30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36.345563690772494</v>
      </c>
      <c r="BG30" s="14" cm="1">
        <f t="array" ref="BG30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22.604424345689495</v>
      </c>
      <c r="BH30" s="14" cm="1">
        <f t="array" ref="BH30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24.687851263323829</v>
      </c>
      <c r="BI30" s="14" cm="1">
        <f t="array" ref="BI30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14.871449156017043</v>
      </c>
      <c r="BJ30" s="14" cm="1">
        <f t="array" ref="BJ30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28.313247782619356</v>
      </c>
      <c r="BK30" s="14" cm="1">
        <f t="array" ref="BK30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26.321284163201458</v>
      </c>
      <c r="BL30" s="14" cm="1">
        <f t="array" ref="BL30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17.619307591389624</v>
      </c>
      <c r="BM30" s="14" cm="1">
        <f t="array" ref="BM30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22.408926792686884</v>
      </c>
      <c r="BN30" s="14" cm="1">
        <f t="array" ref="BN30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51.159065667777789</v>
      </c>
      <c r="BO30" s="14" cm="1">
        <f t="array" ref="BO30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14.218298069740976</v>
      </c>
      <c r="BP30" s="14" cm="1">
        <f t="array" ref="BP30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29.37618082733016</v>
      </c>
      <c r="BQ30" s="14" cm="1">
        <f t="array" ref="BQ30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23.623928547132039</v>
      </c>
      <c r="BR30" s="14" cm="1">
        <f t="array" ref="BR30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27.10737906917598</v>
      </c>
      <c r="BS30" s="14" cm="1">
        <f t="array" ref="BS30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37.342870805550021</v>
      </c>
      <c r="BT30" s="14" cm="1">
        <f t="array" ref="BT30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30.2623528497042</v>
      </c>
      <c r="BU30" s="14" cm="1">
        <f t="array" ref="BU30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24.381140252252354</v>
      </c>
      <c r="BV30" s="14" cm="1">
        <f t="array" ref="BV30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57.085987772832659</v>
      </c>
      <c r="BW30" s="14" cm="1">
        <f t="array" ref="BW30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18.720042734993957</v>
      </c>
      <c r="BX30" s="14" cm="1">
        <f t="array" ref="BX30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56.670009705310619</v>
      </c>
      <c r="BY30" s="14" cm="1">
        <f t="array" ref="BY30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15.3</v>
      </c>
      <c r="BZ30" s="14" cm="1">
        <f t="array" ref="BZ30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27.400912393568209</v>
      </c>
      <c r="CA30" s="14" cm="1">
        <f t="array" ref="CA30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26.698501830627126</v>
      </c>
      <c r="CB30" s="14" cm="1">
        <f t="array" ref="CB30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41.968559660774638</v>
      </c>
      <c r="CC30" s="14" cm="1">
        <f t="array" ref="CC30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33.185087012090236</v>
      </c>
      <c r="CD30" s="14" cm="1">
        <f t="array" ref="CD30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27.303662757952459</v>
      </c>
      <c r="CE30" s="14" cm="1">
        <f t="array" ref="CE30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23.944936834328882</v>
      </c>
      <c r="CF30" s="14" cm="1">
        <f t="array" ref="CF30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28.404401067440233</v>
      </c>
      <c r="CG30" s="14" cm="1">
        <f t="array" ref="CG30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23.870693328849917</v>
      </c>
      <c r="CH30" s="14" cm="1">
        <f t="array" ref="CH30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26.92229559305818</v>
      </c>
      <c r="CI30" s="14" cm="1">
        <f t="array" ref="CI30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2.8301943396169813</v>
      </c>
      <c r="CJ30" s="14" cm="1">
        <f t="array" ref="CJ30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20.510728899773405</v>
      </c>
      <c r="CK30" s="14" cm="1">
        <f t="array" ref="CK30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25.686767021172592</v>
      </c>
      <c r="CL30" s="14" cm="1">
        <f t="array" ref="CL30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12.389108119634763</v>
      </c>
      <c r="CM30" s="14" cm="1">
        <f t="array" ref="CM30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30.450123152460321</v>
      </c>
      <c r="CN30" s="14" cm="1">
        <f t="array" ref="CN30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18.827904822364065</v>
      </c>
      <c r="CO30" s="14" cm="1">
        <f t="array" ref="CO30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25.719447894540817</v>
      </c>
      <c r="CP30" s="14" cm="1">
        <f t="array" ref="CP30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27.014995835646541</v>
      </c>
      <c r="CQ30" s="14" cm="1">
        <f t="array" ref="CQ30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27.397810131468535</v>
      </c>
      <c r="CR30" s="14" cm="1">
        <f t="array" ref="CR30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56.089303793147586</v>
      </c>
      <c r="CS30" s="14" cm="1">
        <f t="array" ref="CS30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26.90371721528458</v>
      </c>
      <c r="CT30" s="14" cm="1">
        <f t="array" ref="CT30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33.316662497915367</v>
      </c>
      <c r="CU30" s="14" cm="1">
        <f t="array" ref="CU30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1.7320508075688772</v>
      </c>
      <c r="CV30" s="14" cm="1">
        <f t="array" ref="CV30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26.885125999332789</v>
      </c>
      <c r="CW30" s="14" cm="1">
        <f t="array" ref="CW30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3.4655446902326914</v>
      </c>
      <c r="CX30" s="14" cm="1">
        <f t="array" ref="CX30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35.071498399697724</v>
      </c>
      <c r="CY30" s="14" cm="1">
        <f t="array" ref="CY30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28.594405047141652</v>
      </c>
      <c r="CZ30" s="14" cm="1">
        <f t="array" ref="CZ30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16.267759526130202</v>
      </c>
      <c r="DA30" s="14" cm="1">
        <f t="array" ref="DA30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16.267759526130202</v>
      </c>
      <c r="DB30" s="14" cm="1">
        <f t="array" ref="DB30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16.267759526130202</v>
      </c>
    </row>
    <row r="31" spans="1:106" ht="15.75" x14ac:dyDescent="0.25">
      <c r="A31">
        <v>30</v>
      </c>
      <c r="B31" s="14" cm="1">
        <f t="array" ref="B31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53.225933528685054</v>
      </c>
      <c r="C31" s="14" cm="1">
        <f t="array" ref="C31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72.887653275434786</v>
      </c>
      <c r="D31" s="14" cm="1">
        <f t="array" ref="D31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46.054315758677816</v>
      </c>
      <c r="E31" s="14" cm="1">
        <f t="array" ref="E31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66.122688995533139</v>
      </c>
      <c r="F31" s="14" cm="1">
        <f t="array" ref="F31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52.124946043137541</v>
      </c>
      <c r="G31" s="14" cm="1">
        <f t="array" ref="G31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61.943522663794319</v>
      </c>
      <c r="H31" s="14" cm="1">
        <f t="array" ref="H31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89.348978729474013</v>
      </c>
      <c r="I31" s="14" cm="1">
        <f t="array" ref="I31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73.325029832929488</v>
      </c>
      <c r="J31" s="14" cm="1">
        <f t="array" ref="J31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94.008563439720746</v>
      </c>
      <c r="K31" s="14" cm="1">
        <f t="array" ref="K31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56.335069006791855</v>
      </c>
      <c r="L31" s="14" cm="1">
        <f t="array" ref="L31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72.038600763757202</v>
      </c>
      <c r="M31" s="14" cm="1">
        <f t="array" ref="M31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84.122291932638163</v>
      </c>
      <c r="N31" s="14" cm="1">
        <f t="array" ref="N31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66.780910446024919</v>
      </c>
      <c r="O31" s="14" cm="1">
        <f t="array" ref="O31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49.183737149590414</v>
      </c>
      <c r="P31" s="14" cm="1">
        <f t="array" ref="P31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68.481311319220509</v>
      </c>
      <c r="Q31" s="14" cm="1">
        <f t="array" ref="Q31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44.294469180700204</v>
      </c>
      <c r="R31" s="14" cm="1">
        <f t="array" ref="R31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59.74018747878182</v>
      </c>
      <c r="S31" s="14" cm="1">
        <f t="array" ref="S31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17.252246230563717</v>
      </c>
      <c r="T31" s="14" cm="1">
        <f t="array" ref="T31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49.412953767205614</v>
      </c>
      <c r="U31" s="14" cm="1">
        <f t="array" ref="U31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33.32326514614077</v>
      </c>
      <c r="V31" s="14" cm="1">
        <f t="array" ref="V31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68.210629670162106</v>
      </c>
      <c r="W31" s="14" cm="1">
        <f t="array" ref="W31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16.723934943666816</v>
      </c>
      <c r="X31" s="14" cm="1">
        <f t="array" ref="X31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66.390436058215485</v>
      </c>
      <c r="Y31" s="14" cm="1">
        <f t="array" ref="Y31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31.822790575309387</v>
      </c>
      <c r="Z31" s="14" cm="1">
        <f t="array" ref="Z31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82.113397201674701</v>
      </c>
      <c r="AA31" s="14" cm="1">
        <f t="array" ref="AA31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38.117712418244622</v>
      </c>
      <c r="AB31" s="14" cm="1">
        <f t="array" ref="AB31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46.054424326008032</v>
      </c>
      <c r="AC31" s="14" cm="1">
        <f t="array" ref="AC31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56.970518691688248</v>
      </c>
      <c r="AD31" s="14" cm="1">
        <f t="array" ref="AD31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73.127901651831905</v>
      </c>
      <c r="AE31" s="14" cm="1">
        <f t="array" ref="AE31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66.728479676971503</v>
      </c>
      <c r="AF31" s="14" cm="1">
        <f t="array" ref="AF31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54.203413176662593</v>
      </c>
      <c r="AG31" s="14" cm="1">
        <f t="array" ref="AG31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43.335897360040903</v>
      </c>
      <c r="AH31" s="14" cm="1">
        <f t="array" ref="AH31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33.060550509633082</v>
      </c>
      <c r="AI31" s="14" cm="1">
        <f t="array" ref="AI31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43.092922852830483</v>
      </c>
      <c r="AJ31" s="14" cm="1">
        <f t="array" ref="AJ31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61.07544514778423</v>
      </c>
      <c r="AK31" s="14" cm="1">
        <f t="array" ref="AK31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91.177903024800912</v>
      </c>
      <c r="AL31" s="14" cm="1">
        <f t="array" ref="AL31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62.395833194212578</v>
      </c>
      <c r="AM31" s="14" cm="1">
        <f t="array" ref="AM31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3</v>
      </c>
      <c r="AN31" s="14" cm="1">
        <f t="array" ref="AN31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57.456157198336889</v>
      </c>
      <c r="AO31" s="14" cm="1">
        <f t="array" ref="AO31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52.174802347493376</v>
      </c>
      <c r="AP31" s="14" cm="1">
        <f t="array" ref="AP31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72.890328576567683</v>
      </c>
      <c r="AQ31" s="14" cm="1">
        <f t="array" ref="AQ31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68.641751143163589</v>
      </c>
      <c r="AR31" s="14" cm="1">
        <f t="array" ref="AR31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50.418349834162562</v>
      </c>
      <c r="AS31" s="14" cm="1">
        <f t="array" ref="AS31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66.869724090951664</v>
      </c>
      <c r="AT31" s="14" cm="1">
        <f t="array" ref="AT31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23.035624584542958</v>
      </c>
      <c r="AU31" s="14" cm="1">
        <f t="array" ref="AU31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50.019996001599203</v>
      </c>
      <c r="AV31" s="14" cm="1">
        <f t="array" ref="AV31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70.627473408015945</v>
      </c>
      <c r="AW31" s="14" cm="1">
        <f t="array" ref="AW31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39.623225512317902</v>
      </c>
      <c r="AX31" s="14" cm="1">
        <f t="array" ref="AX31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79.828315778300123</v>
      </c>
      <c r="AY31" s="14" cm="1">
        <f t="array" ref="AY31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47.275892376559113</v>
      </c>
      <c r="AZ31" s="14" cm="1">
        <f t="array" ref="AZ31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67.660919296149089</v>
      </c>
      <c r="BA31" s="14" cm="1">
        <f t="array" ref="BA31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39.217343102255157</v>
      </c>
      <c r="BB31" s="14" cm="1">
        <f t="array" ref="BB31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54.004073920399748</v>
      </c>
      <c r="BC31" s="14" cm="1">
        <f t="array" ref="BC31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52.621668540630672</v>
      </c>
      <c r="BD31" s="14" cm="1">
        <f t="array" ref="BD31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75.085551206606993</v>
      </c>
      <c r="BE31" s="14" cm="1">
        <f t="array" ref="BE31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51.097945164164869</v>
      </c>
      <c r="BF31" s="14" cm="1">
        <f t="array" ref="BF31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48.567581780442808</v>
      </c>
      <c r="BG31" s="14" cm="1">
        <f t="array" ref="BG31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75.546608130345604</v>
      </c>
      <c r="BH31" s="14" cm="1">
        <f t="array" ref="BH31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73.841451773377258</v>
      </c>
      <c r="BI31" s="14" cm="1">
        <f t="array" ref="BI31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70.425066560138944</v>
      </c>
      <c r="BJ31" s="14" cm="1">
        <f t="array" ref="BJ31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42.071486781429535</v>
      </c>
      <c r="BK31" s="14" cm="1">
        <f t="array" ref="BK31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47.021271782034987</v>
      </c>
      <c r="BL31" s="14" cm="1">
        <f t="array" ref="BL31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70.868963587737056</v>
      </c>
      <c r="BM31" s="14" cm="1">
        <f t="array" ref="BM31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69.21481055381139</v>
      </c>
      <c r="BN31" s="14" cm="1">
        <f t="array" ref="BN31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31.112055541220673</v>
      </c>
      <c r="BO31" s="14" cm="1">
        <f t="array" ref="BO31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69.272577546962978</v>
      </c>
      <c r="BP31" s="14" cm="1">
        <f t="array" ref="BP31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81.873622125810456</v>
      </c>
      <c r="BQ31" s="14" cm="1">
        <f t="array" ref="BQ31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72.459919955793495</v>
      </c>
      <c r="BR31" s="14" cm="1">
        <f t="array" ref="BR31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78.334156024048667</v>
      </c>
      <c r="BS31" s="14" cm="1">
        <f t="array" ref="BS31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67.613312298688641</v>
      </c>
      <c r="BT31" s="14" cm="1">
        <f t="array" ref="BT31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50.358713248056688</v>
      </c>
      <c r="BU31" s="14" cm="1">
        <f t="array" ref="BU31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77.552627292697181</v>
      </c>
      <c r="BV31" s="14" cm="1">
        <f t="array" ref="BV31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2.2360679774997898</v>
      </c>
      <c r="BW31" s="14" cm="1">
        <f t="array" ref="BW31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74.124287517655105</v>
      </c>
      <c r="BX31" s="14" cm="1">
        <f t="array" ref="BX31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2.8354893757515649</v>
      </c>
      <c r="BY31" s="14" cm="1">
        <f t="array" ref="BY31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72.044708341418101</v>
      </c>
      <c r="BZ31" s="14" cm="1">
        <f t="array" ref="BZ31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46.010868281309364</v>
      </c>
      <c r="CA31" s="14" cm="1">
        <f t="array" ref="CA31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41.315856520227193</v>
      </c>
      <c r="CB31" s="14" cm="1">
        <f t="array" ref="CB31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70.825489761808214</v>
      </c>
      <c r="CC31" s="14" cm="1">
        <f t="array" ref="CC31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86.694636512301031</v>
      </c>
      <c r="CD31" s="14" cm="1">
        <f t="array" ref="CD31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46.022168571244009</v>
      </c>
      <c r="CE31" s="14" cm="1">
        <f t="array" ref="CE31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46.196211965917726</v>
      </c>
      <c r="CF31" s="14" cm="1">
        <f t="array" ref="CF31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42.201895692018383</v>
      </c>
      <c r="CG31" s="14" cm="1">
        <f t="array" ref="CG31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49.132473986152988</v>
      </c>
      <c r="CH31" s="14" cm="1">
        <f t="array" ref="CH31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49.020403915104573</v>
      </c>
      <c r="CI31" s="14" cm="1">
        <f t="array" ref="CI31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59.295868321494375</v>
      </c>
      <c r="CJ31" s="14" cm="1">
        <f t="array" ref="CJ31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71.671751757578804</v>
      </c>
      <c r="CK31" s="14" cm="1">
        <f t="array" ref="CK31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42.237424163885748</v>
      </c>
      <c r="CL31" s="14" cm="1">
        <f t="array" ref="CL31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68.356126279946551</v>
      </c>
      <c r="CM31" s="14" cm="1">
        <f t="array" ref="CM31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81.418671077339496</v>
      </c>
      <c r="CN31" s="14" cm="1">
        <f t="array" ref="CN31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71.969160061793133</v>
      </c>
      <c r="CO31" s="14" cm="1">
        <f t="array" ref="CO31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49.051401610963168</v>
      </c>
      <c r="CP31" s="14" cm="1">
        <f t="array" ref="CP31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48.020828814171878</v>
      </c>
      <c r="CQ31" s="14" cm="1">
        <f t="array" ref="CQ31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46.010976951158078</v>
      </c>
      <c r="CR31" s="14" cm="1">
        <f t="array" ref="CR31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39.970489113844984</v>
      </c>
      <c r="CS31" s="14" cm="1">
        <f t="array" ref="CS31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46.086874487211652</v>
      </c>
      <c r="CT31" s="14" cm="1">
        <f t="array" ref="CT31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86.450043377664073</v>
      </c>
      <c r="CU31" s="14" cm="1">
        <f t="array" ref="CU31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56.752180574846633</v>
      </c>
      <c r="CV31" s="14" cm="1">
        <f t="array" ref="CV31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47.042533945356304</v>
      </c>
      <c r="CW31" s="14" cm="1">
        <f t="array" ref="CW31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60.16344405035337</v>
      </c>
      <c r="CX31" s="14" cm="1">
        <f t="array" ref="CX31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54.86346689738081</v>
      </c>
      <c r="CY31" s="14" cm="1">
        <f t="array" ref="CY31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83.886172877298435</v>
      </c>
      <c r="CZ31" s="14" cm="1">
        <f t="array" ref="CZ31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71.315426101230017</v>
      </c>
      <c r="DA31" s="14" cm="1">
        <f t="array" ref="DA31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71.315426101230017</v>
      </c>
      <c r="DB31" s="14" cm="1">
        <f t="array" ref="DB31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71.315426101230017</v>
      </c>
    </row>
    <row r="32" spans="1:106" ht="15.75" x14ac:dyDescent="0.25">
      <c r="A32">
        <v>31</v>
      </c>
      <c r="B32" s="14" cm="1">
        <f t="array" ref="B32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76.655332495528313</v>
      </c>
      <c r="C32" s="14" cm="1">
        <f t="array" ref="C32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17.029679973505079</v>
      </c>
      <c r="D32" s="14" cm="1">
        <f t="array" ref="D32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58.474267844924746</v>
      </c>
      <c r="E32" s="14" cm="1">
        <f t="array" ref="E32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27.321969182326519</v>
      </c>
      <c r="F32" s="14" cm="1">
        <f t="array" ref="F32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54.79863136977054</v>
      </c>
      <c r="G32" s="14" cm="1">
        <f t="array" ref="G32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62.970151659337773</v>
      </c>
      <c r="H32" s="14" cm="1">
        <f t="array" ref="H32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10.63014581273465</v>
      </c>
      <c r="I32" s="14" cm="1">
        <f t="array" ref="I32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34.713686061840221</v>
      </c>
      <c r="J32" s="14" cm="1">
        <f t="array" ref="J32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25.040167731067619</v>
      </c>
      <c r="K32" s="14" cm="1">
        <f t="array" ref="K32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37.429934544425805</v>
      </c>
      <c r="L32" s="14" cm="1">
        <f t="array" ref="L32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17.945472966740109</v>
      </c>
      <c r="M32" s="14" cm="1">
        <f t="array" ref="M32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5.7480431452799658</v>
      </c>
      <c r="N32" s="14" cm="1">
        <f t="array" ref="N32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25.86986664055306</v>
      </c>
      <c r="O32" s="14" cm="1">
        <f t="array" ref="O32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56.147662462474784</v>
      </c>
      <c r="P32" s="14" cm="1">
        <f t="array" ref="P32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24.191940806805889</v>
      </c>
      <c r="Q32" s="14" cm="1">
        <f t="array" ref="Q32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59.162826166436638</v>
      </c>
      <c r="R32" s="14" cm="1">
        <f t="array" ref="R32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63.631831656805232</v>
      </c>
      <c r="S32" s="14" cm="1">
        <f t="array" ref="S32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95.11571899533746</v>
      </c>
      <c r="T32" s="14" cm="1">
        <f t="array" ref="T32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44.237992721189329</v>
      </c>
      <c r="U32" s="14" cm="1">
        <f t="array" ref="U32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72.913373258957094</v>
      </c>
      <c r="V32" s="14" cm="1">
        <f t="array" ref="V32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39.373214245220062</v>
      </c>
      <c r="W32" s="14" cm="1">
        <f t="array" ref="W32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94.452368948586994</v>
      </c>
      <c r="X32" s="14" cm="1">
        <f t="array" ref="X32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27.299267389437397</v>
      </c>
      <c r="Y32" s="14" cm="1">
        <f t="array" ref="Y32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74.338751670982475</v>
      </c>
      <c r="Z32" s="14" cm="1">
        <f t="array" ref="Z32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29.154930972307241</v>
      </c>
      <c r="AA32" s="14" cm="1">
        <f t="array" ref="AA32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72.788460623920329</v>
      </c>
      <c r="AB32" s="14" cm="1">
        <f t="array" ref="AB32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59.016014775652209</v>
      </c>
      <c r="AC32" s="14" cm="1">
        <f t="array" ref="AC32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37.802116342871599</v>
      </c>
      <c r="AD32" s="14" cm="1">
        <f t="array" ref="AD32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19.93113142799475</v>
      </c>
      <c r="AE32" s="14" cm="1">
        <f t="array" ref="AE32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40.475301110677364</v>
      </c>
      <c r="AF32" s="14" cm="1">
        <f t="array" ref="AF32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65.405580801641079</v>
      </c>
      <c r="AG32" s="14" cm="1">
        <f t="array" ref="AG32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58.772782816538474</v>
      </c>
      <c r="AH32" s="14" cm="1">
        <f t="array" ref="AH32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91.723715581086225</v>
      </c>
      <c r="AI32" s="14" cm="1">
        <f t="array" ref="AI32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59.002033863249153</v>
      </c>
      <c r="AJ32" s="14" cm="1">
        <f t="array" ref="AJ32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29.74037659479113</v>
      </c>
      <c r="AK32" s="14" cm="1">
        <f t="array" ref="AK32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2.8442925306655784</v>
      </c>
      <c r="AL32" s="14" cm="1">
        <f t="array" ref="AL32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27.658633371878661</v>
      </c>
      <c r="AM32" s="14" cm="1">
        <f t="array" ref="AM32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89.561375603549095</v>
      </c>
      <c r="AN32" s="14" cm="1">
        <f t="array" ref="AN32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65.00376912149018</v>
      </c>
      <c r="AO32" s="14" cm="1">
        <f t="array" ref="AO32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66.801871231276152</v>
      </c>
      <c r="AP32" s="14" cm="1">
        <f t="array" ref="AP32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17.030560765870277</v>
      </c>
      <c r="AQ32" s="14" cm="1">
        <f t="array" ref="AQ32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23.005434140654682</v>
      </c>
      <c r="AR32" s="14" cm="1">
        <f t="array" ref="AR32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70.147059810087555</v>
      </c>
      <c r="AS32" s="14" cm="1">
        <f t="array" ref="AS32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24.208263052106815</v>
      </c>
      <c r="AT32" s="14" cm="1">
        <f t="array" ref="AT32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79.787217021274785</v>
      </c>
      <c r="AU32" s="14" cm="1">
        <f t="array" ref="AU32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58.755765674527638</v>
      </c>
      <c r="AV32" s="14" cm="1">
        <f t="array" ref="AV32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20.396078054371138</v>
      </c>
      <c r="AW32" s="14" cm="1">
        <f t="array" ref="AW32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62.467911762760245</v>
      </c>
      <c r="AX32" s="14" cm="1">
        <f t="array" ref="AX32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30.216551755618973</v>
      </c>
      <c r="AY32" s="14" cm="1">
        <f t="array" ref="AY32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59.174403250053992</v>
      </c>
      <c r="AZ32" s="14" cm="1">
        <f t="array" ref="AZ32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40.628069114837345</v>
      </c>
      <c r="BA32" s="14" cm="1">
        <f t="array" ref="BA32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63.436897780392762</v>
      </c>
      <c r="BB32" s="14" cm="1">
        <f t="array" ref="BB32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37.554760017872567</v>
      </c>
      <c r="BC32" s="14" cm="1">
        <f t="array" ref="BC32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57.987584878144389</v>
      </c>
      <c r="BD32" s="14" cm="1">
        <f t="array" ref="BD32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15.171025014810304</v>
      </c>
      <c r="BE32" s="14" cm="1">
        <f t="array" ref="BE32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68.067907269138217</v>
      </c>
      <c r="BF32" s="14" cm="1">
        <f t="array" ref="BF32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69.150632679679802</v>
      </c>
      <c r="BG32" s="14" cm="1">
        <f t="array" ref="BG32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15.008331019803634</v>
      </c>
      <c r="BH32" s="14" cm="1">
        <f t="array" ref="BH32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34.713686061840221</v>
      </c>
      <c r="BI32" s="14" cm="1">
        <f t="array" ref="BI32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22.566568192793515</v>
      </c>
      <c r="BJ32" s="14" cm="1">
        <f t="array" ref="BJ32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62.991189860170124</v>
      </c>
      <c r="BK32" s="14" cm="1">
        <f t="array" ref="BK32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58.148430761285383</v>
      </c>
      <c r="BL32" s="14" cm="1">
        <f t="array" ref="BL32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19.521526579650477</v>
      </c>
      <c r="BM32" s="14" cm="1">
        <f t="array" ref="BM32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39.676819428981453</v>
      </c>
      <c r="BN32" s="14" cm="1">
        <f t="array" ref="BN32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74.573185529384489</v>
      </c>
      <c r="BO32" s="14" cm="1">
        <f t="array" ref="BO32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21.266170318136737</v>
      </c>
      <c r="BP32" s="14" cm="1">
        <f t="array" ref="BP32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11.191514642799696</v>
      </c>
      <c r="BQ32" s="14" cm="1">
        <f t="array" ref="BQ32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36.364268176329354</v>
      </c>
      <c r="BR32" s="14" cm="1">
        <f t="array" ref="BR32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31.527765540868891</v>
      </c>
      <c r="BS32" s="14" cm="1">
        <f t="array" ref="BS32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61.335470977241222</v>
      </c>
      <c r="BT32" s="14" cm="1">
        <f t="array" ref="BT32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59.09517746821647</v>
      </c>
      <c r="BU32" s="14" cm="1">
        <f t="array" ref="BU32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12.692123541787639</v>
      </c>
      <c r="BV32" s="14" cm="1">
        <f t="array" ref="BV32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89.035049278360034</v>
      </c>
      <c r="BW32" s="14" cm="1">
        <f t="array" ref="BW32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18.140837907880659</v>
      </c>
      <c r="BX32" s="14" cm="1">
        <f t="array" ref="BX32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88.450890329040789</v>
      </c>
      <c r="BY32" s="14" cm="1">
        <f t="array" ref="BY32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21.032356025894959</v>
      </c>
      <c r="BZ32" s="14" cm="1">
        <f t="array" ref="BZ32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59.474700503659534</v>
      </c>
      <c r="CA32" s="14" cm="1">
        <f t="array" ref="CA32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60.640250659112546</v>
      </c>
      <c r="CB32" s="14" cm="1">
        <f t="array" ref="CB32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67.595044197041545</v>
      </c>
      <c r="CC32" s="14" cm="1">
        <f t="array" ref="CC32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27.039970414184996</v>
      </c>
      <c r="CD32" s="14" cm="1">
        <f t="array" ref="CD32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58.85201780737853</v>
      </c>
      <c r="CE32" s="14" cm="1">
        <f t="array" ref="CE32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56.597261417846006</v>
      </c>
      <c r="CF32" s="14" cm="1">
        <f t="array" ref="CF32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61.929314544890609</v>
      </c>
      <c r="CG32" s="14" cm="1">
        <f t="array" ref="CG32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55.391696128571475</v>
      </c>
      <c r="CH32" s="14" cm="1">
        <f t="array" ref="CH32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57.595485934229252</v>
      </c>
      <c r="CI32" s="14" cm="1">
        <f t="array" ref="CI32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33.86207317929604</v>
      </c>
      <c r="CJ32" s="14" cm="1">
        <f t="array" ref="CJ32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18.792551716038989</v>
      </c>
      <c r="CK32" s="14" cm="1">
        <f t="array" ref="CK32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59.331610461877737</v>
      </c>
      <c r="CL32" s="14" cm="1">
        <f t="array" ref="CL32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22.826300620118012</v>
      </c>
      <c r="CM32" s="14" cm="1">
        <f t="array" ref="CM32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29.15544546049674</v>
      </c>
      <c r="CN32" s="14" cm="1">
        <f t="array" ref="CN32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17.833676009168723</v>
      </c>
      <c r="CO32" s="14" cm="1">
        <f t="array" ref="CO32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57.197552395185582</v>
      </c>
      <c r="CP32" s="14" cm="1">
        <f t="array" ref="CP32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58.002068928616673</v>
      </c>
      <c r="CQ32" s="14" cm="1">
        <f t="array" ref="CQ32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59.471758003274125</v>
      </c>
      <c r="CR32" s="14" cm="1">
        <f t="array" ref="CR32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82.97590011563598</v>
      </c>
      <c r="CS32" s="14" cm="1">
        <f t="array" ref="CS32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58.139831441104128</v>
      </c>
      <c r="CT32" s="14" cm="1">
        <f t="array" ref="CT32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26.926009730370371</v>
      </c>
      <c r="CU32" s="14" cm="1">
        <f t="array" ref="CU32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36.630724808553815</v>
      </c>
      <c r="CV32" s="14" cm="1">
        <f t="array" ref="CV32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58.934200596936918</v>
      </c>
      <c r="CW32" s="14" cm="1">
        <f t="array" ref="CW32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32.233522922572398</v>
      </c>
      <c r="CX32" s="14" cm="1">
        <f t="array" ref="CX32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65.837982958167856</v>
      </c>
      <c r="CY32" s="14" cm="1">
        <f t="array" ref="CY32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6.7089492470878032</v>
      </c>
      <c r="CZ32" s="14" cm="1">
        <f t="array" ref="CZ32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19.131387822110554</v>
      </c>
      <c r="DA32" s="14" cm="1">
        <f t="array" ref="DA32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19.131387822110554</v>
      </c>
      <c r="DB32" s="14" cm="1">
        <f t="array" ref="DB32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19.131387822110554</v>
      </c>
    </row>
    <row r="33" spans="1:106" ht="15.75" x14ac:dyDescent="0.25">
      <c r="A33">
        <v>32</v>
      </c>
      <c r="B33" s="14" cm="1">
        <f t="array" ref="B33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71.564027276278964</v>
      </c>
      <c r="C33" s="14" cm="1">
        <f t="array" ref="C33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45.354161881794269</v>
      </c>
      <c r="D33" s="14" cm="1">
        <f t="array" ref="D33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3.0016662039607267</v>
      </c>
      <c r="E33" s="14" cm="1">
        <f t="array" ref="E33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33.413171055737884</v>
      </c>
      <c r="F33" s="14" cm="1">
        <f t="array" ref="F33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8.777243302996677</v>
      </c>
      <c r="G33" s="14" cm="1">
        <f t="array" ref="G33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33.301801753058349</v>
      </c>
      <c r="H33" s="14" cm="1">
        <f t="array" ref="H33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58.374737686776804</v>
      </c>
      <c r="I33" s="14" cm="1">
        <f t="array" ref="I33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50.605236883152713</v>
      </c>
      <c r="J33" s="14" cm="1">
        <f t="array" ref="J33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67.275552766216649</v>
      </c>
      <c r="K33" s="14" cm="1">
        <f t="array" ref="K33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26.642259663924904</v>
      </c>
      <c r="L33" s="14" cm="1">
        <f t="array" ref="L33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43.976016190646469</v>
      </c>
      <c r="M33" s="14" cm="1">
        <f t="array" ref="M33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55.035352274697033</v>
      </c>
      <c r="N33" s="14" cm="1">
        <f t="array" ref="N33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34.698126750589864</v>
      </c>
      <c r="O33" s="14" cm="1">
        <f t="array" ref="O33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6.5642973729105236</v>
      </c>
      <c r="P33" s="14" cm="1">
        <f t="array" ref="P33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36.687327512371354</v>
      </c>
      <c r="Q33" s="14" cm="1">
        <f t="array" ref="Q33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5.1000000000000005</v>
      </c>
      <c r="R33" s="14" cm="1">
        <f t="array" ref="R33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20.030976012166757</v>
      </c>
      <c r="S33" s="14" cm="1">
        <f t="array" ref="S33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46.322888510972632</v>
      </c>
      <c r="T33" s="14" cm="1">
        <f t="array" ref="T33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22.490220096744274</v>
      </c>
      <c r="U33" s="14" cm="1">
        <f t="array" ref="U33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53.578820442409892</v>
      </c>
      <c r="V33" s="14" cm="1">
        <f t="array" ref="V33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45.836230211482274</v>
      </c>
      <c r="W33" s="14" cm="1">
        <f t="array" ref="W33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46.129816821661024</v>
      </c>
      <c r="X33" s="14" cm="1">
        <f t="array" ref="X33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36.441185491144495</v>
      </c>
      <c r="Y33" s="14" cm="1">
        <f t="array" ref="Y33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53.487942566526151</v>
      </c>
      <c r="Z33" s="14" cm="1">
        <f t="array" ref="Z33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55.991070716677676</v>
      </c>
      <c r="AA33" s="14" cm="1">
        <f t="array" ref="AA33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57.456505288783447</v>
      </c>
      <c r="AB33" s="14" cm="1">
        <f t="array" ref="AB33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3.0066592756745814</v>
      </c>
      <c r="AC33" s="14" cm="1">
        <f t="array" ref="AC33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24.613207836444236</v>
      </c>
      <c r="AD33" s="14" cm="1">
        <f t="array" ref="AD33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40.644310794993189</v>
      </c>
      <c r="AE33" s="14" cm="1">
        <f t="array" ref="AE33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45.573676612711424</v>
      </c>
      <c r="AF33" s="14" cm="1">
        <f t="array" ref="AF33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33.015753815413632</v>
      </c>
      <c r="AG33" s="14" cm="1">
        <f t="array" ref="AG33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5.4781383699209352</v>
      </c>
      <c r="AH33" s="14" cm="1">
        <f t="array" ref="AH33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55.036442472238342</v>
      </c>
      <c r="AI33" s="14" cm="1">
        <f t="array" ref="AI33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3.0016662039607267</v>
      </c>
      <c r="AJ33" s="14" cm="1">
        <f t="array" ref="AJ33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33.021810973960832</v>
      </c>
      <c r="AK33" s="14" cm="1">
        <f t="array" ref="AK33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62.560690533273366</v>
      </c>
      <c r="AL33" s="14" cm="1">
        <f t="array" ref="AL33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36.627994758108173</v>
      </c>
      <c r="AM33" s="14" cm="1">
        <f t="array" ref="AM33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44.102267515401067</v>
      </c>
      <c r="AN33" s="14" cm="1">
        <f t="array" ref="AN33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17.590906741836818</v>
      </c>
      <c r="AO33" s="14" cm="1">
        <f t="array" ref="AO33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16.076069171286868</v>
      </c>
      <c r="AP33" s="14" cm="1">
        <f t="array" ref="AP33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45.358681638689632</v>
      </c>
      <c r="AQ33" s="14" cm="1">
        <f t="array" ref="AQ33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39.293256418881853</v>
      </c>
      <c r="AR33" s="14" cm="1">
        <f t="array" ref="AR33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33.674916480965472</v>
      </c>
      <c r="AS33" s="14" cm="1">
        <f t="array" ref="AS33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37.308042028495677</v>
      </c>
      <c r="AT33" s="14" cm="1">
        <f t="array" ref="AT33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49.666991050394827</v>
      </c>
      <c r="AU33" s="14" cm="1">
        <f t="array" ref="AU33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6.1652250567193407</v>
      </c>
      <c r="AV33" s="14" cm="1">
        <f t="array" ref="AV33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40.553791438039426</v>
      </c>
      <c r="AW33" s="14" cm="1">
        <f t="array" ref="AW33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8.6029064856012472</v>
      </c>
      <c r="AX33" s="14" cm="1">
        <f t="array" ref="AX33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55.035352274697033</v>
      </c>
      <c r="AY33" s="14" cm="1">
        <f t="array" ref="AY33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5.9160797830996161</v>
      </c>
      <c r="AZ33" s="14" cm="1">
        <f t="array" ref="AZ33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44.025106473465797</v>
      </c>
      <c r="BA33" s="14" cm="1">
        <f t="array" ref="BA33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6.4815121692395206</v>
      </c>
      <c r="BB33" s="14" cm="1">
        <f t="array" ref="BB33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26.77106647109898</v>
      </c>
      <c r="BC33" s="14" cm="1">
        <f t="array" ref="BC33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11.361778029868388</v>
      </c>
      <c r="BD33" s="14" cm="1">
        <f t="array" ref="BD33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46.024884573456561</v>
      </c>
      <c r="BE33" s="14" cm="1">
        <f t="array" ref="BE33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33.391765451979325</v>
      </c>
      <c r="BF33" s="14" cm="1">
        <f t="array" ref="BF33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15.716233645501712</v>
      </c>
      <c r="BG33" s="14" cm="1">
        <f t="array" ref="BG33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46.773496769003707</v>
      </c>
      <c r="BH33" s="14" cm="1">
        <f t="array" ref="BH33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49.607358325151722</v>
      </c>
      <c r="BI33" s="14" cm="1">
        <f t="array" ref="BI33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37.94680487208376</v>
      </c>
      <c r="BJ33" s="14" cm="1">
        <f t="array" ref="BJ33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13.63964808930201</v>
      </c>
      <c r="BK33" s="14" cm="1">
        <f t="array" ref="BK33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3.3181320046074116</v>
      </c>
      <c r="BL33" s="14" cm="1">
        <f t="array" ref="BL33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42.033795926611241</v>
      </c>
      <c r="BM33" s="14" cm="1">
        <f t="array" ref="BM33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44.440522049138892</v>
      </c>
      <c r="BN33" s="14" cm="1">
        <f t="array" ref="BN33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53.068352150787575</v>
      </c>
      <c r="BO33" s="14" cm="1">
        <f t="array" ref="BO33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40.385145784062736</v>
      </c>
      <c r="BP33" s="14" cm="1">
        <f t="array" ref="BP33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52.380912554097414</v>
      </c>
      <c r="BQ33" s="14" cm="1">
        <f t="array" ref="BQ33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47.525677270292533</v>
      </c>
      <c r="BR33" s="14" cm="1">
        <f t="array" ref="BR33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52.845151149372256</v>
      </c>
      <c r="BS33" s="14" cm="1">
        <f t="array" ref="BS33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24.736410410566847</v>
      </c>
      <c r="BT33" s="14" cm="1">
        <f t="array" ref="BT33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8.4858706094307141</v>
      </c>
      <c r="BU33" s="14" cm="1">
        <f t="array" ref="BU33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49.059555644135223</v>
      </c>
      <c r="BV33" s="14" cm="1">
        <f t="array" ref="BV33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44.056895033581291</v>
      </c>
      <c r="BW33" s="14" cm="1">
        <f t="array" ref="BW33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42.412733936873252</v>
      </c>
      <c r="BX33" s="14" cm="1">
        <f t="array" ref="BX33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44.091835979010895</v>
      </c>
      <c r="BY33" s="14" cm="1">
        <f t="array" ref="BY33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39.783036585962115</v>
      </c>
      <c r="BZ33" s="14" cm="1">
        <f t="array" ref="BZ33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2.2383029285599392</v>
      </c>
      <c r="CA33" s="14" cm="1">
        <f t="array" ref="CA33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5.9169248769948055</v>
      </c>
      <c r="CB33" s="14" cm="1">
        <f t="array" ref="CB33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38.685397761946305</v>
      </c>
      <c r="CC33" s="14" cm="1">
        <f t="array" ref="CC33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59.634302209382817</v>
      </c>
      <c r="CD33" s="14" cm="1">
        <f t="array" ref="CD33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2.467792535850613</v>
      </c>
      <c r="CE33" s="14" cm="1">
        <f t="array" ref="CE33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4.7074409183759283</v>
      </c>
      <c r="CF33" s="14" cm="1">
        <f t="array" ref="CF33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4.5836666545463363</v>
      </c>
      <c r="CG33" s="14" cm="1">
        <f t="array" ref="CG33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6.1652250567193407</v>
      </c>
      <c r="CH33" s="14" cm="1">
        <f t="array" ref="CH33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5.1971145840745132</v>
      </c>
      <c r="CI33" s="14" cm="1">
        <f t="array" ref="CI33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28.075077916187517</v>
      </c>
      <c r="CJ33" s="14" cm="1">
        <f t="array" ref="CJ33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44.37668306667365</v>
      </c>
      <c r="CK33" s="14" cm="1">
        <f t="array" ref="CK33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4.9000000000000004</v>
      </c>
      <c r="CL33" s="14" cm="1">
        <f t="array" ref="CL33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38.792911723664162</v>
      </c>
      <c r="CM33" s="14" cm="1">
        <f t="array" ref="CM33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57.318496142170375</v>
      </c>
      <c r="CN33" s="14" cm="1">
        <f t="array" ref="CN33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44.854096802856262</v>
      </c>
      <c r="CO33" s="14" cm="1">
        <f t="array" ref="CO33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5.4854352607609913</v>
      </c>
      <c r="CP33" s="14" cm="1">
        <f t="array" ref="CP33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4.2438190347845888</v>
      </c>
      <c r="CQ33" s="14" cm="1">
        <f t="array" ref="CQ33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2.2449944320643649</v>
      </c>
      <c r="CR33" s="14" cm="1">
        <f t="array" ref="CR33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59.445857719440802</v>
      </c>
      <c r="CS33" s="14" cm="1">
        <f t="array" ref="CS33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3.4655446902326914</v>
      </c>
      <c r="CT33" s="14" cm="1">
        <f t="array" ref="CT33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60.016664352494629</v>
      </c>
      <c r="CU33" s="14" cm="1">
        <f t="array" ref="CU33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27.513632984395208</v>
      </c>
      <c r="CV33" s="14" cm="1">
        <f t="array" ref="CV33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3.6069377593742868</v>
      </c>
      <c r="CW33" s="14" cm="1">
        <f t="array" ref="CW33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29.863188041466703</v>
      </c>
      <c r="CX33" s="14" cm="1">
        <f t="array" ref="CX33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16.799107119129872</v>
      </c>
      <c r="CY33" s="14" cm="1">
        <f t="array" ref="CY33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53.863159951863203</v>
      </c>
      <c r="CZ33" s="14" cm="1">
        <f t="array" ref="CZ33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42.781304327942131</v>
      </c>
      <c r="DA33" s="14" cm="1">
        <f t="array" ref="DA33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42.781304327942131</v>
      </c>
      <c r="DB33" s="14" cm="1">
        <f t="array" ref="DB33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42.781304327942131</v>
      </c>
    </row>
    <row r="34" spans="1:106" ht="15.75" x14ac:dyDescent="0.25">
      <c r="A34">
        <v>33</v>
      </c>
      <c r="B34" s="14" cm="1">
        <f t="array" ref="B34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75.691743274943803</v>
      </c>
      <c r="C34" s="14" cm="1">
        <f t="array" ref="C34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45.529001746139791</v>
      </c>
      <c r="D34" s="14" cm="1">
        <f t="array" ref="D34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6.16765757804371</v>
      </c>
      <c r="E34" s="14" cm="1">
        <f t="array" ref="E34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33.178456865864028</v>
      </c>
      <c r="F34" s="14" cm="1">
        <f t="array" ref="F34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5.1000000000000005</v>
      </c>
      <c r="G34" s="14" cm="1">
        <f t="array" ref="G34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35.242587873196825</v>
      </c>
      <c r="H34" s="14" cm="1">
        <f t="array" ref="H34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56.829217837306189</v>
      </c>
      <c r="I34" s="14" cm="1">
        <f t="array" ref="I34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52.601901106328846</v>
      </c>
      <c r="J34" s="14" cm="1">
        <f t="array" ref="J34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67.763485742691842</v>
      </c>
      <c r="K34" s="14" cm="1">
        <f t="array" ref="K34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28.325959824867365</v>
      </c>
      <c r="L34" s="14" cm="1">
        <f t="array" ref="L34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43.931310019165146</v>
      </c>
      <c r="M34" s="14" cm="1">
        <f t="array" ref="M34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54.433078178622232</v>
      </c>
      <c r="N34" s="14" cm="1">
        <f t="array" ref="N34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34.266747730124607</v>
      </c>
      <c r="O34" s="14" cm="1">
        <f t="array" ref="O34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</v>
      </c>
      <c r="P34" s="14" cm="1">
        <f t="array" ref="P34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36.499452050681526</v>
      </c>
      <c r="Q34" s="14" cm="1">
        <f t="array" ref="Q34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9.6457244414299961</v>
      </c>
      <c r="R34" s="14" cm="1">
        <f t="array" ref="R34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18.527007313648905</v>
      </c>
      <c r="S34" s="14" cm="1">
        <f t="array" ref="S34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51.71421468029849</v>
      </c>
      <c r="T34" s="14" cm="1">
        <f t="array" ref="T34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25.502156771536011</v>
      </c>
      <c r="U34" s="14" cm="1">
        <f t="array" ref="U34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58.438001334747923</v>
      </c>
      <c r="V34" s="14" cm="1">
        <f t="array" ref="V34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48.220431354354346</v>
      </c>
      <c r="W34" s="14" cm="1">
        <f t="array" ref="W34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51.557831606847081</v>
      </c>
      <c r="X34" s="14" cm="1">
        <f t="array" ref="X34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37.124250834191926</v>
      </c>
      <c r="Y34" s="14" cm="1">
        <f t="array" ref="Y34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58.559456964695293</v>
      </c>
      <c r="Z34" s="14" cm="1">
        <f t="array" ref="Z34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57.086688465876172</v>
      </c>
      <c r="AA34" s="14" cm="1">
        <f t="array" ref="AA34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62.397435844752465</v>
      </c>
      <c r="AB34" s="14" cm="1">
        <f t="array" ref="AB34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3.7429934544425802</v>
      </c>
      <c r="AC34" s="14" cm="1">
        <f t="array" ref="AC34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25.736355608360714</v>
      </c>
      <c r="AD34" s="14" cm="1">
        <f t="array" ref="AD34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39.827251976504733</v>
      </c>
      <c r="AE34" s="14" cm="1">
        <f t="array" ref="AE34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48.178937306669603</v>
      </c>
      <c r="AF34" s="14" cm="1">
        <f t="array" ref="AF34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36.510409474559445</v>
      </c>
      <c r="AG34" s="14" cm="1">
        <f t="array" ref="AG34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10.44222198576529</v>
      </c>
      <c r="AH34" s="14" cm="1">
        <f t="array" ref="AH34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60.87725355171667</v>
      </c>
      <c r="AI34" s="14" cm="1">
        <f t="array" ref="AI34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8.368990381163071</v>
      </c>
      <c r="AJ34" s="14" cm="1">
        <f t="array" ref="AJ34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33.98249549400397</v>
      </c>
      <c r="AK34" s="14" cm="1">
        <f t="array" ref="AK34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61.948446308200502</v>
      </c>
      <c r="AL34" s="14" cm="1">
        <f t="array" ref="AL34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37.730094089466569</v>
      </c>
      <c r="AM34" s="14" cm="1">
        <f t="array" ref="AM34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49.376512635057573</v>
      </c>
      <c r="AN34" s="14" cm="1">
        <f t="array" ref="AN34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15.868522300453813</v>
      </c>
      <c r="AO34" s="14" cm="1">
        <f t="array" ref="AO34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16.697604618627189</v>
      </c>
      <c r="AP34" s="14" cm="1">
        <f t="array" ref="AP34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45.532845287770009</v>
      </c>
      <c r="AQ34" s="14" cm="1">
        <f t="array" ref="AQ34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39.676315353117154</v>
      </c>
      <c r="AR34" s="14" cm="1">
        <f t="array" ref="AR34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37.697347386785715</v>
      </c>
      <c r="AS34" s="14" cm="1">
        <f t="array" ref="AS34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37.576056206046957</v>
      </c>
      <c r="AT34" s="14" cm="1">
        <f t="array" ref="AT34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55.293399244394443</v>
      </c>
      <c r="AU34" s="14" cm="1">
        <f t="array" ref="AU34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4.1279534881100588</v>
      </c>
      <c r="AV34" s="14" cm="1">
        <f t="array" ref="AV34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40.20646714149354</v>
      </c>
      <c r="AW34" s="14" cm="1">
        <f t="array" ref="AW34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14.178857499812882</v>
      </c>
      <c r="AX34" s="14" cm="1">
        <f t="array" ref="AX34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56.417727710357141</v>
      </c>
      <c r="AY34" s="14" cm="1">
        <f t="array" ref="AY34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3.4770677301427422</v>
      </c>
      <c r="AZ34" s="14" cm="1">
        <f t="array" ref="AZ34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46.33184649892555</v>
      </c>
      <c r="BA34" s="14" cm="1">
        <f t="array" ref="BA34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12.208193969625482</v>
      </c>
      <c r="BB34" s="14" cm="1">
        <f t="array" ref="BB34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28.722813232690143</v>
      </c>
      <c r="BC34" s="14" cm="1">
        <f t="array" ref="BC34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6.164414002968976</v>
      </c>
      <c r="BD34" s="14" cm="1">
        <f t="array" ref="BD34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45.672748986676943</v>
      </c>
      <c r="BE34" s="14" cm="1">
        <f t="array" ref="BE34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37.363618668431997</v>
      </c>
      <c r="BF34" s="14" cm="1">
        <f t="array" ref="BF34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17.478272225823694</v>
      </c>
      <c r="BG34" s="14" cm="1">
        <f t="array" ref="BG34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46.318570789695137</v>
      </c>
      <c r="BH34" s="14" cm="1">
        <f t="array" ref="BH34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51.409726706139956</v>
      </c>
      <c r="BI34" s="14" cm="1">
        <f t="array" ref="BI34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37.285519977599883</v>
      </c>
      <c r="BJ34" s="14" cm="1">
        <f t="array" ref="BJ34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18.357832116020671</v>
      </c>
      <c r="BK34" s="14" cm="1">
        <f t="array" ref="BK34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4.9030602688525047</v>
      </c>
      <c r="BL34" s="14" cm="1">
        <f t="array" ref="BL34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41.86418517062048</v>
      </c>
      <c r="BM34" s="14" cm="1">
        <f t="array" ref="BM34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46.510321435139531</v>
      </c>
      <c r="BN34" s="14" cm="1">
        <f t="array" ref="BN34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57.917527571539168</v>
      </c>
      <c r="BO34" s="14" cm="1">
        <f t="array" ref="BO34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40.585834967387328</v>
      </c>
      <c r="BP34" s="14" cm="1">
        <f t="array" ref="BP34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51.394649526969246</v>
      </c>
      <c r="BQ34" s="14" cm="1">
        <f t="array" ref="BQ34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49.345719165901315</v>
      </c>
      <c r="BR34" s="14" cm="1">
        <f t="array" ref="BR34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54.226930578818489</v>
      </c>
      <c r="BS34" s="14" cm="1">
        <f t="array" ref="BS34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20.590288973202878</v>
      </c>
      <c r="BT34" s="14" cm="1">
        <f t="array" ref="BT34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3.3226495451672298</v>
      </c>
      <c r="BU34" s="14" cm="1">
        <f t="array" ref="BU34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48.627255731739581</v>
      </c>
      <c r="BV34" s="14" cm="1">
        <f t="array" ref="BV34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49.295435894208296</v>
      </c>
      <c r="BW34" s="14" cm="1">
        <f t="array" ref="BW34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41.672652903312979</v>
      </c>
      <c r="BX34" s="14" cm="1">
        <f t="array" ref="BX34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49.345719165901315</v>
      </c>
      <c r="BY34" s="14" cm="1">
        <f t="array" ref="BY34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39.281038682804713</v>
      </c>
      <c r="BZ34" s="14" cm="1">
        <f t="array" ref="BZ34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5.102940328869229</v>
      </c>
      <c r="CA34" s="14" cm="1">
        <f t="array" ref="CA34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11.49086593777858</v>
      </c>
      <c r="CB34" s="14" cm="1">
        <f t="array" ref="CB34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39.124033534389064</v>
      </c>
      <c r="CC34" s="14" cm="1">
        <f t="array" ref="CC34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60.38575991076042</v>
      </c>
      <c r="CD34" s="14" cm="1">
        <f t="array" ref="CD34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4.1231056256176606</v>
      </c>
      <c r="CE34" s="14" cm="1">
        <f t="array" ref="CE34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7.8108898340714035</v>
      </c>
      <c r="CF34" s="14" cm="1">
        <f t="array" ref="CF34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9.9015150355892505</v>
      </c>
      <c r="CG34" s="14" cm="1">
        <f t="array" ref="CG34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6.4062469512187867</v>
      </c>
      <c r="CH34" s="14" cm="1">
        <f t="array" ref="CH34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2.8354893757515649</v>
      </c>
      <c r="CI34" s="14" cm="1">
        <f t="array" ref="CI34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28.924729903665479</v>
      </c>
      <c r="CJ34" s="14" cm="1">
        <f t="array" ref="CJ34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44.260591952661457</v>
      </c>
      <c r="CK34" s="14" cm="1">
        <f t="array" ref="CK34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10.346013725102051</v>
      </c>
      <c r="CL34" s="14" cm="1">
        <f t="array" ref="CL34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39.025120115125844</v>
      </c>
      <c r="CM34" s="14" cm="1">
        <f t="array" ref="CM34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58.69616682544099</v>
      </c>
      <c r="CN34" s="14" cm="1">
        <f t="array" ref="CN34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45.077266997900395</v>
      </c>
      <c r="CO34" s="14" cm="1">
        <f t="array" ref="CO34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5.3851648071345037</v>
      </c>
      <c r="CP34" s="14" cm="1">
        <f t="array" ref="CP34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3.0066592756745814</v>
      </c>
      <c r="CQ34" s="14" cm="1">
        <f t="array" ref="CQ34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5.1000000000000005</v>
      </c>
      <c r="CR34" s="14" cm="1">
        <f t="array" ref="CR34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65.225455153643807</v>
      </c>
      <c r="CS34" s="14" cm="1">
        <f t="array" ref="CS34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4.3634848458542859</v>
      </c>
      <c r="CT34" s="14" cm="1">
        <f t="array" ref="CT34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60.859592506029813</v>
      </c>
      <c r="CU34" s="14" cm="1">
        <f t="array" ref="CU34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29.180301574863822</v>
      </c>
      <c r="CV34" s="14" cm="1">
        <f t="array" ref="CV34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5.4808758424178885</v>
      </c>
      <c r="CW34" s="14" cm="1">
        <f t="array" ref="CW34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30.73044093403152</v>
      </c>
      <c r="CX34" s="14" cm="1">
        <f t="array" ref="CX34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16.329115101560156</v>
      </c>
      <c r="CY34" s="14" cm="1">
        <f t="array" ref="CY34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53.171891070376645</v>
      </c>
      <c r="CZ34" s="14" cm="1">
        <f t="array" ref="CZ34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42.968011357287644</v>
      </c>
      <c r="DA34" s="14" cm="1">
        <f t="array" ref="DA34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42.968011357287644</v>
      </c>
      <c r="DB34" s="14" cm="1">
        <f t="array" ref="DB34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42.968011357287644</v>
      </c>
    </row>
    <row r="35" spans="1:106" ht="15.75" x14ac:dyDescent="0.25">
      <c r="A35">
        <v>34</v>
      </c>
      <c r="B35" s="14" cm="1">
        <f t="array" ref="B35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51.269484101168793</v>
      </c>
      <c r="C35" s="14" cm="1">
        <f t="array" ref="C35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71.639723617557323</v>
      </c>
      <c r="D35" s="14" cm="1">
        <f t="array" ref="D35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46.02347227230905</v>
      </c>
      <c r="E35" s="14" cm="1">
        <f t="array" ref="E35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65.165098020336004</v>
      </c>
      <c r="F35" s="14" cm="1">
        <f t="array" ref="F35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52.096928892210144</v>
      </c>
      <c r="G35" s="14" cm="1">
        <f t="array" ref="G35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61.531780406550887</v>
      </c>
      <c r="H35" s="14" cm="1">
        <f t="array" ref="H35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88.266414903971267</v>
      </c>
      <c r="I35" s="14" cm="1">
        <f t="array" ref="I35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71.877952113287137</v>
      </c>
      <c r="J35" s="14" cm="1">
        <f t="array" ref="J35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92.559440361315922</v>
      </c>
      <c r="K35" s="14" cm="1">
        <f t="array" ref="K35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55.336787040810385</v>
      </c>
      <c r="L35" s="14" cm="1">
        <f t="array" ref="L35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70.848006323396277</v>
      </c>
      <c r="M35" s="14" cm="1">
        <f t="array" ref="M35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82.888117363105792</v>
      </c>
      <c r="N35" s="14" cm="1">
        <f t="array" ref="N35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65.816487296117529</v>
      </c>
      <c r="O35" s="14" cm="1">
        <f t="array" ref="O35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49.173570136812316</v>
      </c>
      <c r="P35" s="14" cm="1">
        <f t="array" ref="P35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67.452279427755442</v>
      </c>
      <c r="Q35" s="14" cm="1">
        <f t="array" ref="Q35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44.194569802182713</v>
      </c>
      <c r="R35" s="14" cm="1">
        <f t="array" ref="R35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59.888980622481796</v>
      </c>
      <c r="S35" s="14" cm="1">
        <f t="array" ref="S35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17.724559232883621</v>
      </c>
      <c r="T35" s="14" cm="1">
        <f t="array" ref="T35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48.437175805366685</v>
      </c>
      <c r="U35" s="14" cm="1">
        <f t="array" ref="U35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31.219224846238575</v>
      </c>
      <c r="V35" s="14" cm="1">
        <f t="array" ref="V35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66.834197833145268</v>
      </c>
      <c r="W35" s="14" cm="1">
        <f t="array" ref="W35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17.082447131485583</v>
      </c>
      <c r="X35" s="14" cm="1">
        <f t="array" ref="X35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65.267219949987151</v>
      </c>
      <c r="Y35" s="14" cm="1">
        <f t="array" ref="Y35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29.644729717101487</v>
      </c>
      <c r="Z35" s="14" cm="1">
        <f t="array" ref="Z35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80.723292797060751</v>
      </c>
      <c r="AA35" s="14" cm="1">
        <f t="array" ref="AA35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35.930488446443363</v>
      </c>
      <c r="AB35" s="14" cm="1">
        <f t="array" ref="AB35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46.109543480715573</v>
      </c>
      <c r="AC35" s="14" cm="1">
        <f t="array" ref="AC35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56.090640930550968</v>
      </c>
      <c r="AD35" s="14" cm="1">
        <f t="array" ref="AD35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72.12357450931006</v>
      </c>
      <c r="AE35" s="14" cm="1">
        <f t="array" ref="AE35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65.320823632284373</v>
      </c>
      <c r="AF35" s="14" cm="1">
        <f t="array" ref="AF35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53.638512283619498</v>
      </c>
      <c r="AG35" s="14" cm="1">
        <f t="array" ref="AG35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43.187498191027458</v>
      </c>
      <c r="AH35" s="14" cm="1">
        <f t="array" ref="AH35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32.002499902351381</v>
      </c>
      <c r="AI35" s="14" cm="1">
        <f t="array" ref="AI35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43.013486257219377</v>
      </c>
      <c r="AJ35" s="14" cm="1">
        <f t="array" ref="AJ35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59.954065750372592</v>
      </c>
      <c r="AK35" s="14" cm="1">
        <f t="array" ref="AK35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89.871519404091529</v>
      </c>
      <c r="AL35" s="14" cm="1">
        <f t="array" ref="AL35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61.163387741360438</v>
      </c>
      <c r="AM35" s="14" cm="1">
        <f t="array" ref="AM35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2.8565713714171399</v>
      </c>
      <c r="AN35" s="14" cm="1">
        <f t="array" ref="AN35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57.701733076225707</v>
      </c>
      <c r="AO35" s="14" cm="1">
        <f t="array" ref="AO35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52.387880277789442</v>
      </c>
      <c r="AP35" s="14" cm="1">
        <f t="array" ref="AP35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71.641887188990211</v>
      </c>
      <c r="AQ35" s="14" cm="1">
        <f t="array" ref="AQ35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67.481923505484048</v>
      </c>
      <c r="AR35" s="14" cm="1">
        <f t="array" ref="AR35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49.932454375886628</v>
      </c>
      <c r="AS35" s="14" cm="1">
        <f t="array" ref="AS35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65.752870659766629</v>
      </c>
      <c r="AT35" s="14" cm="1">
        <f t="array" ref="AT35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20.812496246245907</v>
      </c>
      <c r="AU35" s="14" cm="1">
        <f t="array" ref="AU35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50.091516247763948</v>
      </c>
      <c r="AV35" s="14" cm="1">
        <f t="array" ref="AV35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69.54106700360586</v>
      </c>
      <c r="AW35" s="14" cm="1">
        <f t="array" ref="AW35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39.511517308248237</v>
      </c>
      <c r="AX35" s="14" cm="1">
        <f t="array" ref="AX35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78.399234690142222</v>
      </c>
      <c r="AY35" s="14" cm="1">
        <f t="array" ref="AY35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47.39461994783796</v>
      </c>
      <c r="AZ35" s="14" cm="1">
        <f t="array" ref="AZ35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66.365352406206654</v>
      </c>
      <c r="BA35" s="14" cm="1">
        <f t="array" ref="BA35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39.232129689834579</v>
      </c>
      <c r="BB35" s="14" cm="1">
        <f t="array" ref="BB35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52.939965999233507</v>
      </c>
      <c r="BC35" s="14" cm="1">
        <f t="array" ref="BC35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52.782951793168976</v>
      </c>
      <c r="BD35" s="14" cm="1">
        <f t="array" ref="BD35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73.913733500615436</v>
      </c>
      <c r="BE35" s="14" cm="1">
        <f t="array" ref="BE35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50.538698044172051</v>
      </c>
      <c r="BF35" s="14" cm="1">
        <f t="array" ref="BF35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48.839021284214944</v>
      </c>
      <c r="BG35" s="14" cm="1">
        <f t="array" ref="BG35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74.38151652124337</v>
      </c>
      <c r="BH35" s="14" cm="1">
        <f t="array" ref="BH35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72.459919955793495</v>
      </c>
      <c r="BI35" s="14" cm="1">
        <f t="array" ref="BI35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69.439254028251199</v>
      </c>
      <c r="BJ35" s="14" cm="1">
        <f t="array" ref="BJ35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41.869917602020664</v>
      </c>
      <c r="BK35" s="14" cm="1">
        <f t="array" ref="BK35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47.01233880589222</v>
      </c>
      <c r="BL35" s="14" cm="1">
        <f t="array" ref="BL35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69.727254355811255</v>
      </c>
      <c r="BM35" s="14" cm="1">
        <f t="array" ref="BM35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67.947111785564516</v>
      </c>
      <c r="BN35" s="14" cm="1">
        <f t="array" ref="BN35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29.051678092667899</v>
      </c>
      <c r="BO35" s="14" cm="1">
        <f t="array" ref="BO35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68.108810002818288</v>
      </c>
      <c r="BP35" s="14" cm="1">
        <f t="array" ref="BP35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80.737909311549558</v>
      </c>
      <c r="BQ35" s="14" cm="1">
        <f t="array" ref="BQ35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71.138175405333527</v>
      </c>
      <c r="BR35" s="14" cm="1">
        <f t="array" ref="BR35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76.954272136119897</v>
      </c>
      <c r="BS35" s="14" cm="1">
        <f t="array" ref="BS35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67.819171330826507</v>
      </c>
      <c r="BT35" s="14" cm="1">
        <f t="array" ref="BT35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50.528803666819577</v>
      </c>
      <c r="BU35" s="14" cm="1">
        <f t="array" ref="BU35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76.35371634701221</v>
      </c>
      <c r="BV35" s="14" cm="1">
        <f t="array" ref="BV35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1.4696938456699069</v>
      </c>
      <c r="BW35" s="14" cm="1">
        <f t="array" ref="BW35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73.074550973646083</v>
      </c>
      <c r="BX35" s="14" cm="1">
        <f t="array" ref="BX35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1.019803902718557</v>
      </c>
      <c r="BY35" s="14" cm="1">
        <f t="array" ref="BY35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71.011548356587753</v>
      </c>
      <c r="BZ35" s="14" cm="1">
        <f t="array" ref="BZ35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46.045195189074832</v>
      </c>
      <c r="CA35" s="14" cm="1">
        <f t="array" ref="CA35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41.208736937693203</v>
      </c>
      <c r="CB35" s="14" cm="1">
        <f t="array" ref="CB35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70.641418445555018</v>
      </c>
      <c r="CC35" s="14" cm="1">
        <f t="array" ref="CC35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85.311195044964649</v>
      </c>
      <c r="CD35" s="14" cm="1">
        <f t="array" ref="CD35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46.054750026463068</v>
      </c>
      <c r="CE35" s="14" cm="1">
        <f t="array" ref="CE35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46.054424326008032</v>
      </c>
      <c r="CF35" s="14" cm="1">
        <f t="array" ref="CF35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42.215636913352377</v>
      </c>
      <c r="CG35" s="14" cm="1">
        <f t="array" ref="CG35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49.022035861436841</v>
      </c>
      <c r="CH35" s="14" cm="1">
        <f t="array" ref="CH35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49.052624802348753</v>
      </c>
      <c r="CI35" s="14" cm="1">
        <f t="array" ref="CI35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58.329752271032319</v>
      </c>
      <c r="CJ35" s="14" cm="1">
        <f t="array" ref="CJ35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70.485743239324648</v>
      </c>
      <c r="CK35" s="14" cm="1">
        <f t="array" ref="CK35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42.108906421326118</v>
      </c>
      <c r="CL35" s="14" cm="1">
        <f t="array" ref="CL35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67.219342454385853</v>
      </c>
      <c r="CM35" s="14" cm="1">
        <f t="array" ref="CM35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79.940978227689968</v>
      </c>
      <c r="CN35" s="14" cm="1">
        <f t="array" ref="CN35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70.72085972328108</v>
      </c>
      <c r="CO35" s="14" cm="1">
        <f t="array" ref="CO35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49.020811906780978</v>
      </c>
      <c r="CP35" s="14" cm="1">
        <f t="array" ref="CP35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48.053719939251323</v>
      </c>
      <c r="CQ35" s="14" cm="1">
        <f t="array" ref="CQ35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46.044435060059108</v>
      </c>
      <c r="CR35" s="14" cm="1">
        <f t="array" ref="CR35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38.080966374292551</v>
      </c>
      <c r="CS35" s="14" cm="1">
        <f t="array" ref="CS35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46.099457697461041</v>
      </c>
      <c r="CT35" s="14" cm="1">
        <f t="array" ref="CT35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85.036756758474738</v>
      </c>
      <c r="CU35" s="14" cm="1">
        <f t="array" ref="CU35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55.724770075793046</v>
      </c>
      <c r="CV35" s="14" cm="1">
        <f t="array" ref="CV35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47.054861597926305</v>
      </c>
      <c r="CW35" s="14" cm="1">
        <f t="array" ref="CW35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59.145244948347283</v>
      </c>
      <c r="CX35" s="14" cm="1">
        <f t="array" ref="CX35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55.085025188339529</v>
      </c>
      <c r="CY35" s="14" cm="1">
        <f t="array" ref="CY35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82.684279037795321</v>
      </c>
      <c r="CZ35" s="14" cm="1">
        <f t="array" ref="CZ35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70.111981857596916</v>
      </c>
      <c r="DA35" s="14" cm="1">
        <f t="array" ref="DA35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70.111981857596916</v>
      </c>
      <c r="DB35" s="14" cm="1">
        <f t="array" ref="DB35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70.111981857596916</v>
      </c>
    </row>
    <row r="36" spans="1:106" ht="15.75" x14ac:dyDescent="0.25">
      <c r="A36">
        <v>35</v>
      </c>
      <c r="B36" s="14" cm="1">
        <f t="array" ref="B36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87.121122582299179</v>
      </c>
      <c r="C36" s="14" cm="1">
        <f t="array" ref="C36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50.26091921164992</v>
      </c>
      <c r="D36" s="14" cm="1">
        <f t="array" ref="D36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15.208221460775746</v>
      </c>
      <c r="E36" s="14" cm="1">
        <f t="array" ref="E36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37.248355668405019</v>
      </c>
      <c r="F36" s="14" cm="1">
        <f t="array" ref="F36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13.668942899873421</v>
      </c>
      <c r="G36" s="14" cm="1">
        <f t="array" ref="G36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30.121254953935768</v>
      </c>
      <c r="H36" s="14" cm="1">
        <f t="array" ref="H36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60.375905790306781</v>
      </c>
      <c r="I36" s="14" cm="1">
        <f t="array" ref="I36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54.235504975984135</v>
      </c>
      <c r="J36" s="14" cm="1">
        <f t="array" ref="J36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68.33125200082317</v>
      </c>
      <c r="K36" s="14" cm="1">
        <f t="array" ref="K36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33.290389003434612</v>
      </c>
      <c r="L36" s="14" cm="1">
        <f t="array" ref="L36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49.055988421394588</v>
      </c>
      <c r="M36" s="14" cm="1">
        <f t="array" ref="M36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58.012843405577009</v>
      </c>
      <c r="N36" s="14" cm="1">
        <f t="array" ref="N36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39.038442591886273</v>
      </c>
      <c r="O36" s="14" cm="1">
        <f t="array" ref="O36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15.569521508382973</v>
      </c>
      <c r="P36" s="14" cm="1">
        <f t="array" ref="P36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40.373258476372698</v>
      </c>
      <c r="Q36" s="14" cm="1">
        <f t="array" ref="Q36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16.920106382644288</v>
      </c>
      <c r="R36" s="14" cm="1">
        <f t="array" ref="R36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8.0845531725630941</v>
      </c>
      <c r="S36" s="14" cm="1">
        <f t="array" ref="S36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58.105507484230785</v>
      </c>
      <c r="T36" s="14" cm="1">
        <f t="array" ref="T36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31.752952618614856</v>
      </c>
      <c r="U36" s="14" cm="1">
        <f t="array" ref="U36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69.42053010457353</v>
      </c>
      <c r="V36" s="14" cm="1">
        <f t="array" ref="V36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49.70915408654627</v>
      </c>
      <c r="W36" s="14" cm="1">
        <f t="array" ref="W36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58.068924563831899</v>
      </c>
      <c r="X36" s="14" cm="1">
        <f t="array" ref="X36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40.546269865426588</v>
      </c>
      <c r="Y36" s="14" cm="1">
        <f t="array" ref="Y36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69.188149274279624</v>
      </c>
      <c r="Z36" s="14" cm="1">
        <f t="array" ref="Z36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57.67287057187287</v>
      </c>
      <c r="AA36" s="14" cm="1">
        <f t="array" ref="AA36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72.875304459055272</v>
      </c>
      <c r="AB36" s="14" cm="1">
        <f t="array" ref="AB36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15.963708842245902</v>
      </c>
      <c r="AC36" s="14" cm="1">
        <f t="array" ref="AC36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30.467195473164246</v>
      </c>
      <c r="AD36" s="14" cm="1">
        <f t="array" ref="AD36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43.474130238568314</v>
      </c>
      <c r="AE36" s="14" cm="1">
        <f t="array" ref="AE36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50.029991005395956</v>
      </c>
      <c r="AF36" s="14" cm="1">
        <f t="array" ref="AF36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34.551989812455083</v>
      </c>
      <c r="AG36" s="14" cm="1">
        <f t="array" ref="AG36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18.283599208033412</v>
      </c>
      <c r="AH36" s="14" cm="1">
        <f t="array" ref="AH36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66.100605140951615</v>
      </c>
      <c r="AI36" s="14" cm="1">
        <f t="array" ref="AI36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18.201373574541016</v>
      </c>
      <c r="AJ36" s="14" cm="1">
        <f t="array" ref="AJ36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39.792461597644348</v>
      </c>
      <c r="AK36" s="14" cm="1">
        <f t="array" ref="AK36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64.915637561376528</v>
      </c>
      <c r="AL36" s="14" cm="1">
        <f t="array" ref="AL36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43.85487430149584</v>
      </c>
      <c r="AM36" s="14" cm="1">
        <f t="array" ref="AM36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58.594282997575796</v>
      </c>
      <c r="AN36" s="14" cm="1">
        <f t="array" ref="AN36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5.8685603004484834</v>
      </c>
      <c r="AO36" s="14" cm="1">
        <f t="array" ref="AO36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11.551623262554921</v>
      </c>
      <c r="AP36" s="14" cm="1">
        <f t="array" ref="AP36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50.260222840731615</v>
      </c>
      <c r="AQ36" s="14" cm="1">
        <f t="array" ref="AQ36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43.749285708454714</v>
      </c>
      <c r="AR36" s="14" cm="1">
        <f t="array" ref="AR36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36.479583330953766</v>
      </c>
      <c r="AS36" s="14" cm="1">
        <f t="array" ref="AS36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42.31418201974369</v>
      </c>
      <c r="AT36" s="14" cm="1">
        <f t="array" ref="AT36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64.7707495710834</v>
      </c>
      <c r="AU36" s="14" cm="1">
        <f t="array" ref="AU36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11.058480908334563</v>
      </c>
      <c r="AV36" s="14" cm="1">
        <f t="array" ref="AV36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45.05829557362329</v>
      </c>
      <c r="AW36" s="14" cm="1">
        <f t="array" ref="AW36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21.125576915199265</v>
      </c>
      <c r="AX36" s="14" cm="1">
        <f t="array" ref="AX36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57.493390924522792</v>
      </c>
      <c r="AY36" s="14" cm="1">
        <f t="array" ref="AY36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16.485144827995899</v>
      </c>
      <c r="AZ36" s="14" cm="1">
        <f t="array" ref="AZ36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47.261929710920604</v>
      </c>
      <c r="BA36" s="14" cm="1">
        <f t="array" ref="BA36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20.403186025716671</v>
      </c>
      <c r="BB36" s="14" cm="1">
        <f t="array" ref="BB36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35.315860459572555</v>
      </c>
      <c r="BC36" s="14" cm="1">
        <f t="array" ref="BC36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15.569521508382973</v>
      </c>
      <c r="BD36" s="14" cm="1">
        <f t="array" ref="BD36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50.199701194329833</v>
      </c>
      <c r="BE36" s="14" cm="1">
        <f t="array" ref="BE36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36.266927082398368</v>
      </c>
      <c r="BF36" s="14" cm="1">
        <f t="array" ref="BF36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14.79729705047513</v>
      </c>
      <c r="BG36" s="14" cm="1">
        <f t="array" ref="BG36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51.156622249714651</v>
      </c>
      <c r="BH36" s="14" cm="1">
        <f t="array" ref="BH36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52.473707702048266</v>
      </c>
      <c r="BI36" s="14" cm="1">
        <f t="array" ref="BI36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41.255302689472536</v>
      </c>
      <c r="BJ36" s="14" cm="1">
        <f t="array" ref="BJ36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21.859551687992138</v>
      </c>
      <c r="BK36" s="14" cm="1">
        <f t="array" ref="BK36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14.535817830449032</v>
      </c>
      <c r="BL36" s="14" cm="1">
        <f t="array" ref="BL36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47.02169711952132</v>
      </c>
      <c r="BM36" s="14" cm="1">
        <f t="array" ref="BM36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47.042533945356304</v>
      </c>
      <c r="BN36" s="14" cm="1">
        <f t="array" ref="BN36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69.078288919167647</v>
      </c>
      <c r="BO36" s="14" cm="1">
        <f t="array" ref="BO36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45.287967496897011</v>
      </c>
      <c r="BP36" s="14" cm="1">
        <f t="array" ref="BP36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55.812185049503306</v>
      </c>
      <c r="BQ36" s="14" cm="1">
        <f t="array" ref="BQ36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50.052072884147364</v>
      </c>
      <c r="BR36" s="14" cm="1">
        <f t="array" ref="BR36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54.956801216955853</v>
      </c>
      <c r="BS36" s="14" cm="1">
        <f t="array" ref="BS36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9.0824005637276315</v>
      </c>
      <c r="BT36" s="14" cm="1">
        <f t="array" ref="BT36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14.638647478507021</v>
      </c>
      <c r="BU36" s="14" cm="1">
        <f t="array" ref="BU36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53.245093670684817</v>
      </c>
      <c r="BV36" s="14" cm="1">
        <f t="array" ref="BV36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58.747680805287963</v>
      </c>
      <c r="BW36" s="14" cm="1">
        <f t="array" ref="BW36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45.442711186723884</v>
      </c>
      <c r="BX36" s="14" cm="1">
        <f t="array" ref="BX36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58.901697768400531</v>
      </c>
      <c r="BY36" s="14" cm="1">
        <f t="array" ref="BY36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42.60528136276065</v>
      </c>
      <c r="BZ36" s="14" cm="1">
        <f t="array" ref="BZ36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14.740759817594206</v>
      </c>
      <c r="CA36" s="14" cm="1">
        <f t="array" ref="CA36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19.47536905940424</v>
      </c>
      <c r="CB36" s="14" cm="1">
        <f t="array" ref="CB36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30.292573347274409</v>
      </c>
      <c r="CC36" s="14" cm="1">
        <f t="array" ref="CC36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60.710872172947738</v>
      </c>
      <c r="CD36" s="14" cm="1">
        <f t="array" ref="CD36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15.665567337316578</v>
      </c>
      <c r="CE36" s="14" cm="1">
        <f t="array" ref="CE36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16.401219466856727</v>
      </c>
      <c r="CF36" s="14" cm="1">
        <f t="array" ref="CF36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17.643412368360039</v>
      </c>
      <c r="CG36" s="14" cm="1">
        <f t="array" ref="CG36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14.432255540974875</v>
      </c>
      <c r="CH36" s="14" cm="1">
        <f t="array" ref="CH36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13.538463723776047</v>
      </c>
      <c r="CI36" s="14" cm="1">
        <f t="array" ref="CI36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33.936558458394096</v>
      </c>
      <c r="CJ36" s="14" cm="1">
        <f t="array" ref="CJ36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50.010098980106008</v>
      </c>
      <c r="CK36" s="14" cm="1">
        <f t="array" ref="CK36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19.033917095542893</v>
      </c>
      <c r="CL36" s="14" cm="1">
        <f t="array" ref="CL36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43.422229330148397</v>
      </c>
      <c r="CM36" s="14" cm="1">
        <f t="array" ref="CM36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60.067378834105952</v>
      </c>
      <c r="CN36" s="14" cm="1">
        <f t="array" ref="CN36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50.164628973012448</v>
      </c>
      <c r="CO36" s="14" cm="1">
        <f t="array" ref="CO36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12.938701635017324</v>
      </c>
      <c r="CP36" s="14" cm="1">
        <f t="array" ref="CP36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14.222868908908637</v>
      </c>
      <c r="CQ36" s="14" cm="1">
        <f t="array" ref="CQ36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14.725488107359974</v>
      </c>
      <c r="CR36" s="14" cm="1">
        <f t="array" ref="CR36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71.890541797930553</v>
      </c>
      <c r="CS36" s="14" cm="1">
        <f t="array" ref="CS36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16.561702811003464</v>
      </c>
      <c r="CT36" s="14" cm="1">
        <f t="array" ref="CT36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61.426053104525607</v>
      </c>
      <c r="CU36" s="14" cm="1">
        <f t="array" ref="CU36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34.219292803913994</v>
      </c>
      <c r="CV36" s="14" cm="1">
        <f t="array" ref="CV36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13.830762813380902</v>
      </c>
      <c r="CW36" s="14" cm="1">
        <f t="array" ref="CW36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35.892199709686224</v>
      </c>
      <c r="CX36" s="14" cm="1">
        <f t="array" ref="CX36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8.9269255625887229</v>
      </c>
      <c r="CY36" s="14" cm="1">
        <f t="array" ref="CY36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56.314829308096108</v>
      </c>
      <c r="CZ36" s="14" cm="1">
        <f t="array" ref="CZ36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47.395780402900847</v>
      </c>
      <c r="DA36" s="14" cm="1">
        <f t="array" ref="DA36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47.395780402900847</v>
      </c>
      <c r="DB36" s="14" cm="1">
        <f t="array" ref="DB36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47.395780402900847</v>
      </c>
    </row>
    <row r="37" spans="1:106" ht="15.75" x14ac:dyDescent="0.25">
      <c r="A37">
        <v>36</v>
      </c>
      <c r="B37" s="14" cm="1">
        <f t="array" ref="B37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66.172577401821073</v>
      </c>
      <c r="C37" s="14" cm="1">
        <f t="array" ref="C37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13.215142829345432</v>
      </c>
      <c r="D37" s="14" cm="1">
        <f t="array" ref="D37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30.515733646759994</v>
      </c>
      <c r="E37" s="14" cm="1">
        <f t="array" ref="E37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2</v>
      </c>
      <c r="F37" s="14" cm="1">
        <f t="array" ref="F37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27.982137159266443</v>
      </c>
      <c r="G37" s="14" cm="1">
        <f t="array" ref="G37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40.040104894967499</v>
      </c>
      <c r="H37" s="14" cm="1">
        <f t="array" ref="H37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28.486663546298292</v>
      </c>
      <c r="I37" s="14" cm="1">
        <f t="array" ref="I37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27.37243138634199</v>
      </c>
      <c r="J37" s="14" cm="1">
        <f t="array" ref="J37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37.438482875244823</v>
      </c>
      <c r="K37" s="14" cm="1">
        <f t="array" ref="K37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10.492378186092989</v>
      </c>
      <c r="L37" s="14" cm="1">
        <f t="array" ref="L37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12.338962679253067</v>
      </c>
      <c r="M37" s="14" cm="1">
        <f t="array" ref="M37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22.830900113661748</v>
      </c>
      <c r="N37" s="14" cm="1">
        <f t="array" ref="N37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4.1279534881100588</v>
      </c>
      <c r="O37" s="14" cm="1">
        <f t="array" ref="O37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28.996723952888193</v>
      </c>
      <c r="P37" s="14" cm="1">
        <f t="array" ref="P37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4.3634848458542859</v>
      </c>
      <c r="Q37" s="14" cm="1">
        <f t="array" ref="Q37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30.954967291211922</v>
      </c>
      <c r="R37" s="14" cm="1">
        <f t="array" ref="R37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38.227738620012559</v>
      </c>
      <c r="S37" s="14" cm="1">
        <f t="array" ref="S37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68.600947515322261</v>
      </c>
      <c r="T37" s="14" cm="1">
        <f t="array" ref="T37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17.149052451957804</v>
      </c>
      <c r="U37" s="14" cm="1">
        <f t="array" ref="U37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55.226895621608136</v>
      </c>
      <c r="V37" s="14" cm="1">
        <f t="array" ref="V37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26.758923745173309</v>
      </c>
      <c r="W37" s="14" cm="1">
        <f t="array" ref="W37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68.037048730820175</v>
      </c>
      <c r="X37" s="14" cm="1">
        <f t="array" ref="X37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7.2828565824132498</v>
      </c>
      <c r="Y37" s="14" cm="1">
        <f t="array" ref="Y37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56.036059818656057</v>
      </c>
      <c r="Z37" s="14" cm="1">
        <f t="array" ref="Z37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29.268413007882746</v>
      </c>
      <c r="AA37" s="14" cm="1">
        <f t="array" ref="AA37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56.604681785166854</v>
      </c>
      <c r="AB37" s="14" cm="1">
        <f t="array" ref="AB37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31.416556144810016</v>
      </c>
      <c r="AC37" s="14" cm="1">
        <f t="array" ref="AC37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9.9040395798886021</v>
      </c>
      <c r="AD37" s="14" cm="1">
        <f t="array" ref="AD37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9.43610088966836</v>
      </c>
      <c r="AE37" s="14" cm="1">
        <f t="array" ref="AE37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27.277096619691765</v>
      </c>
      <c r="AF37" s="14" cm="1">
        <f t="array" ref="AF37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41.400483088968905</v>
      </c>
      <c r="AG37" s="14" cm="1">
        <f t="array" ref="AG37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30.499344255245884</v>
      </c>
      <c r="AH37" s="14" cm="1">
        <f t="array" ref="AH37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68.229099363834493</v>
      </c>
      <c r="AI37" s="14" cm="1">
        <f t="array" ref="AI37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30.841692560558347</v>
      </c>
      <c r="AJ37" s="14" cm="1">
        <f t="array" ref="AJ37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5.4772255750516612</v>
      </c>
      <c r="AK37" s="14" cm="1">
        <f t="array" ref="AK37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30.182776545573141</v>
      </c>
      <c r="AL37" s="14" cm="1">
        <f t="array" ref="AL37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8.5726308680591163</v>
      </c>
      <c r="AM37" s="14" cm="1">
        <f t="array" ref="AM37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64.08751828554449</v>
      </c>
      <c r="AN37" s="14" cm="1">
        <f t="array" ref="AN37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39.025632602175712</v>
      </c>
      <c r="AO37" s="14" cm="1">
        <f t="array" ref="AO37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39.824615503479755</v>
      </c>
      <c r="AP37" s="14" cm="1">
        <f t="array" ref="AP37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13.221573280060131</v>
      </c>
      <c r="AQ37" s="14" cm="1">
        <f t="array" ref="AQ37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7.2828565824132498</v>
      </c>
      <c r="AR37" s="14" cm="1">
        <f t="array" ref="AR37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45.414094728399022</v>
      </c>
      <c r="AS37" s="14" cm="1">
        <f t="array" ref="AS37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5.123475382979799</v>
      </c>
      <c r="AT37" s="14" cm="1">
        <f t="array" ref="AT37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58.181526277676838</v>
      </c>
      <c r="AU37" s="14" cm="1">
        <f t="array" ref="AU37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31.403980639403024</v>
      </c>
      <c r="AV37" s="14" cm="1">
        <f t="array" ref="AV37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9.0824005637276315</v>
      </c>
      <c r="AW37" s="14" cm="1">
        <f t="array" ref="AW37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34.149816983404172</v>
      </c>
      <c r="AX37" s="14" cm="1">
        <f t="array" ref="AX37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28.796701199963859</v>
      </c>
      <c r="AY37" s="14" cm="1">
        <f t="array" ref="AY37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32.084887408248761</v>
      </c>
      <c r="AZ37" s="14" cm="1">
        <f t="array" ref="AZ37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26.495471311150514</v>
      </c>
      <c r="BA37" s="14" cm="1">
        <f t="array" ref="BA37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35.131325053291114</v>
      </c>
      <c r="BB37" s="14" cm="1">
        <f t="array" ref="BB37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10.954907576059234</v>
      </c>
      <c r="BC37" s="14" cm="1">
        <f t="array" ref="BC37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32.16846281686459</v>
      </c>
      <c r="BD37" s="14" cm="1">
        <f t="array" ref="BD37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14.114177269681715</v>
      </c>
      <c r="BE37" s="14" cm="1">
        <f t="array" ref="BE37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43.602866878222585</v>
      </c>
      <c r="BF37" s="14" cm="1">
        <f t="array" ref="BF37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41.677811842753933</v>
      </c>
      <c r="BG37" s="14" cm="1">
        <f t="array" ref="BG37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15.441502517566093</v>
      </c>
      <c r="BH37" s="14" cm="1">
        <f t="array" ref="BH37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26.706740722147284</v>
      </c>
      <c r="BI37" s="14" cm="1">
        <f t="array" ref="BI37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6.7111846942250066</v>
      </c>
      <c r="BJ37" s="14" cm="1">
        <f t="array" ref="BJ37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35.014282800023196</v>
      </c>
      <c r="BK37" s="14" cm="1">
        <f t="array" ref="BK37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30.351441481418966</v>
      </c>
      <c r="BL37" s="14" cm="1">
        <f t="array" ref="BL37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10.677078252031311</v>
      </c>
      <c r="BM37" s="14" cm="1">
        <f t="array" ref="BM37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26.192365299834989</v>
      </c>
      <c r="BN37" s="14" cm="1">
        <f t="array" ref="BN37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56.259132591962349</v>
      </c>
      <c r="BO37" s="14" cm="1">
        <f t="array" ref="BO37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8.1264998615640174</v>
      </c>
      <c r="BP37" s="14" cm="1">
        <f t="array" ref="BP37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21.781643647805829</v>
      </c>
      <c r="BQ37" s="14" cm="1">
        <f t="array" ref="BQ37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26.191792607608971</v>
      </c>
      <c r="BR37" s="14" cm="1">
        <f t="array" ref="BR37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27.685555800814257</v>
      </c>
      <c r="BS37" s="14" cm="1">
        <f t="array" ref="BS37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38.448016853928891</v>
      </c>
      <c r="BT37" s="14" cm="1">
        <f t="array" ref="BT37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32.560866081847394</v>
      </c>
      <c r="BU37" s="14" cm="1">
        <f t="array" ref="BU37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17.378147196982766</v>
      </c>
      <c r="BV37" s="14" cm="1">
        <f t="array" ref="BV37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63.711929809102472</v>
      </c>
      <c r="BW37" s="14" cm="1">
        <f t="array" ref="BW37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10.862780491200215</v>
      </c>
      <c r="BX37" s="14" cm="1">
        <f t="array" ref="BX37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63.275666729004129</v>
      </c>
      <c r="BY37" s="14" cm="1">
        <f t="array" ref="BY37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7.8746428490440126</v>
      </c>
      <c r="BZ37" s="14" cm="1">
        <f t="array" ref="BZ37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31.610283136979334</v>
      </c>
      <c r="CA37" s="14" cm="1">
        <f t="array" ref="CA37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32.329707700503576</v>
      </c>
      <c r="CB37" s="14" cm="1">
        <f t="array" ref="CB37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46.315872009495834</v>
      </c>
      <c r="CC37" s="14" cm="1">
        <f t="array" ref="CC37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31.640006321111883</v>
      </c>
      <c r="CD37" s="14" cm="1">
        <f t="array" ref="CD37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31.141772589240965</v>
      </c>
      <c r="CE37" s="14" cm="1">
        <f t="array" ref="CE37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28.524375540929903</v>
      </c>
      <c r="CF37" s="14" cm="1">
        <f t="array" ref="CF37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33.692877585626313</v>
      </c>
      <c r="CG37" s="14" cm="1">
        <f t="array" ref="CG37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27.680498550423547</v>
      </c>
      <c r="CH37" s="14" cm="1">
        <f t="array" ref="CH37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30.219364652487318</v>
      </c>
      <c r="CI37" s="14" cm="1">
        <f t="array" ref="CI37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6.000833275470999</v>
      </c>
      <c r="CJ37" s="14" cm="1">
        <f t="array" ref="CJ37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14.00749799214692</v>
      </c>
      <c r="CK37" s="14" cm="1">
        <f t="array" ref="CK37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31.051731030652704</v>
      </c>
      <c r="CL37" s="14" cm="1">
        <f t="array" ref="CL37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6.4226162893325647</v>
      </c>
      <c r="CM37" s="14" cm="1">
        <f t="array" ref="CM37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30.17962889102515</v>
      </c>
      <c r="CN37" s="14" cm="1">
        <f t="array" ref="CN37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13.047988350699889</v>
      </c>
      <c r="CO37" s="14" cm="1">
        <f t="array" ref="CO37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29.560277400592842</v>
      </c>
      <c r="CP37" s="14" cm="1">
        <f t="array" ref="CP37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30.499344255245884</v>
      </c>
      <c r="CQ37" s="14" cm="1">
        <f t="array" ref="CQ37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31.606961258558215</v>
      </c>
      <c r="CR37" s="14" cm="1">
        <f t="array" ref="CR37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63.577433103263928</v>
      </c>
      <c r="CS37" s="14" cm="1">
        <f t="array" ref="CS37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30.532114240582818</v>
      </c>
      <c r="CT37" s="14" cm="1">
        <f t="array" ref="CT37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31.837713485738892</v>
      </c>
      <c r="CU37" s="14" cm="1">
        <f t="array" ref="CU37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9.9518842436997836</v>
      </c>
      <c r="CV37" s="14" cm="1">
        <f t="array" ref="CV37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31.1</v>
      </c>
      <c r="CW37" s="14" cm="1">
        <f t="array" ref="CW37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4.9081564767232102</v>
      </c>
      <c r="CX37" s="14" cm="1">
        <f t="array" ref="CX37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39.319333666785354</v>
      </c>
      <c r="CY37" s="14" cm="1">
        <f t="array" ref="CY37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21.664717861075413</v>
      </c>
      <c r="CZ37" s="14" cm="1">
        <f t="array" ref="CZ37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10.409610943738484</v>
      </c>
      <c r="DA37" s="14" cm="1">
        <f t="array" ref="DA37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10.409610943738484</v>
      </c>
      <c r="DB37" s="14" cm="1">
        <f t="array" ref="DB37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10.409610943738484</v>
      </c>
    </row>
    <row r="38" spans="1:106" ht="15.75" x14ac:dyDescent="0.25">
      <c r="A38">
        <v>37</v>
      </c>
      <c r="B38" s="14" cm="1">
        <f t="array" ref="B38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70.246992818198279</v>
      </c>
      <c r="C38" s="14" cm="1">
        <f t="array" ref="C38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12.747156545677157</v>
      </c>
      <c r="D38" s="14" cm="1">
        <f t="array" ref="D38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33.278221106303143</v>
      </c>
      <c r="E38" s="14" cm="1">
        <f t="array" ref="E38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3.7429934544425802</v>
      </c>
      <c r="F38" s="14" cm="1">
        <f t="array" ref="F38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29.651475511346817</v>
      </c>
      <c r="G38" s="14" cm="1">
        <f t="array" ref="G38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42.842035432504836</v>
      </c>
      <c r="H38" s="14" cm="1">
        <f t="array" ref="H38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24.358981916328112</v>
      </c>
      <c r="I38" s="14" cm="1">
        <f t="array" ref="I38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29.952629266894082</v>
      </c>
      <c r="J38" s="14" cm="1">
        <f t="array" ref="J38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36.735405265220635</v>
      </c>
      <c r="K38" s="14" cm="1">
        <f t="array" ref="K38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15.561490931141527</v>
      </c>
      <c r="L38" s="14" cm="1">
        <f t="array" ref="L38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11.408768557561329</v>
      </c>
      <c r="M38" s="14" cm="1">
        <f t="array" ref="M38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20.028979005431108</v>
      </c>
      <c r="N38" s="14" cm="1">
        <f t="array" ref="N38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3.3181320046074116</v>
      </c>
      <c r="O38" s="14" cm="1">
        <f t="array" ref="O38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31.0322412983658</v>
      </c>
      <c r="P38" s="14" cm="1">
        <f t="array" ref="P38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4.1243181254602561</v>
      </c>
      <c r="Q38" s="14" cm="1">
        <f t="array" ref="Q38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34.153184331772053</v>
      </c>
      <c r="R38" s="14" cm="1">
        <f t="array" ref="R38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39.664215610547501</v>
      </c>
      <c r="S38" s="14" cm="1">
        <f t="array" ref="S38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73.499387752552067</v>
      </c>
      <c r="T38" s="14" cm="1">
        <f t="array" ref="T38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22.229709849658409</v>
      </c>
      <c r="U38" s="14" cm="1">
        <f t="array" ref="U38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60.083275543199207</v>
      </c>
      <c r="V38" s="14" cm="1">
        <f t="array" ref="V38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30.1</v>
      </c>
      <c r="W38" s="14" cm="1">
        <f t="array" ref="W38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72.958961067164324</v>
      </c>
      <c r="X38" s="14" cm="1">
        <f t="array" ref="X38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10.34456378974</v>
      </c>
      <c r="Y38" s="14" cm="1">
        <f t="array" ref="Y38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61.041051760270321</v>
      </c>
      <c r="Z38" s="14" cm="1">
        <f t="array" ref="Z38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30.107972366135851</v>
      </c>
      <c r="AA38" s="14" cm="1">
        <f t="array" ref="AA38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61.530805292958746</v>
      </c>
      <c r="AB38" s="14" cm="1">
        <f t="array" ref="AB38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33.87048862948393</v>
      </c>
      <c r="AC38" s="14" cm="1">
        <f t="array" ref="AC38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14.358272876638054</v>
      </c>
      <c r="AD38" s="14" cm="1">
        <f t="array" ref="AD38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5.3860932037980929</v>
      </c>
      <c r="AE38" s="14" cm="1">
        <f t="array" ref="AE38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30.887052303513848</v>
      </c>
      <c r="AF38" s="14" cm="1">
        <f t="array" ref="AF38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45.235052779896257</v>
      </c>
      <c r="AG38" s="14" cm="1">
        <f t="array" ref="AG38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33.859119894055134</v>
      </c>
      <c r="AH38" s="14" cm="1">
        <f t="array" ref="AH38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73.576083070519587</v>
      </c>
      <c r="AI38" s="14" cm="1">
        <f t="array" ref="AI38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33.991763708286747</v>
      </c>
      <c r="AJ38" s="14" cm="1">
        <f t="array" ref="AJ38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10.488565202161828</v>
      </c>
      <c r="AK38" s="14" cm="1">
        <f t="array" ref="AK38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27.400912393568209</v>
      </c>
      <c r="AL38" s="14" cm="1">
        <f t="array" ref="AL38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12.464349160706307</v>
      </c>
      <c r="AM38" s="14" cm="1">
        <f t="array" ref="AM38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68.916180973701671</v>
      </c>
      <c r="AN38" s="14" cm="1">
        <f t="array" ref="AN38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40.558722859577323</v>
      </c>
      <c r="AO38" s="14" cm="1">
        <f t="array" ref="AO38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42.190164730657308</v>
      </c>
      <c r="AP38" s="14" cm="1">
        <f t="array" ref="AP38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12.753038853543888</v>
      </c>
      <c r="AQ38" s="14" cm="1">
        <f t="array" ref="AQ38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8.7755341717755275</v>
      </c>
      <c r="AR38" s="14" cm="1">
        <f t="array" ref="AR38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49.504444244936231</v>
      </c>
      <c r="AS38" s="14" cm="1">
        <f t="array" ref="AS38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7.0823724838503095</v>
      </c>
      <c r="AT38" s="14" cm="1">
        <f t="array" ref="AT38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63.475664628265214</v>
      </c>
      <c r="AU38" s="14" cm="1">
        <f t="array" ref="AU38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33.502835700877618</v>
      </c>
      <c r="AV38" s="14" cm="1">
        <f t="array" ref="AV38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7.3729234364667047</v>
      </c>
      <c r="AW38" s="14" cm="1">
        <f t="array" ref="AW38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37.874001637006884</v>
      </c>
      <c r="AX38" s="14" cm="1">
        <f t="array" ref="AX38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30.152280179117465</v>
      </c>
      <c r="AY38" s="14" cm="1">
        <f t="array" ref="AY38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34.171479335843806</v>
      </c>
      <c r="AZ38" s="14" cm="1">
        <f t="array" ref="AZ38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29.8</v>
      </c>
      <c r="BA38" s="14" cm="1">
        <f t="array" ref="BA38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38.632110995905983</v>
      </c>
      <c r="BB38" s="14" cm="1">
        <f t="array" ref="BB38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16.30950643030009</v>
      </c>
      <c r="BC38" s="14" cm="1">
        <f t="array" ref="BC38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33.331666624997915</v>
      </c>
      <c r="BD38" s="14" cm="1">
        <f t="array" ref="BD38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12.041594578792296</v>
      </c>
      <c r="BE38" s="14" cm="1">
        <f t="array" ref="BE38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47.701572301130703</v>
      </c>
      <c r="BF38" s="14" cm="1">
        <f t="array" ref="BF38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44.419477709671462</v>
      </c>
      <c r="BG38" s="14" cm="1">
        <f t="array" ref="BG38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13.198863587445702</v>
      </c>
      <c r="BH38" s="14" cm="1">
        <f t="array" ref="BH38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29.071635660898064</v>
      </c>
      <c r="BI38" s="14" cm="1">
        <f t="array" ref="BI38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3.0016662039607267</v>
      </c>
      <c r="BJ38" s="14" cm="1">
        <f t="array" ref="BJ38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38.86142045782681</v>
      </c>
      <c r="BK38" s="14" cm="1">
        <f t="array" ref="BK38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32.915649773322116</v>
      </c>
      <c r="BL38" s="14" cm="1">
        <f t="array" ref="BL38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9.581753492967767</v>
      </c>
      <c r="BM38" s="14" cm="1">
        <f t="array" ref="BM38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29.189210335327676</v>
      </c>
      <c r="BN38" s="14" cm="1">
        <f t="array" ref="BN38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61.082239644597188</v>
      </c>
      <c r="BO38" s="14" cm="1">
        <f t="array" ref="BO38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8.6029064856012472</v>
      </c>
      <c r="BP38" s="14" cm="1">
        <f t="array" ref="BP38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18.444782460088813</v>
      </c>
      <c r="BQ38" s="14" cm="1">
        <f t="array" ref="BQ38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28.705400188814647</v>
      </c>
      <c r="BR38" s="14" cm="1">
        <f t="array" ref="BR38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29.195205085767082</v>
      </c>
      <c r="BS38" s="14" cm="1">
        <f t="array" ref="BS38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38.342665530711351</v>
      </c>
      <c r="BT38" s="14" cm="1">
        <f t="array" ref="BT38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34.153184331772053</v>
      </c>
      <c r="BU38" s="14" cm="1">
        <f t="array" ref="BU38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15.093376030563871</v>
      </c>
      <c r="BV38" s="14" cm="1">
        <f t="array" ref="BV38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68.523280715388978</v>
      </c>
      <c r="BW38" s="14" cm="1">
        <f t="array" ref="BW38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7.335529974037323</v>
      </c>
      <c r="BX38" s="14" cm="1">
        <f t="array" ref="BX38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68.102863375925679</v>
      </c>
      <c r="BY38" s="14" cm="1">
        <f t="array" ref="BY38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5.0990195135927845</v>
      </c>
      <c r="BZ38" s="14" cm="1">
        <f t="array" ref="BZ38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34.25551050561063</v>
      </c>
      <c r="CA38" s="14" cm="1">
        <f t="array" ref="CA38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35.825130844143473</v>
      </c>
      <c r="CB38" s="14" cm="1">
        <f t="array" ref="CB38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48.011352824097763</v>
      </c>
      <c r="CC38" s="14" cm="1">
        <f t="array" ref="CC38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31.702365842315302</v>
      </c>
      <c r="CD38" s="14" cm="1">
        <f t="array" ref="CD38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33.674916480965472</v>
      </c>
      <c r="CE38" s="14" cm="1">
        <f t="array" ref="CE38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31.461246002026048</v>
      </c>
      <c r="CF38" s="14" cm="1">
        <f t="array" ref="CF38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36.924788421871831</v>
      </c>
      <c r="CG38" s="14" cm="1">
        <f t="array" ref="CG38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30.140338418803463</v>
      </c>
      <c r="CH38" s="14" cm="1">
        <f t="array" ref="CH38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32.36417772785213</v>
      </c>
      <c r="CI38" s="14" cm="1">
        <f t="array" ref="CI38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11.047171583713181</v>
      </c>
      <c r="CJ38" s="14" cm="1">
        <f t="array" ref="CJ38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13.038404810405298</v>
      </c>
      <c r="CK38" s="14" cm="1">
        <f t="array" ref="CK38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34.44473835000057</v>
      </c>
      <c r="CL38" s="14" cm="1">
        <f t="array" ref="CL38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7.5604232685743193</v>
      </c>
      <c r="CM38" s="14" cm="1">
        <f t="array" ref="CM38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31.378973851928301</v>
      </c>
      <c r="CN38" s="14" cm="1">
        <f t="array" ref="CN38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12.812493902437573</v>
      </c>
      <c r="CO38" s="14" cm="1">
        <f t="array" ref="CO38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31.937438845342623</v>
      </c>
      <c r="CP38" s="14" cm="1">
        <f t="array" ref="CP38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32.778651589105984</v>
      </c>
      <c r="CQ38" s="14" cm="1">
        <f t="array" ref="CQ38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34.252153216987686</v>
      </c>
      <c r="CR38" s="14" cm="1">
        <f t="array" ref="CR38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69.037381178604974</v>
      </c>
      <c r="CS38" s="14" cm="1">
        <f t="array" ref="CS38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33.021810973960832</v>
      </c>
      <c r="CT38" s="14" cm="1">
        <f t="array" ref="CT38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32.023272787146539</v>
      </c>
      <c r="CU38" s="14" cm="1">
        <f t="array" ref="CU38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15.135719342006841</v>
      </c>
      <c r="CV38" s="14" cm="1">
        <f t="array" ref="CV38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33.696290597037532</v>
      </c>
      <c r="CW38" s="14" cm="1">
        <f t="array" ref="CW38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10.303397497913005</v>
      </c>
      <c r="CX38" s="14" cm="1">
        <f t="array" ref="CX38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41.304237070789725</v>
      </c>
      <c r="CY38" s="14" cm="1">
        <f t="array" ref="CY38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18.634645153584223</v>
      </c>
      <c r="CZ38" s="14" cm="1">
        <f t="array" ref="CZ38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10.307764064044152</v>
      </c>
      <c r="DA38" s="14" cm="1">
        <f t="array" ref="DA38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10.307764064044152</v>
      </c>
      <c r="DB38" s="14" cm="1">
        <f t="array" ref="DB38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10.307764064044152</v>
      </c>
    </row>
    <row r="39" spans="1:106" ht="15.75" x14ac:dyDescent="0.25">
      <c r="A39">
        <v>38</v>
      </c>
      <c r="B39" s="14" cm="1">
        <f t="array" ref="B39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62.17427120602219</v>
      </c>
      <c r="C39" s="14" cm="1">
        <f t="array" ref="C39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3.6728735344413916</v>
      </c>
      <c r="D39" s="14" cm="1">
        <f t="array" ref="D39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42.970222247505305</v>
      </c>
      <c r="E39" s="14" cm="1">
        <f t="array" ref="E39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13.675159962501352</v>
      </c>
      <c r="F39" s="14" cm="1">
        <f t="array" ref="F39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41.014753443120931</v>
      </c>
      <c r="G39" s="14" cm="1">
        <f t="array" ref="G39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49.29949289800048</v>
      </c>
      <c r="H39" s="14" cm="1">
        <f t="array" ref="H39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23.072927859289987</v>
      </c>
      <c r="I39" s="14" cm="1">
        <f t="array" ref="I39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23.625410049351522</v>
      </c>
      <c r="J39" s="14" cm="1">
        <f t="array" ref="J39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29.231660917573603</v>
      </c>
      <c r="K39" s="14" cm="1">
        <f t="array" ref="K39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20.028979005431108</v>
      </c>
      <c r="L39" s="14" cm="1">
        <f t="array" ref="L39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5.9295868321494369</v>
      </c>
      <c r="M39" s="14" cm="1">
        <f t="array" ref="M39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14.218298069740976</v>
      </c>
      <c r="N39" s="14" cm="1">
        <f t="array" ref="N39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12.884486796143648</v>
      </c>
      <c r="O39" s="14" cm="1">
        <f t="array" ref="O39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41.71330722922842</v>
      </c>
      <c r="P39" s="14" cm="1">
        <f t="array" ref="P39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10.954907576059234</v>
      </c>
      <c r="Q39" s="14" cm="1">
        <f t="array" ref="Q39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43.028362739012046</v>
      </c>
      <c r="R39" s="14" cm="1">
        <f t="array" ref="R39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51.051444641655344</v>
      </c>
      <c r="S39" s="14" cm="1">
        <f t="array" ref="S39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75.796833706956392</v>
      </c>
      <c r="T39" s="14" cm="1">
        <f t="array" ref="T39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26.02229813064173</v>
      </c>
      <c r="U39" s="14" cm="1">
        <f t="array" ref="U39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55.072679252057455</v>
      </c>
      <c r="V39" s="14" cm="1">
        <f t="array" ref="V39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25.980954562910117</v>
      </c>
      <c r="W39" s="14" cm="1">
        <f t="array" ref="W39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75.113314398979895</v>
      </c>
      <c r="X39" s="14" cm="1">
        <f t="array" ref="X39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11.747765745025731</v>
      </c>
      <c r="Y39" s="14" cm="1">
        <f t="array" ref="Y39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56.169475696324604</v>
      </c>
      <c r="Z39" s="14" cm="1">
        <f t="array" ref="Z39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24.072598530279194</v>
      </c>
      <c r="AA39" s="14" cm="1">
        <f t="array" ref="AA39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55.236220001010203</v>
      </c>
      <c r="AB39" s="14" cm="1">
        <f t="array" ref="AB39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43.888609000514016</v>
      </c>
      <c r="AC39" s="14" cm="1">
        <f t="array" ref="AC39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21.381300241098529</v>
      </c>
      <c r="AD39" s="14" cm="1">
        <f t="array" ref="AD39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11.747765745025731</v>
      </c>
      <c r="AE39" s="14" cm="1">
        <f t="array" ref="AE39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26.438797249496808</v>
      </c>
      <c r="AF39" s="14" cm="1">
        <f t="array" ref="AF39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49.630736444264052</v>
      </c>
      <c r="AG39" s="14" cm="1">
        <f t="array" ref="AG39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42.372632677236375</v>
      </c>
      <c r="AH39" s="14" cm="1">
        <f t="array" ref="AH39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72.570241835066255</v>
      </c>
      <c r="AI39" s="14" cm="1">
        <f t="array" ref="AI39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42.830363061734602</v>
      </c>
      <c r="AJ39" s="14" cm="1">
        <f t="array" ref="AJ39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11.874763155532829</v>
      </c>
      <c r="AK39" s="14" cm="1">
        <f t="array" ref="AK39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20.635164162177144</v>
      </c>
      <c r="AL39" s="14" cm="1">
        <f t="array" ref="AL39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8.8521183905322918</v>
      </c>
      <c r="AM39" s="14" cm="1">
        <f t="array" ref="AM39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70.359363271706769</v>
      </c>
      <c r="AN39" s="14" cm="1">
        <f t="array" ref="AN39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52.038543407747305</v>
      </c>
      <c r="AO39" s="14" cm="1">
        <f t="array" ref="AO39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52.354655953410678</v>
      </c>
      <c r="AP39" s="14" cm="1">
        <f t="array" ref="AP39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3.6932370625238775</v>
      </c>
      <c r="AQ39" s="14" cm="1">
        <f t="array" ref="AQ39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7.3491496106692509</v>
      </c>
      <c r="AR39" s="14" cm="1">
        <f t="array" ref="AR39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53.662743127797704</v>
      </c>
      <c r="AS39" s="14" cm="1">
        <f t="array" ref="AS39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8.3162491545167168</v>
      </c>
      <c r="AT39" s="14" cm="1">
        <f t="array" ref="AT39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60.61484966573785</v>
      </c>
      <c r="AU39" s="14" cm="1">
        <f t="array" ref="AU39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44.355833889128945</v>
      </c>
      <c r="AV39" s="14" cm="1">
        <f t="array" ref="AV39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8.7954533709184091</v>
      </c>
      <c r="AW39" s="14" cm="1">
        <f t="array" ref="AW39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45.425103191957639</v>
      </c>
      <c r="AX39" s="14" cm="1">
        <f t="array" ref="AX39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23.37006632425334</v>
      </c>
      <c r="AY39" s="14" cm="1">
        <f t="array" ref="AY39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44.594730630423143</v>
      </c>
      <c r="AZ39" s="14" cm="1">
        <f t="array" ref="AZ39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27.222049886075808</v>
      </c>
      <c r="BA39" s="14" cm="1">
        <f t="array" ref="BA39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46.641612322045646</v>
      </c>
      <c r="BB39" s="14" cm="1">
        <f t="array" ref="BB39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19.261360284258224</v>
      </c>
      <c r="BC39" s="14" cm="1">
        <f t="array" ref="BC39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44.966654311834233</v>
      </c>
      <c r="BD39" s="14" cm="1">
        <f t="array" ref="BD39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7.8740078740118111</v>
      </c>
      <c r="BE39" s="14" cm="1">
        <f t="array" ref="BE39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51.656945321999054</v>
      </c>
      <c r="BF39" s="14" cm="1">
        <f t="array" ref="BF39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53.945250022592354</v>
      </c>
      <c r="BG39" s="14" cm="1">
        <f t="array" ref="BG39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9.3386294497640279</v>
      </c>
      <c r="BH39" s="14" cm="1">
        <f t="array" ref="BH39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24.044957891416654</v>
      </c>
      <c r="BI39" s="14" cm="1">
        <f t="array" ref="BI39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11.916794871105234</v>
      </c>
      <c r="BJ39" s="14" cm="1">
        <f t="array" ref="BJ39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45.991412241852281</v>
      </c>
      <c r="BK39" s="14" cm="1">
        <f t="array" ref="BK39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42.946944012350869</v>
      </c>
      <c r="BL39" s="14" cm="1">
        <f t="array" ref="BL39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7.4033776075518398</v>
      </c>
      <c r="BM39" s="14" cm="1">
        <f t="array" ref="BM39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27.000185184550123</v>
      </c>
      <c r="BN39" s="14" cm="1">
        <f t="array" ref="BN39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56.657214898016299</v>
      </c>
      <c r="BO39" s="14" cm="1">
        <f t="array" ref="BO39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5.7454329688892898</v>
      </c>
      <c r="BP39" s="14" cm="1">
        <f t="array" ref="BP39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15.722913216067816</v>
      </c>
      <c r="BQ39" s="14" cm="1">
        <f t="array" ref="BQ39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25.079872407968907</v>
      </c>
      <c r="BR39" s="14" cm="1">
        <f t="array" ref="BR39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23.6930369518135</v>
      </c>
      <c r="BS39" s="14" cm="1">
        <f t="array" ref="BS39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51.547647860983915</v>
      </c>
      <c r="BT39" s="14" cm="1">
        <f t="array" ref="BT39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45.359012334926341</v>
      </c>
      <c r="BU39" s="14" cm="1">
        <f t="array" ref="BU39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9.737042672187485</v>
      </c>
      <c r="BV39" s="14" cm="1">
        <f t="array" ref="BV39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69.874458853002935</v>
      </c>
      <c r="BW39" s="14" cm="1">
        <f t="array" ref="BW39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10.714942836991712</v>
      </c>
      <c r="BX39" s="14" cm="1">
        <f t="array" ref="BX39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69.289248805280025</v>
      </c>
      <c r="BY39" s="14" cm="1">
        <f t="array" ref="BY39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10.816653826391969</v>
      </c>
      <c r="BZ39" s="14" cm="1">
        <f t="array" ref="BZ39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44.118476854941399</v>
      </c>
      <c r="CA39" s="14" cm="1">
        <f t="array" ref="CA39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43.959526840037761</v>
      </c>
      <c r="CB39" s="14" cm="1">
        <f t="array" ref="CB39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56.268019336031372</v>
      </c>
      <c r="CC39" s="14" cm="1">
        <f t="array" ref="CC39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25.574205755018081</v>
      </c>
      <c r="CD39" s="14" cm="1">
        <f t="array" ref="CD39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43.623388222374473</v>
      </c>
      <c r="CE39" s="14" cm="1">
        <f t="array" ref="CE39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40.875542809851467</v>
      </c>
      <c r="CF39" s="14" cm="1">
        <f t="array" ref="CF39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45.63375943312144</v>
      </c>
      <c r="CG39" s="14" cm="1">
        <f t="array" ref="CG39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40.440573685347246</v>
      </c>
      <c r="CH39" s="14" cm="1">
        <f t="array" ref="CH39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43.039981412635392</v>
      </c>
      <c r="CI39" s="14" cm="1">
        <f t="array" ref="CI39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17.292773056973829</v>
      </c>
      <c r="CJ39" s="14" cm="1">
        <f t="array" ref="CJ39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8.3066238629180749</v>
      </c>
      <c r="CK39" s="14" cm="1">
        <f t="array" ref="CK39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42.818687509077158</v>
      </c>
      <c r="CL39" s="14" cm="1">
        <f t="array" ref="CL39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7.3593477971896393</v>
      </c>
      <c r="CM39" s="14" cm="1">
        <f t="array" ref="CM39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23.444402316971104</v>
      </c>
      <c r="CN39" s="14" cm="1">
        <f t="array" ref="CN39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3.6276714294434109</v>
      </c>
      <c r="CO39" s="14" cm="1">
        <f t="array" ref="CO39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42.367440328629719</v>
      </c>
      <c r="CP39" s="14" cm="1">
        <f t="array" ref="CP39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43.213886656953228</v>
      </c>
      <c r="CQ39" s="14" cm="1">
        <f t="array" ref="CQ39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44.115870160294925</v>
      </c>
      <c r="CR39" s="14" cm="1">
        <f t="array" ref="CR39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64.445015323141945</v>
      </c>
      <c r="CS39" s="14" cm="1">
        <f t="array" ref="CS39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42.958584706668354</v>
      </c>
      <c r="CT39" s="14" cm="1">
        <f t="array" ref="CT39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25.268359661837966</v>
      </c>
      <c r="CU39" s="14" cm="1">
        <f t="array" ref="CU39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19.081142523444448</v>
      </c>
      <c r="CV39" s="14" cm="1">
        <f t="array" ref="CV39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43.708580393327807</v>
      </c>
      <c r="CW39" s="14" cm="1">
        <f t="array" ref="CW39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15.334927453366058</v>
      </c>
      <c r="CX39" s="14" cm="1">
        <f t="array" ref="CX39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52.086850547907005</v>
      </c>
      <c r="CY39" s="14" cm="1">
        <f t="array" ref="CY39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14.080127840328723</v>
      </c>
      <c r="CZ39" s="14" cm="1">
        <f t="array" ref="CZ39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4.3874821936960613</v>
      </c>
      <c r="DA39" s="14" cm="1">
        <f t="array" ref="DA39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4.3874821936960613</v>
      </c>
      <c r="DB39" s="14" cm="1">
        <f t="array" ref="DB39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4.3874821936960613</v>
      </c>
    </row>
    <row r="40" spans="1:106" ht="15.75" x14ac:dyDescent="0.25">
      <c r="A40">
        <v>39</v>
      </c>
      <c r="B40" s="14" cm="1">
        <f t="array" ref="B40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63.887713998858963</v>
      </c>
      <c r="C40" s="14" cm="1">
        <f t="array" ref="C40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9.5650405121985766</v>
      </c>
      <c r="D40" s="14" cm="1">
        <f t="array" ref="D40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33.918136741277522</v>
      </c>
      <c r="E40" s="14" cm="1">
        <f t="array" ref="E40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5.0009999000199947</v>
      </c>
      <c r="F40" s="14" cm="1">
        <f t="array" ref="F40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31.594461539959816</v>
      </c>
      <c r="G40" s="14" cm="1">
        <f t="array" ref="G40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43.132818131905083</v>
      </c>
      <c r="H40" s="14" cm="1">
        <f t="array" ref="H40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26.350711565344874</v>
      </c>
      <c r="I40" s="14" cm="1">
        <f t="array" ref="I40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26.384844134464771</v>
      </c>
      <c r="J40" s="14" cm="1">
        <f t="array" ref="J40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35.53153528909214</v>
      </c>
      <c r="K40" s="14" cm="1">
        <f t="array" ref="K40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12.69488085804668</v>
      </c>
      <c r="L40" s="14" cm="1">
        <f t="array" ref="L40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8.784076502399099</v>
      </c>
      <c r="M40" s="14" cm="1">
        <f t="array" ref="M40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20.003999600079979</v>
      </c>
      <c r="N40" s="14" cm="1">
        <f t="array" ref="N40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4.69148164229596</v>
      </c>
      <c r="O40" s="14" cm="1">
        <f t="array" ref="O40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32.403703492039298</v>
      </c>
      <c r="P40" s="14" cm="1">
        <f t="array" ref="P40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4.2438190347845888</v>
      </c>
      <c r="Q40" s="14" cm="1">
        <f t="array" ref="Q40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34.25551050561063</v>
      </c>
      <c r="R40" s="14" cm="1">
        <f t="array" ref="R40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42.240383520986171</v>
      </c>
      <c r="S40" s="14" cm="1">
        <f t="array" ref="S40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70.165233556227832</v>
      </c>
      <c r="T40" s="14" cm="1">
        <f t="array" ref="T40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19.109160107131867</v>
      </c>
      <c r="U40" s="14" cm="1">
        <f t="array" ref="U40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54.083269131959838</v>
      </c>
      <c r="V40" s="14" cm="1">
        <f t="array" ref="V40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26.55202440493003</v>
      </c>
      <c r="W40" s="14" cm="1">
        <f t="array" ref="W40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69.555804933880253</v>
      </c>
      <c r="X40" s="14" cm="1">
        <f t="array" ref="X40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7.3491496106692509</v>
      </c>
      <c r="Y40" s="14" cm="1">
        <f t="array" ref="Y40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55.036442472238342</v>
      </c>
      <c r="Z40" s="14" cm="1">
        <f t="array" ref="Z40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28.097864687552327</v>
      </c>
      <c r="AA40" s="14" cm="1">
        <f t="array" ref="AA40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55.181881084283454</v>
      </c>
      <c r="AB40" s="14" cm="1">
        <f t="array" ref="AB40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34.730534116249927</v>
      </c>
      <c r="AC40" s="14" cm="1">
        <f t="array" ref="AC40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13.006152390311287</v>
      </c>
      <c r="AD40" s="14" cm="1">
        <f t="array" ref="AD40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8.4858706094307141</v>
      </c>
      <c r="AE40" s="14" cm="1">
        <f t="array" ref="AE40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27.000185184550123</v>
      </c>
      <c r="AF40" s="14" cm="1">
        <f t="array" ref="AF40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43.991021811274173</v>
      </c>
      <c r="AG40" s="14" cm="1">
        <f t="array" ref="AG40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33.696290597037532</v>
      </c>
      <c r="AH40" s="14" cm="1">
        <f t="array" ref="AH40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69.097322668827047</v>
      </c>
      <c r="AI40" s="14" cm="1">
        <f t="array" ref="AI40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34.006469972639032</v>
      </c>
      <c r="AJ40" s="14" cm="1">
        <f t="array" ref="AJ40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4.5836666545463363</v>
      </c>
      <c r="AK40" s="14" cm="1">
        <f t="array" ref="AK40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27.382658746002001</v>
      </c>
      <c r="AL40" s="14" cm="1">
        <f t="array" ref="AL40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5.5099909255823647</v>
      </c>
      <c r="AM40" s="14" cm="1">
        <f t="array" ref="AM40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65.134015690727992</v>
      </c>
      <c r="AN40" s="14" cm="1">
        <f t="array" ref="AN40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43.011742582694787</v>
      </c>
      <c r="AO40" s="14" cm="1">
        <f t="array" ref="AO40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43.600573390725032</v>
      </c>
      <c r="AP40" s="14" cm="1">
        <f t="array" ref="AP40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9.5728783550194549</v>
      </c>
      <c r="AQ40" s="14" cm="1">
        <f t="array" ref="AQ40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4.9000000000000004</v>
      </c>
      <c r="AR40" s="14" cm="1">
        <f t="array" ref="AR40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47.934225768233702</v>
      </c>
      <c r="AS40" s="14" cm="1">
        <f t="array" ref="AS40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1.7776388834631178</v>
      </c>
      <c r="AT40" s="14" cm="1">
        <f t="array" ref="AT40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58.035850988849987</v>
      </c>
      <c r="AU40" s="14" cm="1">
        <f t="array" ref="AU40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35.063371201297805</v>
      </c>
      <c r="AV40" s="14" cm="1">
        <f t="array" ref="AV40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6.4311740763254104</v>
      </c>
      <c r="AW40" s="14" cm="1">
        <f t="array" ref="AW40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37.140813130571068</v>
      </c>
      <c r="AX40" s="14" cm="1">
        <f t="array" ref="AX40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27.498363587675538</v>
      </c>
      <c r="AY40" s="14" cm="1">
        <f t="array" ref="AY40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35.365095786665137</v>
      </c>
      <c r="AZ40" s="14" cm="1">
        <f t="array" ref="AZ40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26.777602581261824</v>
      </c>
      <c r="BA40" s="14" cm="1">
        <f t="array" ref="BA40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38.150229357108721</v>
      </c>
      <c r="BB40" s="14" cm="1">
        <f t="array" ref="BB40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12.206555615733702</v>
      </c>
      <c r="BC40" s="14" cm="1">
        <f t="array" ref="BC40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35.580893749314392</v>
      </c>
      <c r="BD40" s="14" cm="1">
        <f t="array" ref="BD40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11.045361017187261</v>
      </c>
      <c r="BE40" s="14" cm="1">
        <f t="array" ref="BE40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46.069946820025741</v>
      </c>
      <c r="BF40" s="14" cm="1">
        <f t="array" ref="BF40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45.300000000000004</v>
      </c>
      <c r="BG40" s="14" cm="1">
        <f t="array" ref="BG40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12.377802712921223</v>
      </c>
      <c r="BH40" s="14" cm="1">
        <f t="array" ref="BH40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26.07987730032486</v>
      </c>
      <c r="BI40" s="14" cm="1">
        <f t="array" ref="BI40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6.3253458403473877</v>
      </c>
      <c r="BJ40" s="14" cm="1">
        <f t="array" ref="BJ40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38.0684909078361</v>
      </c>
      <c r="BK40" s="14" cm="1">
        <f t="array" ref="BK40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33.800000000000004</v>
      </c>
      <c r="BL40" s="14" cm="1">
        <f t="array" ref="BL40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7.4033776075518398</v>
      </c>
      <c r="BM40" s="14" cm="1">
        <f t="array" ref="BM40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26.55202440493003</v>
      </c>
      <c r="BN40" s="14" cm="1">
        <f t="array" ref="BN40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55.263369423154067</v>
      </c>
      <c r="BO40" s="14" cm="1">
        <f t="array" ref="BO40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4.5836666545463363</v>
      </c>
      <c r="BP40" s="14" cm="1">
        <f t="array" ref="BP40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19.162724232217087</v>
      </c>
      <c r="BQ40" s="14" cm="1">
        <f t="array" ref="BQ40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26.019223662515376</v>
      </c>
      <c r="BR40" s="14" cm="1">
        <f t="array" ref="BR40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26.783577057592588</v>
      </c>
      <c r="BS40" s="14" cm="1">
        <f t="array" ref="BS40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42.557725503132801</v>
      </c>
      <c r="BT40" s="14" cm="1">
        <f t="array" ref="BT40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35.992221381848609</v>
      </c>
      <c r="BU40" s="14" cm="1">
        <f t="array" ref="BU40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14.241137595009747</v>
      </c>
      <c r="BV40" s="14" cm="1">
        <f t="array" ref="BV40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64.70270473480997</v>
      </c>
      <c r="BW40" s="14" cm="1">
        <f t="array" ref="BW40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9.2092344958742363</v>
      </c>
      <c r="BX40" s="14" cm="1">
        <f t="array" ref="BX40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64.210591026714582</v>
      </c>
      <c r="BY40" s="14" cm="1">
        <f t="array" ref="BY40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7.1414284285428504</v>
      </c>
      <c r="BZ40" s="14" cm="1">
        <f t="array" ref="BZ40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35.020565386641032</v>
      </c>
      <c r="CA40" s="14" cm="1">
        <f t="array" ref="CA40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35.418074481823545</v>
      </c>
      <c r="CB40" s="14" cm="1">
        <f t="array" ref="CB40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49.760325561635952</v>
      </c>
      <c r="CC40" s="14" cm="1">
        <f t="array" ref="CC40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30.299174906257761</v>
      </c>
      <c r="CD40" s="14" cm="1">
        <f t="array" ref="CD40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34.481879299133332</v>
      </c>
      <c r="CE40" s="14" cm="1">
        <f t="array" ref="CE40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31.887458349639594</v>
      </c>
      <c r="CF40" s="14" cm="1">
        <f t="array" ref="CF40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36.911244899081908</v>
      </c>
      <c r="CG40" s="14" cm="1">
        <f t="array" ref="CG40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31.232034836046147</v>
      </c>
      <c r="CH40" s="14" cm="1">
        <f t="array" ref="CH40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33.740776517442512</v>
      </c>
      <c r="CI40" s="14" cm="1">
        <f t="array" ref="CI40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8.777243302996677</v>
      </c>
      <c r="CJ40" s="14" cm="1">
        <f t="array" ref="CJ40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10.535653752852738</v>
      </c>
      <c r="CK40" s="14" cm="1">
        <f t="array" ref="CK40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34.167821118707586</v>
      </c>
      <c r="CL40" s="14" cm="1">
        <f t="array" ref="CL40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3.4871191548325386</v>
      </c>
      <c r="CM40" s="14" cm="1">
        <f t="array" ref="CM40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28.524375540929903</v>
      </c>
      <c r="CN40" s="14" cm="1">
        <f t="array" ref="CN40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9.2282175960474611</v>
      </c>
      <c r="CO40" s="14" cm="1">
        <f t="array" ref="CO40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33.151168908501553</v>
      </c>
      <c r="CP40" s="14" cm="1">
        <f t="array" ref="CP40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33.962332075403772</v>
      </c>
      <c r="CQ40" s="14" cm="1">
        <f t="array" ref="CQ40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35.017281447879419</v>
      </c>
      <c r="CR40" s="14" cm="1">
        <f t="array" ref="CR40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63.317927950936614</v>
      </c>
      <c r="CS40" s="14" cm="1">
        <f t="array" ref="CS40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33.814789663695976</v>
      </c>
      <c r="CT40" s="14" cm="1">
        <f t="array" ref="CT40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30.339578111766816</v>
      </c>
      <c r="CU40" s="14" cm="1">
        <f t="array" ref="CU40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11.920151005754919</v>
      </c>
      <c r="CV40" s="14" cm="1">
        <f t="array" ref="CV40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34.589593810855888</v>
      </c>
      <c r="CW40" s="14" cm="1">
        <f t="array" ref="CW40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7.011419257183241</v>
      </c>
      <c r="CX40" s="14" cm="1">
        <f t="array" ref="CX40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43.209258267181582</v>
      </c>
      <c r="CY40" s="14" cm="1">
        <f t="array" ref="CY40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19.137659209004639</v>
      </c>
      <c r="CZ40" s="14" cm="1">
        <f t="array" ref="CZ40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7.0178344238090995</v>
      </c>
      <c r="DA40" s="14" cm="1">
        <f t="array" ref="DA40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7.0178344238090995</v>
      </c>
      <c r="DB40" s="14" cm="1">
        <f t="array" ref="DB40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7.0178344238090995</v>
      </c>
    </row>
    <row r="41" spans="1:106" ht="15.75" x14ac:dyDescent="0.25">
      <c r="A41">
        <v>40</v>
      </c>
      <c r="B41" s="14" cm="1">
        <f t="array" ref="B41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40.13925759153998</v>
      </c>
      <c r="C41" s="14" cm="1">
        <f t="array" ref="C41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63.663883010699244</v>
      </c>
      <c r="D41" s="14" cm="1">
        <f t="array" ref="D41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63.85577499333948</v>
      </c>
      <c r="E41" s="14" cm="1">
        <f t="array" ref="E41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63.759313045232851</v>
      </c>
      <c r="F41" s="14" cm="1">
        <f t="array" ref="F41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69.204407374097201</v>
      </c>
      <c r="G41" s="14" cm="1">
        <f t="array" ref="G41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63.273691215227835</v>
      </c>
      <c r="H41" s="14" cm="1">
        <f t="array" ref="H41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82.522966500241623</v>
      </c>
      <c r="I41" s="14" cm="1">
        <f t="array" ref="I41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53.084837759947987</v>
      </c>
      <c r="J41" s="14" cm="1">
        <f t="array" ref="J41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72.277866598288583</v>
      </c>
      <c r="K41" s="14" cm="1">
        <f t="array" ref="K41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54.439324022254354</v>
      </c>
      <c r="L41" s="14" cm="1">
        <f t="array" ref="L41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64.784257346982073</v>
      </c>
      <c r="M41" s="14" cm="1">
        <f t="array" ref="M41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73.416619371910613</v>
      </c>
      <c r="N41" s="14" cm="1">
        <f t="array" ref="N41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64.916022675453561</v>
      </c>
      <c r="O41" s="14" cm="1">
        <f t="array" ref="O41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67.549685417476226</v>
      </c>
      <c r="P41" s="14" cm="1">
        <f t="array" ref="P41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64.109983621897769</v>
      </c>
      <c r="Q41" s="14" cm="1">
        <f t="array" ref="Q41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61.029173351766772</v>
      </c>
      <c r="R41" s="14" cm="1">
        <f t="array" ref="R41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74.712850300333216</v>
      </c>
      <c r="S41" s="14" cm="1">
        <f t="array" ref="S41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47.933704217387579</v>
      </c>
      <c r="T41" s="14" cm="1">
        <f t="array" ref="T41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50.156156152560172</v>
      </c>
      <c r="U41" s="14" cm="1">
        <f t="array" ref="U41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29.037217497549587</v>
      </c>
      <c r="V41" s="14" cm="1">
        <f t="array" ref="V41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50.090817521777382</v>
      </c>
      <c r="W41" s="14" cm="1">
        <f t="array" ref="W41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47.011594314594355</v>
      </c>
      <c r="X41" s="14" cm="1">
        <f t="array" ref="X41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59.212245355162814</v>
      </c>
      <c r="Y41" s="14" cm="1">
        <f t="array" ref="Y41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26.174223961752908</v>
      </c>
      <c r="Z41" s="14" cm="1">
        <f t="array" ref="Z41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62.394631179292986</v>
      </c>
      <c r="AA41" s="14" cm="1">
        <f t="array" ref="AA41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24.187600128991715</v>
      </c>
      <c r="AB41" s="14" cm="1">
        <f t="array" ref="AB41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65.888162821556961</v>
      </c>
      <c r="AC41" s="14" cm="1">
        <f t="array" ref="AC41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57.442492982112121</v>
      </c>
      <c r="AD41" s="14" cm="1">
        <f t="array" ref="AD41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68.949909354545198</v>
      </c>
      <c r="AE41" s="14" cm="1">
        <f t="array" ref="AE41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48.094594290834806</v>
      </c>
      <c r="AF41" s="14" cm="1">
        <f t="array" ref="AF41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54.057839394485605</v>
      </c>
      <c r="AG41" s="14" cm="1">
        <f t="array" ref="AG41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59.787624137441689</v>
      </c>
      <c r="AH41" s="14" cm="1">
        <f t="array" ref="AH41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32.055576737909426</v>
      </c>
      <c r="AI41" s="14" cm="1">
        <f t="array" ref="AI41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61.249979591833338</v>
      </c>
      <c r="AJ41" s="14" cm="1">
        <f t="array" ref="AJ41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56.879258082362504</v>
      </c>
      <c r="AK41" s="14" cm="1">
        <f t="array" ref="AK41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77.532251353872084</v>
      </c>
      <c r="AL41" s="14" cm="1">
        <f t="array" ref="AL41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55.911000706479939</v>
      </c>
      <c r="AM41" s="14" cm="1">
        <f t="array" ref="AM41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45.382375433641634</v>
      </c>
      <c r="AN41" s="14" cm="1">
        <f t="array" ref="AN41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74.741220220170348</v>
      </c>
      <c r="AO41" s="14" cm="1">
        <f t="array" ref="AO41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69.43522160978533</v>
      </c>
      <c r="AP41" s="14" cm="1">
        <f t="array" ref="AP41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63.664432770582351</v>
      </c>
      <c r="AQ41" s="14" cm="1">
        <f t="array" ref="AQ41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61.107200885002086</v>
      </c>
      <c r="AR41" s="14" cm="1">
        <f t="array" ref="AR41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52.353509910988777</v>
      </c>
      <c r="AS41" s="14" cm="1">
        <f t="array" ref="AS41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61.326992425847855</v>
      </c>
      <c r="AT41" s="14" cm="1">
        <f t="array" ref="AT41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25.032778511383828</v>
      </c>
      <c r="AU41" s="14" cm="1">
        <f t="array" ref="AU41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68.209676732850753</v>
      </c>
      <c r="AV41" s="14" cm="1">
        <f t="array" ref="AV41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65.81063743803125</v>
      </c>
      <c r="AW41" s="14" cm="1">
        <f t="array" ref="AW41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57.25871112765288</v>
      </c>
      <c r="AX41" s="14" cm="1">
        <f t="array" ref="AX41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59.413803110051795</v>
      </c>
      <c r="AY41" s="14" cm="1">
        <f t="array" ref="AY41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68.204765229417802</v>
      </c>
      <c r="AZ41" s="14" cm="1">
        <f t="array" ref="AZ41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51.355233423673582</v>
      </c>
      <c r="BA41" s="14" cm="1">
        <f t="array" ref="BA41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59.266854142935578</v>
      </c>
      <c r="BB41" s="14" cm="1">
        <f t="array" ref="BB41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52.66080136116426</v>
      </c>
      <c r="BC41" s="14" cm="1">
        <f t="array" ref="BC41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73.300477488212863</v>
      </c>
      <c r="BD41" s="14" cm="1">
        <f t="array" ref="BD41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67.597041355372937</v>
      </c>
      <c r="BE41" s="14" cm="1">
        <f t="array" ref="BE41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51.687135730276253</v>
      </c>
      <c r="BF41" s="14" cm="1">
        <f t="array" ref="BF41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67.338621904520735</v>
      </c>
      <c r="BG41" s="14" cm="1">
        <f t="array" ref="BG41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68.57470379082946</v>
      </c>
      <c r="BH41" s="14" cm="1">
        <f t="array" ref="BH41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55.009090157900268</v>
      </c>
      <c r="BI41" s="14" cm="1">
        <f t="array" ref="BI41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67.127416157632638</v>
      </c>
      <c r="BJ41" s="14" cm="1">
        <f t="array" ref="BJ41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56.109268396584888</v>
      </c>
      <c r="BK41" s="14" cm="1">
        <f t="array" ref="BK41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65.050441966215729</v>
      </c>
      <c r="BL41" s="14" cm="1">
        <f t="array" ref="BL41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65.0403720776565</v>
      </c>
      <c r="BM41" s="14" cm="1">
        <f t="array" ref="BM41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53.33938507332082</v>
      </c>
      <c r="BN41" s="14" cm="1">
        <f t="array" ref="BN41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31.145465159473858</v>
      </c>
      <c r="BO41" s="14" cm="1">
        <f t="array" ref="BO41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62.314444553409928</v>
      </c>
      <c r="BP41" s="14" cm="1">
        <f t="array" ref="BP41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74.929900573802982</v>
      </c>
      <c r="BQ41" s="14" cm="1">
        <f t="array" ref="BQ41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55.037805188797272</v>
      </c>
      <c r="BR41" s="14" cm="1">
        <f t="array" ref="BR41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59.135775973601632</v>
      </c>
      <c r="BS41" s="14" cm="1">
        <f t="array" ref="BS41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83.432607534464609</v>
      </c>
      <c r="BT41" s="14" cm="1">
        <f t="array" ref="BT41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71.278047111295081</v>
      </c>
      <c r="BU41" s="14" cm="1">
        <f t="array" ref="BU41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69.327123119310244</v>
      </c>
      <c r="BV41" s="14" cm="1">
        <f t="array" ref="BV41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45.31622226090785</v>
      </c>
      <c r="BW41" s="14" cm="1">
        <f t="array" ref="BW41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69.009057376550217</v>
      </c>
      <c r="BX41" s="14" cm="1">
        <f t="array" ref="BX41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44.58654505565552</v>
      </c>
      <c r="BY41" s="14" cm="1">
        <f t="array" ref="BY41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66.851776341395748</v>
      </c>
      <c r="BZ41" s="14" cm="1">
        <f t="array" ref="BZ41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64.865707426960199</v>
      </c>
      <c r="CA41" s="14" cm="1">
        <f t="array" ref="CA41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58.953880279418421</v>
      </c>
      <c r="CB41" s="14" cm="1">
        <f t="array" ref="CB41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74.63249962315345</v>
      </c>
      <c r="CC41" s="14" cm="1">
        <f t="array" ref="CC41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66.753576683201032</v>
      </c>
      <c r="CD41" s="14" cm="1">
        <f t="array" ref="CD41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65.360232557725809</v>
      </c>
      <c r="CE41" s="14" cm="1">
        <f t="array" ref="CE41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62.351343209268556</v>
      </c>
      <c r="CF41" s="14" cm="1">
        <f t="array" ref="CF41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61.233650879234695</v>
      </c>
      <c r="CG41" s="14" cm="1">
        <f t="array" ref="CG41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65.027378849220128</v>
      </c>
      <c r="CH41" s="14" cm="1">
        <f t="array" ref="CH41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67.465250314513767</v>
      </c>
      <c r="CI41" s="14" cm="1">
        <f t="array" ref="CI41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57.977236912429696</v>
      </c>
      <c r="CJ41" s="14" cm="1">
        <f t="array" ref="CJ41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65.378589767598996</v>
      </c>
      <c r="CK41" s="14" cm="1">
        <f t="array" ref="CK41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59.569791001815673</v>
      </c>
      <c r="CL41" s="14" cm="1">
        <f t="array" ref="CL41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61.854668376768458</v>
      </c>
      <c r="CM41" s="14" cm="1">
        <f t="array" ref="CM41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59.842794052417034</v>
      </c>
      <c r="CN41" s="14" cm="1">
        <f t="array" ref="CN41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63.158530698552511</v>
      </c>
      <c r="CO41" s="14" cm="1">
        <f t="array" ref="CO41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65.999696969001306</v>
      </c>
      <c r="CP41" s="14" cm="1">
        <f t="array" ref="CP41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66.757471491961113</v>
      </c>
      <c r="CQ41" s="14" cm="1">
        <f t="array" ref="CQ41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64.86331783065063</v>
      </c>
      <c r="CR41" s="14" cm="1">
        <f t="array" ref="CR41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13.101144988129853</v>
      </c>
      <c r="CS41" s="14" cm="1">
        <f t="array" ref="CS41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65.395412683153864</v>
      </c>
      <c r="CT41" s="14" cm="1">
        <f t="array" ref="CT41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65.924881494015594</v>
      </c>
      <c r="CU41" s="14" cm="1">
        <f t="array" ref="CU41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54.244723245676163</v>
      </c>
      <c r="CV41" s="14" cm="1">
        <f t="array" ref="CV41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65.081180075348982</v>
      </c>
      <c r="CW41" s="14" cm="1">
        <f t="array" ref="CW41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57.703032849235925</v>
      </c>
      <c r="CX41" s="14" cm="1">
        <f t="array" ref="CX41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71.898261453250726</v>
      </c>
      <c r="CY41" s="14" cm="1">
        <f t="array" ref="CY41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73.607132806542609</v>
      </c>
      <c r="CZ41" s="14" cm="1">
        <f t="array" ref="CZ41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62.968325370776697</v>
      </c>
      <c r="DA41" s="14" cm="1">
        <f t="array" ref="DA41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62.968325370776697</v>
      </c>
      <c r="DB41" s="14" cm="1">
        <f t="array" ref="DB41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62.968325370776697</v>
      </c>
    </row>
    <row r="42" spans="1:106" ht="15.75" x14ac:dyDescent="0.25">
      <c r="A42">
        <v>41</v>
      </c>
      <c r="B42" s="14" cm="1">
        <f t="array" ref="B42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68.992825713982754</v>
      </c>
      <c r="C42" s="14" cm="1">
        <f t="array" ref="C42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6.4838260309789311</v>
      </c>
      <c r="D42" s="14" cm="1">
        <f t="array" ref="D42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45.786570083377065</v>
      </c>
      <c r="E42" s="14" cm="1">
        <f t="array" ref="E42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15.198684153570664</v>
      </c>
      <c r="F42" s="14" cm="1">
        <f t="array" ref="F42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42.237424163885748</v>
      </c>
      <c r="G42" s="14" cm="1">
        <f t="array" ref="G42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54.170194756895604</v>
      </c>
      <c r="H42" s="14" cm="1">
        <f t="array" ref="H42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13.604778572251737</v>
      </c>
      <c r="I42" s="14" cm="1">
        <f t="array" ref="I42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31.260998064681171</v>
      </c>
      <c r="J42" s="14" cm="1">
        <f t="array" ref="J42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31.16151472569971</v>
      </c>
      <c r="K42" s="14" cm="1">
        <f t="array" ref="K42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25.723335709040537</v>
      </c>
      <c r="L42" s="14" cm="1">
        <f t="array" ref="L42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5.5</v>
      </c>
      <c r="M42" s="14" cm="1">
        <f t="array" ref="M42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7.8262379212492643</v>
      </c>
      <c r="N42" s="14" cm="1">
        <f t="array" ref="N42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13.024592124131949</v>
      </c>
      <c r="O42" s="14" cm="1">
        <f t="array" ref="O42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43.331397392652825</v>
      </c>
      <c r="P42" s="14" cm="1">
        <f t="array" ref="P42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12.395160345876933</v>
      </c>
      <c r="Q42" s="14" cm="1">
        <f t="array" ref="Q42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46.576925617734794</v>
      </c>
      <c r="R42" s="14" cm="1">
        <f t="array" ref="R42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52.812498520710037</v>
      </c>
      <c r="S42" s="14" cm="1">
        <f t="array" ref="S42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82.943896701324562</v>
      </c>
      <c r="T42" s="14" cm="1">
        <f t="array" ref="T42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32.275222694816534</v>
      </c>
      <c r="U42" s="14" cm="1">
        <f t="array" ref="U42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62.807722455124896</v>
      </c>
      <c r="V42" s="14" cm="1">
        <f t="array" ref="V42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33.979994114184308</v>
      </c>
      <c r="W42" s="14" cm="1">
        <f t="array" ref="W42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82.30212633948166</v>
      </c>
      <c r="X42" s="14" cm="1">
        <f t="array" ref="X42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17.135927170713583</v>
      </c>
      <c r="Y42" s="14" cm="1">
        <f t="array" ref="Y42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64.20778768965647</v>
      </c>
      <c r="Z42" s="14" cm="1">
        <f t="array" ref="Z42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29.086766750534512</v>
      </c>
      <c r="AA42" s="14" cm="1">
        <f t="array" ref="AA42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63.48614021973615</v>
      </c>
      <c r="AB42" s="14" cm="1">
        <f t="array" ref="AB42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46.130250378683186</v>
      </c>
      <c r="AC42" s="14" cm="1">
        <f t="array" ref="AC42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25.800968974052118</v>
      </c>
      <c r="AD42" s="14" cm="1">
        <f t="array" ref="AD42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8.1018516402116383</v>
      </c>
      <c r="AE42" s="14" cm="1">
        <f t="array" ref="AE42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34.794252398923589</v>
      </c>
      <c r="AF42" s="14" cm="1">
        <f t="array" ref="AF42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55.991070716677676</v>
      </c>
      <c r="AG42" s="14" cm="1">
        <f t="array" ref="AG42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46.123854999338462</v>
      </c>
      <c r="AH42" s="14" cm="1">
        <f t="array" ref="AH42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81.378191181667333</v>
      </c>
      <c r="AI42" s="14" cm="1">
        <f t="array" ref="AI42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46.156364674874467</v>
      </c>
      <c r="AJ42" s="14" cm="1">
        <f t="array" ref="AJ42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17.464249196572979</v>
      </c>
      <c r="AK42" s="14" cm="1">
        <f t="array" ref="AK42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15.620499351813308</v>
      </c>
      <c r="AL42" s="14" cm="1">
        <f t="array" ref="AL42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15.782585339544342</v>
      </c>
      <c r="AM42" s="14" cm="1">
        <f t="array" ref="AM42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77.138900692192905</v>
      </c>
      <c r="AN42" s="14" cm="1">
        <f t="array" ref="AN42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53.758720222862451</v>
      </c>
      <c r="AO42" s="14" cm="1">
        <f t="array" ref="AO42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55.272054421741913</v>
      </c>
      <c r="AP42" s="14" cm="1">
        <f t="array" ref="AP42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6.4815121692395206</v>
      </c>
      <c r="AQ42" s="14" cm="1">
        <f t="array" ref="AQ42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12.232742946698421</v>
      </c>
      <c r="AR42" s="14" cm="1">
        <f t="array" ref="AR42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60.314509033896648</v>
      </c>
      <c r="AS42" s="14" cm="1">
        <f t="array" ref="AS42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12.093386622447824</v>
      </c>
      <c r="AT42" s="14" cm="1">
        <f t="array" ref="AT42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68.954260201962867</v>
      </c>
      <c r="AU42" s="14" cm="1">
        <f t="array" ref="AU42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46.318570789695137</v>
      </c>
      <c r="AV42" s="14" cm="1">
        <f t="array" ref="AV42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7.2173402303064531</v>
      </c>
      <c r="AW42" s="14" cm="1">
        <f t="array" ref="AW42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49.873941091515917</v>
      </c>
      <c r="AX42" s="14" cm="1">
        <f t="array" ref="AX42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29.347061181658379</v>
      </c>
      <c r="AY42" s="14" cm="1">
        <f t="array" ref="AY42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46.24759453204026</v>
      </c>
      <c r="AZ42" s="14" cm="1">
        <f t="array" ref="AZ42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34.802442443024027</v>
      </c>
      <c r="BA42" s="14" cm="1">
        <f t="array" ref="BA42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50.649876603995786</v>
      </c>
      <c r="BB42" s="14" cm="1">
        <f t="array" ref="BB42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25.274690898208824</v>
      </c>
      <c r="BC42" s="14" cm="1">
        <f t="array" ref="BC42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45.338835450417122</v>
      </c>
      <c r="BD42" s="14" cm="1">
        <f t="array" ref="BD42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2.4515301344262523</v>
      </c>
      <c r="BE42" s="14" cm="1">
        <f t="array" ref="BE42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58.364458362945506</v>
      </c>
      <c r="BF42" s="14" cm="1">
        <f t="array" ref="BF42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57.362356994809758</v>
      </c>
      <c r="BG42" s="14" cm="1">
        <f t="array" ref="BG42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2.2449944320643649</v>
      </c>
      <c r="BH42" s="14" cm="1">
        <f t="array" ref="BH42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31.132780152116194</v>
      </c>
      <c r="BI42" s="14" cm="1">
        <f t="array" ref="BI42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10.278132126023678</v>
      </c>
      <c r="BJ42" s="14" cm="1">
        <f t="array" ref="BJ42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50.960769224963627</v>
      </c>
      <c r="BK42" s="14" cm="1">
        <f t="array" ref="BK42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45.457782612001651</v>
      </c>
      <c r="BL42" s="14" cm="1">
        <f t="array" ref="BL42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6.4031242374328485</v>
      </c>
      <c r="BM42" s="14" cm="1">
        <f t="array" ref="BM42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34.156112190938828</v>
      </c>
      <c r="BN42" s="14" cm="1">
        <f t="array" ref="BN42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64.167670987811292</v>
      </c>
      <c r="BO42" s="14" cm="1">
        <f t="array" ref="BO42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9.4148818367518565</v>
      </c>
      <c r="BP42" s="14" cm="1">
        <f t="array" ref="BP42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6.4062469512187867</v>
      </c>
      <c r="BQ42" s="14" cm="1">
        <f t="array" ref="BQ42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32.043876170026621</v>
      </c>
      <c r="BR42" s="14" cm="1">
        <f t="array" ref="BR42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29.7</v>
      </c>
      <c r="BS42" s="14" cm="1">
        <f t="array" ref="BS42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51.090605790105876</v>
      </c>
      <c r="BT42" s="14" cm="1">
        <f t="array" ref="BT42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46.361729907327657</v>
      </c>
      <c r="BU42" s="14" cm="1">
        <f t="array" ref="BU42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2.2360679774997898</v>
      </c>
      <c r="BV42" s="14" cm="1">
        <f t="array" ref="BV42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76.605548101948855</v>
      </c>
      <c r="BW42" s="14" cm="1">
        <f t="array" ref="BW42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6.0827625302982193</v>
      </c>
      <c r="BX42" s="14" cm="1">
        <f t="array" ref="BX42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76.056623643177844</v>
      </c>
      <c r="BY42" s="14" cm="1">
        <f t="array" ref="BY42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9.9403219263764289</v>
      </c>
      <c r="BZ42" s="14" cm="1">
        <f t="array" ref="BZ42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46.759063292585317</v>
      </c>
      <c r="CA42" s="14" cm="1">
        <f t="array" ref="CA42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47.941735471298905</v>
      </c>
      <c r="CB42" s="14" cm="1">
        <f t="array" ref="CB42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59.576505436287555</v>
      </c>
      <c r="CC42" s="14" cm="1">
        <f t="array" ref="CC42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29.180301574863822</v>
      </c>
      <c r="CD42" s="14" cm="1">
        <f t="array" ref="CD42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46.00662995699642</v>
      </c>
      <c r="CE42" s="14" cm="1">
        <f t="array" ref="CE42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43.911729640268099</v>
      </c>
      <c r="CF42" s="14" cm="1">
        <f t="array" ref="CF42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49.238298102188708</v>
      </c>
      <c r="CG42" s="14" cm="1">
        <f t="array" ref="CG42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42.818337193310064</v>
      </c>
      <c r="CH42" s="14" cm="1">
        <f t="array" ref="CH42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44.926718108493084</v>
      </c>
      <c r="CI42" s="14" cm="1">
        <f t="array" ref="CI42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21.707372019661893</v>
      </c>
      <c r="CJ42" s="14" cm="1">
        <f t="array" ref="CJ42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6.4039050586341455</v>
      </c>
      <c r="CK42" s="14" cm="1">
        <f t="array" ref="CK42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46.576925617734794</v>
      </c>
      <c r="CL42" s="14" cm="1">
        <f t="array" ref="CL42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11.191514642799696</v>
      </c>
      <c r="CM42" s="14" cm="1">
        <f t="array" ref="CM42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29.291807728441754</v>
      </c>
      <c r="CN42" s="14" cm="1">
        <f t="array" ref="CN42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6.800735254367722</v>
      </c>
      <c r="CO42" s="14" cm="1">
        <f t="array" ref="CO42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44.68344212345329</v>
      </c>
      <c r="CP42" s="14" cm="1">
        <f t="array" ref="CP42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45.270409761785899</v>
      </c>
      <c r="CQ42" s="14" cm="1">
        <f t="array" ref="CQ42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46.75467891024384</v>
      </c>
      <c r="CR42" s="14" cm="1">
        <f t="array" ref="CR42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74.038435964031549</v>
      </c>
      <c r="CS42" s="14" cm="1">
        <f t="array" ref="CS42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45.226209215453821</v>
      </c>
      <c r="CT42" s="14" cm="1">
        <f t="array" ref="CT42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29.138290958805392</v>
      </c>
      <c r="CU42" s="14" cm="1">
        <f t="array" ref="CU42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24.948747463550148</v>
      </c>
      <c r="CV42" s="14" cm="1">
        <f t="array" ref="CV42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46.329364338397738</v>
      </c>
      <c r="CW42" s="14" cm="1">
        <f t="array" ref="CW42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20.092038224132462</v>
      </c>
      <c r="CX42" s="14" cm="1">
        <f t="array" ref="CX42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54.472102951878036</v>
      </c>
      <c r="CY42" s="14" cm="1">
        <f t="array" ref="CY42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7.5604232685743193</v>
      </c>
      <c r="CZ42" s="14" cm="1">
        <f t="array" ref="CZ42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8.1338797630651012</v>
      </c>
      <c r="DA42" s="14" cm="1">
        <f t="array" ref="DA42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8.1338797630651012</v>
      </c>
      <c r="DB42" s="14" cm="1">
        <f t="array" ref="DB42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8.1338797630651012</v>
      </c>
    </row>
    <row r="43" spans="1:106" ht="15.75" x14ac:dyDescent="0.25">
      <c r="A43">
        <v>42</v>
      </c>
      <c r="B43" s="14" cm="1">
        <f t="array" ref="B43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64.03905058634146</v>
      </c>
      <c r="C43" s="14" cm="1">
        <f t="array" ref="C43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9.5294281045611555</v>
      </c>
      <c r="D43" s="14" cm="1">
        <f t="array" ref="D43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34.073450074801642</v>
      </c>
      <c r="E43" s="14" cm="1">
        <f t="array" ref="E43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5.1000000000000005</v>
      </c>
      <c r="F43" s="14" cm="1">
        <f t="array" ref="F43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31.887458349639594</v>
      </c>
      <c r="G43" s="14" cm="1">
        <f t="array" ref="G43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42.555845661906424</v>
      </c>
      <c r="H43" s="14" cm="1">
        <f t="array" ref="H43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26.714041251746242</v>
      </c>
      <c r="I43" s="14" cm="1">
        <f t="array" ref="I43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25.403936702802579</v>
      </c>
      <c r="J43" s="14" cm="1">
        <f t="array" ref="J43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34.811061460403643</v>
      </c>
      <c r="K43" s="14" cm="1">
        <f t="array" ref="K43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12.330450113438681</v>
      </c>
      <c r="L43" s="14" cm="1">
        <f t="array" ref="L43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9.0752410436307418</v>
      </c>
      <c r="M43" s="14" cm="1">
        <f t="array" ref="M43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20.033971149025845</v>
      </c>
      <c r="N43" s="14" cm="1">
        <f t="array" ref="N43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5.3935146240647205</v>
      </c>
      <c r="O43" s="14" cm="1">
        <f t="array" ref="O43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32.720635690646354</v>
      </c>
      <c r="P43" s="14" cm="1">
        <f t="array" ref="P43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4.1340053217188775</v>
      </c>
      <c r="Q43" s="14" cm="1">
        <f t="array" ref="Q43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34.322004603461025</v>
      </c>
      <c r="R43" s="14" cm="1">
        <f t="array" ref="R43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42.160289372820962</v>
      </c>
      <c r="S43" s="14" cm="1">
        <f t="array" ref="S43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70.071677588024102</v>
      </c>
      <c r="T43" s="14" cm="1">
        <f t="array" ref="T43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18.869022232219667</v>
      </c>
      <c r="U43" s="14" cm="1">
        <f t="array" ref="U43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54.14831483989137</v>
      </c>
      <c r="V43" s="14" cm="1">
        <f t="array" ref="V43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25.575183283800726</v>
      </c>
      <c r="W43" s="14" cm="1">
        <f t="array" ref="W43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69.462867778403734</v>
      </c>
      <c r="X43" s="14" cm="1">
        <f t="array" ref="X43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6.4101482042149387</v>
      </c>
      <c r="Y43" s="14" cm="1">
        <f t="array" ref="Y43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55.046253278492991</v>
      </c>
      <c r="Z43" s="14" cm="1">
        <f t="array" ref="Z43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27.181059581995694</v>
      </c>
      <c r="AA43" s="14" cm="1">
        <f t="array" ref="AA43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55.155779388927137</v>
      </c>
      <c r="AB43" s="14" cm="1">
        <f t="array" ref="AB43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34.997285609029738</v>
      </c>
      <c r="AC43" s="14" cm="1">
        <f t="array" ref="AC43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12.807810117268291</v>
      </c>
      <c r="AD43" s="14" cm="1">
        <f t="array" ref="AD43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8.780091115700337</v>
      </c>
      <c r="AE43" s="14" cm="1">
        <f t="array" ref="AE43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26.040161289823072</v>
      </c>
      <c r="AF43" s="14" cm="1">
        <f t="array" ref="AF43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43.402880088768299</v>
      </c>
      <c r="AG43" s="14" cm="1">
        <f t="array" ref="AG43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33.763886032268267</v>
      </c>
      <c r="AH43" s="14" cm="1">
        <f t="array" ref="AH43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68.724086025206617</v>
      </c>
      <c r="AI43" s="14" cm="1">
        <f t="array" ref="AI43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34.161381705077446</v>
      </c>
      <c r="AJ43" s="14" cm="1">
        <f t="array" ref="AJ43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4.4732538492690086</v>
      </c>
      <c r="AK43" s="14" cm="1">
        <f t="array" ref="AK43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27.298534759213727</v>
      </c>
      <c r="AL43" s="14" cm="1">
        <f t="array" ref="AL43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5.4442630355264798</v>
      </c>
      <c r="AM43" s="14" cm="1">
        <f t="array" ref="AM43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65.19969325081216</v>
      </c>
      <c r="AN43" s="14" cm="1">
        <f t="array" ref="AN43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43.00011627891255</v>
      </c>
      <c r="AO43" s="14" cm="1">
        <f t="array" ref="AO43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43.520225183240953</v>
      </c>
      <c r="AP43" s="14" cm="1">
        <f t="array" ref="AP43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9.5393920141694561</v>
      </c>
      <c r="AQ43" s="14" cm="1">
        <f t="array" ref="AQ43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4.1340053217188775</v>
      </c>
      <c r="AR43" s="14" cm="1">
        <f t="array" ref="AR43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47.394197957133954</v>
      </c>
      <c r="AS43" s="14" cm="1">
        <f t="array" ref="AS43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1.5362291495737217</v>
      </c>
      <c r="AT43" s="14" cm="1">
        <f t="array" ref="AT43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57.939968933371027</v>
      </c>
      <c r="AU43" s="14" cm="1">
        <f t="array" ref="AU43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35.242020373412188</v>
      </c>
      <c r="AV43" s="14" cm="1">
        <f t="array" ref="AV43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6.9742383096650773</v>
      </c>
      <c r="AW43" s="14" cm="1">
        <f t="array" ref="AW43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37.148351242013419</v>
      </c>
      <c r="AX43" s="14" cm="1">
        <f t="array" ref="AX43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26.558614421689999</v>
      </c>
      <c r="AY43" s="14" cm="1">
        <f t="array" ref="AY43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35.71008260981764</v>
      </c>
      <c r="AZ43" s="14" cm="1">
        <f t="array" ref="AZ43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25.80697580112788</v>
      </c>
      <c r="BA43" s="14" cm="1">
        <f t="array" ref="BA43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38.236108588610321</v>
      </c>
      <c r="BB43" s="14" cm="1">
        <f t="array" ref="BB43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12.084701072016635</v>
      </c>
      <c r="BC43" s="14" cm="1">
        <f t="array" ref="BC43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36.008887791766078</v>
      </c>
      <c r="BD43" s="14" cm="1">
        <f t="array" ref="BD43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11.288932633336067</v>
      </c>
      <c r="BE43" s="14" cm="1">
        <f t="array" ref="BE43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45.508241011931013</v>
      </c>
      <c r="BF43" s="14" cm="1">
        <f t="array" ref="BF43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45.221786784690408</v>
      </c>
      <c r="BG43" s="14" cm="1">
        <f t="array" ref="BG43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12.754999019992121</v>
      </c>
      <c r="BH43" s="14" cm="1">
        <f t="array" ref="BH43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25.08704845134238</v>
      </c>
      <c r="BI43" s="14" cm="1">
        <f t="array" ref="BI43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6.7149087856798175</v>
      </c>
      <c r="BJ43" s="14" cm="1">
        <f t="array" ref="BJ43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37.918465158811479</v>
      </c>
      <c r="BK43" s="14" cm="1">
        <f t="array" ref="BK43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33.985290935932859</v>
      </c>
      <c r="BL43" s="14" cm="1">
        <f t="array" ref="BL43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7.8873316146843981</v>
      </c>
      <c r="BM43" s="14" cm="1">
        <f t="array" ref="BM43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25.575183283800726</v>
      </c>
      <c r="BN43" s="14" cm="1">
        <f t="array" ref="BN43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55.363887146767432</v>
      </c>
      <c r="BO43" s="14" cm="1">
        <f t="array" ref="BO43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4.4821869662029945</v>
      </c>
      <c r="BP43" s="14" cm="1">
        <f t="array" ref="BP43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19.562464057474969</v>
      </c>
      <c r="BQ43" s="14" cm="1">
        <f t="array" ref="BQ43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25.020791354391651</v>
      </c>
      <c r="BR43" s="14" cm="1">
        <f t="array" ref="BR43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25.819372571772536</v>
      </c>
      <c r="BS43" s="14" cm="1">
        <f t="array" ref="BS43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42.642232586955387</v>
      </c>
      <c r="BT43" s="14" cm="1">
        <f t="array" ref="BT43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36.359317925395686</v>
      </c>
      <c r="BU43" s="14" cm="1">
        <f t="array" ref="BU43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14.498620624045586</v>
      </c>
      <c r="BV43" s="14" cm="1">
        <f t="array" ref="BV43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64.784257346982073</v>
      </c>
      <c r="BW43" s="14" cm="1">
        <f t="array" ref="BW43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9.4978945035202411</v>
      </c>
      <c r="BX43" s="14" cm="1">
        <f t="array" ref="BX43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64.293390017948198</v>
      </c>
      <c r="BY43" s="14" cm="1">
        <f t="array" ref="BY43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7.0738956735309575</v>
      </c>
      <c r="BZ43" s="14" cm="1">
        <f t="array" ref="BZ43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35.199431813596085</v>
      </c>
      <c r="CA43" s="14" cm="1">
        <f t="array" ref="CA43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35.482389998420345</v>
      </c>
      <c r="CB43" s="14" cm="1">
        <f t="array" ref="CB43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49.246827308974943</v>
      </c>
      <c r="CC43" s="14" cm="1">
        <f t="array" ref="CC43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29.447580545776592</v>
      </c>
      <c r="CD43" s="14" cm="1">
        <f t="array" ref="CD43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34.722327110952691</v>
      </c>
      <c r="CE43" s="14" cm="1">
        <f t="array" ref="CE43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32.023272787146539</v>
      </c>
      <c r="CF43" s="14" cm="1">
        <f t="array" ref="CF43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37</v>
      </c>
      <c r="CG43" s="14" cm="1">
        <f t="array" ref="CG43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31.400636936215164</v>
      </c>
      <c r="CH43" s="14" cm="1">
        <f t="array" ref="CH43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33.985290935932859</v>
      </c>
      <c r="CI43" s="14" cm="1">
        <f t="array" ref="CI43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8.6023252670426267</v>
      </c>
      <c r="CJ43" s="14" cm="1">
        <f t="array" ref="CJ43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11.065260954898443</v>
      </c>
      <c r="CK43" s="14" cm="1">
        <f t="array" ref="CK43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34.26368339802363</v>
      </c>
      <c r="CL43" s="14" cm="1">
        <f t="array" ref="CL43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3.0594117081556709</v>
      </c>
      <c r="CM43" s="14" cm="1">
        <f t="array" ref="CM43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27.622454633866266</v>
      </c>
      <c r="CN43" s="14" cm="1">
        <f t="array" ref="CN43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9.2930081243911538</v>
      </c>
      <c r="CO43" s="14" cm="1">
        <f t="array" ref="CO43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33.311259357760704</v>
      </c>
      <c r="CP43" s="14" cm="1">
        <f t="array" ref="CP43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34.205262752974143</v>
      </c>
      <c r="CQ43" s="14" cm="1">
        <f t="array" ref="CQ43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35.196732802917943</v>
      </c>
      <c r="CR43" s="14" cm="1">
        <f t="array" ref="CR43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62.897058754762135</v>
      </c>
      <c r="CS43" s="14" cm="1">
        <f t="array" ref="CS43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34.08812109811862</v>
      </c>
      <c r="CT43" s="14" cm="1">
        <f t="array" ref="CT43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29.49254142999548</v>
      </c>
      <c r="CU43" s="14" cm="1">
        <f t="array" ref="CU43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11.532996141506334</v>
      </c>
      <c r="CV43" s="14" cm="1">
        <f t="array" ref="CV43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34.741905532080416</v>
      </c>
      <c r="CW43" s="14" cm="1">
        <f t="array" ref="CW43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6.7852781814749497</v>
      </c>
      <c r="CX43" s="14" cm="1">
        <f t="array" ref="CX43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43.150898020782833</v>
      </c>
      <c r="CY43" s="14" cm="1">
        <f t="array" ref="CY43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19.117792759625782</v>
      </c>
      <c r="CZ43" s="14" cm="1">
        <f t="array" ref="CZ43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6.8183575734923147</v>
      </c>
      <c r="DA43" s="14" cm="1">
        <f t="array" ref="DA43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6.8183575734923147</v>
      </c>
      <c r="DB43" s="14" cm="1">
        <f t="array" ref="DB43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6.8183575734923147</v>
      </c>
    </row>
    <row r="44" spans="1:106" ht="15.75" x14ac:dyDescent="0.25">
      <c r="A44">
        <v>43</v>
      </c>
      <c r="B44" s="14" cm="1">
        <f t="array" ref="B44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60.041985310281007</v>
      </c>
      <c r="C44" s="14" cm="1">
        <f t="array" ref="C44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7.8160092118676525</v>
      </c>
      <c r="D44" s="14" cm="1">
        <f t="array" ref="D44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37.22687201471539</v>
      </c>
      <c r="E44" s="14" cm="1">
        <f t="array" ref="E44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10.109896141899776</v>
      </c>
      <c r="F44" s="14" cm="1">
        <f t="array" ref="F44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35.516334270304419</v>
      </c>
      <c r="G44" s="14" cm="1">
        <f t="array" ref="G44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45.845828599775579</v>
      </c>
      <c r="H44" s="14" cm="1">
        <f t="array" ref="H44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26.648827366321392</v>
      </c>
      <c r="I44" s="14" cm="1">
        <f t="array" ref="I44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25.027185219277058</v>
      </c>
      <c r="J44" s="14" cm="1">
        <f t="array" ref="J44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34.26499671676622</v>
      </c>
      <c r="K44" s="14" cm="1">
        <f t="array" ref="K44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14.931845163944073</v>
      </c>
      <c r="L44" s="14" cm="1">
        <f t="array" ref="L44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7.8332624110264559</v>
      </c>
      <c r="M44" s="14" cm="1">
        <f t="array" ref="M44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19.244739540975868</v>
      </c>
      <c r="N44" s="14" cm="1">
        <f t="array" ref="N44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9.4239057720246766</v>
      </c>
      <c r="O44" s="14" cm="1">
        <f t="array" ref="O44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36.013886210738214</v>
      </c>
      <c r="P44" s="14" cm="1">
        <f t="array" ref="P44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8.649277426467485</v>
      </c>
      <c r="Q44" s="14" cm="1">
        <f t="array" ref="Q44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37.293967340576678</v>
      </c>
      <c r="R44" s="14" cm="1">
        <f t="array" ref="R44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46.370788218446322</v>
      </c>
      <c r="S44" s="14" cm="1">
        <f t="array" ref="S44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70.363058489522757</v>
      </c>
      <c r="T44" s="14" cm="1">
        <f t="array" ref="T44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20.565991344936425</v>
      </c>
      <c r="U44" s="14" cm="1">
        <f t="array" ref="U44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51.322509681425359</v>
      </c>
      <c r="V44" s="14" cm="1">
        <f t="array" ref="V44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25.803294363317253</v>
      </c>
      <c r="W44" s="14" cm="1">
        <f t="array" ref="W44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69.69081718562353</v>
      </c>
      <c r="X44" s="14" cm="1">
        <f t="array" ref="X44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9.4239057720246766</v>
      </c>
      <c r="Y44" s="14" cm="1">
        <f t="array" ref="Y44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52.362295595208579</v>
      </c>
      <c r="Z44" s="14" cm="1">
        <f t="array" ref="Z44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27.222968243745942</v>
      </c>
      <c r="AA44" s="14" cm="1">
        <f t="array" ref="AA44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52.015766840449444</v>
      </c>
      <c r="AB44" s="14" cm="1">
        <f t="array" ref="AB44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38.071117661555462</v>
      </c>
      <c r="AC44" s="14" cm="1">
        <f t="array" ref="AC44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16.216041440499588</v>
      </c>
      <c r="AD44" s="14" cm="1">
        <f t="array" ref="AD44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11.610770861575041</v>
      </c>
      <c r="AE44" s="14" cm="1">
        <f t="array" ref="AE44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26.03478442392024</v>
      </c>
      <c r="AF44" s="14" cm="1">
        <f t="array" ref="AF44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45.808405342251326</v>
      </c>
      <c r="AG44" s="14" cm="1">
        <f t="array" ref="AG44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36.590162612374378</v>
      </c>
      <c r="AH44" s="14" cm="1">
        <f t="array" ref="AH44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68.292312890983567</v>
      </c>
      <c r="AI44" s="14" cm="1">
        <f t="array" ref="AI44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36.957272626642784</v>
      </c>
      <c r="AJ44" s="14" cm="1">
        <f t="array" ref="AJ44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6.1814237842102369</v>
      </c>
      <c r="AK44" s="14" cm="1">
        <f t="array" ref="AK44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26.248999980951655</v>
      </c>
      <c r="AL44" s="14" cm="1">
        <f t="array" ref="AL44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2.8565713714171399</v>
      </c>
      <c r="AM44" s="14" cm="1">
        <f t="array" ref="AM44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64.867865696352311</v>
      </c>
      <c r="AN44" s="14" cm="1">
        <f t="array" ref="AN44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47.108491803495468</v>
      </c>
      <c r="AO44" s="14" cm="1">
        <f t="array" ref="AO44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47.203919328801504</v>
      </c>
      <c r="AP44" s="14" cm="1">
        <f t="array" ref="AP44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7.8128099938498439</v>
      </c>
      <c r="AQ44" s="14" cm="1">
        <f t="array" ref="AQ44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6.2297672508690081</v>
      </c>
      <c r="AR44" s="14" cm="1">
        <f t="array" ref="AR44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49.550882938652059</v>
      </c>
      <c r="AS44" s="14" cm="1">
        <f t="array" ref="AS44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5.0358713248056688</v>
      </c>
      <c r="AT44" s="14" cm="1">
        <f t="array" ref="AT44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56.213521505061394</v>
      </c>
      <c r="AU44" s="14" cm="1">
        <f t="array" ref="AU44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38.818037044652321</v>
      </c>
      <c r="AV44" s="14" cm="1">
        <f t="array" ref="AV44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8.0721744282442263</v>
      </c>
      <c r="AW44" s="14" cm="1">
        <f t="array" ref="AW44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39.63382393865119</v>
      </c>
      <c r="AX44" s="14" cm="1">
        <f t="array" ref="AX44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26.274702662447009</v>
      </c>
      <c r="AY44" s="14" cm="1">
        <f t="array" ref="AY44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38.810952062529978</v>
      </c>
      <c r="AZ44" s="14" cm="1">
        <f t="array" ref="AZ44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26.616536213414399</v>
      </c>
      <c r="BA44" s="14" cm="1">
        <f t="array" ref="BA44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40.753404765737059</v>
      </c>
      <c r="BB44" s="14" cm="1">
        <f t="array" ref="BB44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13.490737563232042</v>
      </c>
      <c r="BC44" s="14" cm="1">
        <f t="array" ref="BC44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39.45883931389772</v>
      </c>
      <c r="BD44" s="14" cm="1">
        <f t="array" ref="BD44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10.723805294763608</v>
      </c>
      <c r="BE44" s="14" cm="1">
        <f t="array" ref="BE44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47.642837866777</v>
      </c>
      <c r="BF44" s="14" cm="1">
        <f t="array" ref="BF44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48.617795096034541</v>
      </c>
      <c r="BG44" s="14" cm="1">
        <f t="array" ref="BG44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11.916794871105234</v>
      </c>
      <c r="BH44" s="14" cm="1">
        <f t="array" ref="BH44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25.265787143882932</v>
      </c>
      <c r="BI44" s="14" cm="1">
        <f t="array" ref="BI44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10.334892355511014</v>
      </c>
      <c r="BJ44" s="14" cm="1">
        <f t="array" ref="BJ44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40.526657893292906</v>
      </c>
      <c r="BK44" s="14" cm="1">
        <f t="array" ref="BK44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37.22687201471539</v>
      </c>
      <c r="BL44" s="14" cm="1">
        <f t="array" ref="BL44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7.4839828968270634</v>
      </c>
      <c r="BM44" s="14" cm="1">
        <f t="array" ref="BM44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26.60469883310089</v>
      </c>
      <c r="BN44" s="14" cm="1">
        <f t="array" ref="BN44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52.693832656203703</v>
      </c>
      <c r="BO44" s="14" cm="1">
        <f t="array" ref="BO44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5.0803543183522146</v>
      </c>
      <c r="BP44" s="14" cm="1">
        <f t="array" ref="BP44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18.973929482318628</v>
      </c>
      <c r="BQ44" s="14" cm="1">
        <f t="array" ref="BQ44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25.690465157330259</v>
      </c>
      <c r="BR44" s="14" cm="1">
        <f t="array" ref="BR44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25.983841132519263</v>
      </c>
      <c r="BS44" s="14" cm="1">
        <f t="array" ref="BS44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47.300739951928868</v>
      </c>
      <c r="BT44" s="14" cm="1">
        <f t="array" ref="BT44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39.734619665978933</v>
      </c>
      <c r="BU44" s="14" cm="1">
        <f t="array" ref="BU44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13.416780537819049</v>
      </c>
      <c r="BV44" s="14" cm="1">
        <f t="array" ref="BV44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64.38819767628226</v>
      </c>
      <c r="BW44" s="14" cm="1">
        <f t="array" ref="BW44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11.402192771568107</v>
      </c>
      <c r="BX44" s="14" cm="1">
        <f t="array" ref="BX44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63.827893588931794</v>
      </c>
      <c r="BY44" s="14" cm="1">
        <f t="array" ref="BY44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10.488088481701515</v>
      </c>
      <c r="BZ44" s="14" cm="1">
        <f t="array" ref="BZ44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38.364566985696577</v>
      </c>
      <c r="CA44" s="14" cm="1">
        <f t="array" ref="CA44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38.129253861044802</v>
      </c>
      <c r="CB44" s="14" cm="1">
        <f t="array" ref="CB44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53.127111722735314</v>
      </c>
      <c r="CC44" s="14" cm="1">
        <f t="array" ref="CC44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29.506609429075379</v>
      </c>
      <c r="CD44" s="14" cm="1">
        <f t="array" ref="CD44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37.815340802378074</v>
      </c>
      <c r="CE44" s="14" cm="1">
        <f t="array" ref="CE44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35.122784627645913</v>
      </c>
      <c r="CF44" s="14" cm="1">
        <f t="array" ref="CF44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39.822606644969888</v>
      </c>
      <c r="CG44" s="14" cm="1">
        <f t="array" ref="CG44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34.825852466235482</v>
      </c>
      <c r="CH44" s="14" cm="1">
        <f t="array" ref="CH44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37.38769851167627</v>
      </c>
      <c r="CI44" s="14" cm="1">
        <f t="array" ref="CI44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12.101239605924675</v>
      </c>
      <c r="CJ44" s="14" cm="1">
        <f t="array" ref="CJ44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9.2736184954957039</v>
      </c>
      <c r="CK44" s="14" cm="1">
        <f t="array" ref="CK44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36.970799288086809</v>
      </c>
      <c r="CL44" s="14" cm="1">
        <f t="array" ref="CL44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5.5099909255823647</v>
      </c>
      <c r="CM44" s="14" cm="1">
        <f t="array" ref="CM44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26.889403117213295</v>
      </c>
      <c r="CN44" s="14" cm="1">
        <f t="array" ref="CN44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7.1665891468675671</v>
      </c>
      <c r="CO44" s="14" cm="1">
        <f t="array" ref="CO44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36.76955262170047</v>
      </c>
      <c r="CP44" s="14" cm="1">
        <f t="array" ref="CP44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37.507865841713787</v>
      </c>
      <c r="CQ44" s="14" cm="1">
        <f t="array" ref="CQ44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38.358962446865007</v>
      </c>
      <c r="CR44" s="14" cm="1">
        <f t="array" ref="CR44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61.179735207011156</v>
      </c>
      <c r="CS44" s="14" cm="1">
        <f t="array" ref="CS44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37.132734884465485</v>
      </c>
      <c r="CT44" s="14" cm="1">
        <f t="array" ref="CT44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29.293173266138307</v>
      </c>
      <c r="CU44" s="14" cm="1">
        <f t="array" ref="CU44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13.988924190229927</v>
      </c>
      <c r="CV44" s="14" cm="1">
        <f t="array" ref="CV44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38.024202818731126</v>
      </c>
      <c r="CW44" s="14" cm="1">
        <f t="array" ref="CW44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10.146920715172657</v>
      </c>
      <c r="CX44" s="14" cm="1">
        <f t="array" ref="CX44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47.057836754360054</v>
      </c>
      <c r="CY44" s="14" cm="1">
        <f t="array" ref="CY44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18.874586088176873</v>
      </c>
      <c r="CZ44" s="14" cm="1">
        <f t="array" ref="CZ44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6.4226162893325647</v>
      </c>
      <c r="DA44" s="14" cm="1">
        <f t="array" ref="DA44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6.4226162893325647</v>
      </c>
      <c r="DB44" s="14" cm="1">
        <f t="array" ref="DB44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6.4226162893325647</v>
      </c>
    </row>
    <row r="45" spans="1:106" ht="15.75" x14ac:dyDescent="0.25">
      <c r="A45">
        <v>44</v>
      </c>
      <c r="B45" s="14" cm="1">
        <f t="array" ref="B45">SQRT((VLOOKUP(Distance_Table[[#This Row],[Test ID]:[Test ID]],test!$A$2:$F$46,2)-VLOOKUP(_xlfn.NUMBERVALUE(Distance_Table[[#Headers],[1]]),'training set'!$A$2:$F$104,2))^2+(VLOOKUP(Distance_Table[[#This Row],[Test ID]:[Test ID]],test!$A$2:$F$46,3)-VLOOKUP(_xlfn.NUMBERVALUE(Distance_Table[[#Headers],[1]]),'training set'!$A$2:$F$104,3))^2+(VLOOKUP(Distance_Table[[#This Row],[Test ID]:[Test ID]],test!$A$2:$F$46,4)-VLOOKUP(_xlfn.NUMBERVALUE(Distance_Table[[#Headers],[1]]),'training set'!$A$2:$F$104,4))^2+(VLOOKUP(Distance_Table[[#This Row],[Test ID]:[Test ID]],test!$A$2:$F$46,5)-VLOOKUP(_xlfn.NUMBERVALUE(Distance_Table[[#Headers],[1]]),'training set'!$A$2:$F$104,5))^2)</f>
        <v>54.380603159582556</v>
      </c>
      <c r="C45" s="14" cm="1">
        <f t="array" ref="C45">SQRT((VLOOKUP(Distance_Table[[#This Row],[Test ID]:[Test ID]],test!$A$2:$F$46,2)-VLOOKUP(_xlfn.NUMBERVALUE(Distance_Table[[#Headers],[2]]),'training set'!$A$2:$F$104,2))^2+(VLOOKUP(Distance_Table[[#This Row],[Test ID]:[Test ID]],test!$A$2:$F$46,3)-VLOOKUP(_xlfn.NUMBERVALUE(Distance_Table[[#Headers],[2]]),'training set'!$A$2:$F$104,3))^2+(VLOOKUP(Distance_Table[[#This Row],[Test ID]:[Test ID]],test!$A$2:$F$46,4)-VLOOKUP(_xlfn.NUMBERVALUE(Distance_Table[[#Headers],[2]]),'training set'!$A$2:$F$104,4))^2+(VLOOKUP(Distance_Table[[#This Row],[Test ID]:[Test ID]],test!$A$2:$F$46,5)-VLOOKUP(_xlfn.NUMBERVALUE(Distance_Table[[#Headers],[2]]),'training set'!$A$2:$F$104,5))^2)</f>
        <v>18.845689162246099</v>
      </c>
      <c r="D45" s="14" cm="1">
        <f t="array" ref="D45">_xlfn.SINGLE(SQRT((VLOOKUP(Distance_Table[[#This Row],[Test ID]:[Test ID]],test!$A$2:$F$46,2)-VLOOKUP(_xlfn.NUMBERVALUE(Distance_Table[[#Headers],[3]]),'training set'!$A$2:$F$104,2))^2+(VLOOKUP(Distance_Table[[#This Row],[Test ID]:[Test ID]],test!$A$2:$F$46,3)-VLOOKUP(_xlfn.NUMBERVALUE(Distance_Table[[#Headers],[3]]),'training set'!$A$2:$F$104,3))^2+(VLOOKUP(Distance_Table[[#This Row],[Test ID]:[Test ID]],test!$A$2:$F$46,4)-VLOOKUP(_xlfn.NUMBERVALUE(Distance_Table[[#Headers],[3]]),'training set'!$A$2:$F$104,4))^2+(VLOOKUP(Distance_Table[[#This Row],[Test ID]:[Test ID]],test!$A$2:$F$46,5)-VLOOKUP(_xlfn.NUMBERVALUE(Distance_Table[[#Headers],[3]]),'training set'!$A$2:$F$104,5))^2))</f>
        <v>31.420534686729951</v>
      </c>
      <c r="E45" s="14" cm="1">
        <f t="array" ref="E45">_xlfn.SINGLE(SQRT((VLOOKUP(Distance_Table[[#This Row],[Test ID]:[Test ID]],test!$A$2:$F$46,2)-VLOOKUP(_xlfn.NUMBERVALUE(Distance_Table[[#Headers],[4]]),'training set'!$A$2:$F$104,2))^2+(VLOOKUP(Distance_Table[[#This Row],[Test ID]:[Test ID]],test!$A$2:$F$46,3)-VLOOKUP(_xlfn.NUMBERVALUE(Distance_Table[[#Headers],[4]]),'training set'!$A$2:$F$104,3))^2+(VLOOKUP(Distance_Table[[#This Row],[Test ID]:[Test ID]],test!$A$2:$F$46,4)-VLOOKUP(_xlfn.NUMBERVALUE(Distance_Table[[#Headers],[4]]),'training set'!$A$2:$F$104,4))^2+(VLOOKUP(Distance_Table[[#This Row],[Test ID]:[Test ID]],test!$A$2:$F$46,5)-VLOOKUP(_xlfn.NUMBERVALUE(Distance_Table[[#Headers],[4]]),'training set'!$A$2:$F$104,5))^2))</f>
        <v>15.657586020839867</v>
      </c>
      <c r="F45" s="14" cm="1">
        <f t="array" ref="F45">_xlfn.SINGLE(SQRT((VLOOKUP(Distance_Table[[#This Row],[Test ID]:[Test ID]],test!$A$2:$F$46,2)-VLOOKUP(_xlfn.NUMBERVALUE(Distance_Table[[#Headers],[5]]),'training set'!$A$2:$F$104,2))^2+(VLOOKUP(Distance_Table[[#This Row],[Test ID]:[Test ID]],test!$A$2:$F$46,3)-VLOOKUP(_xlfn.NUMBERVALUE(Distance_Table[[#Headers],[5]]),'training set'!$A$2:$F$104,3))^2+(VLOOKUP(Distance_Table[[#This Row],[Test ID]:[Test ID]],test!$A$2:$F$46,4)-VLOOKUP(_xlfn.NUMBERVALUE(Distance_Table[[#Headers],[5]]),'training set'!$A$2:$F$104,4))^2+(VLOOKUP(Distance_Table[[#This Row],[Test ID]:[Test ID]],test!$A$2:$F$46,5)-VLOOKUP(_xlfn.NUMBERVALUE(Distance_Table[[#Headers],[5]]),'training set'!$A$2:$F$104,5))^2))</f>
        <v>31.921152861386446</v>
      </c>
      <c r="G45" s="14" cm="1">
        <f t="array" ref="G45">_xlfn.SINGLE(SQRT((VLOOKUP(Distance_Table[[#This Row],[Test ID]:[Test ID]],test!$A$2:$F$46,2)-VLOOKUP(_xlfn.NUMBERVALUE(Distance_Table[[#Headers],[6]]),'training set'!$A$2:$F$104,2))^2+(VLOOKUP(Distance_Table[[#This Row],[Test ID]:[Test ID]],test!$A$2:$F$46,3)-VLOOKUP(_xlfn.NUMBERVALUE(Distance_Table[[#Headers],[6]]),'training set'!$A$2:$F$104,3))^2+(VLOOKUP(Distance_Table[[#This Row],[Test ID]:[Test ID]],test!$A$2:$F$46,4)-VLOOKUP(_xlfn.NUMBERVALUE(Distance_Table[[#Headers],[6]]),'training set'!$A$2:$F$104,4))^2+(VLOOKUP(Distance_Table[[#This Row],[Test ID]:[Test ID]],test!$A$2:$F$46,5)-VLOOKUP(_xlfn.NUMBERVALUE(Distance_Table[[#Headers],[6]]),'training set'!$A$2:$F$104,5))^2))</f>
        <v>40.16528351698765</v>
      </c>
      <c r="H45" s="14" cm="1">
        <f t="array" ref="H45">_xlfn.SINGLE(SQRT((VLOOKUP(Distance_Table[[#This Row],[Test ID]:[Test ID]],test!$A$2:$F$46,2)-VLOOKUP(_xlfn.NUMBERVALUE(Distance_Table[[#Headers],[7]]),'training set'!$A$2:$F$104,2))^2+(VLOOKUP(Distance_Table[[#This Row],[Test ID]:[Test ID]],test!$A$2:$F$46,3)-VLOOKUP(_xlfn.NUMBERVALUE(Distance_Table[[#Headers],[7]]),'training set'!$A$2:$F$104,3))^2+(VLOOKUP(Distance_Table[[#This Row],[Test ID]:[Test ID]],test!$A$2:$F$46,4)-VLOOKUP(_xlfn.NUMBERVALUE(Distance_Table[[#Headers],[7]]),'training set'!$A$2:$F$104,4))^2+(VLOOKUP(Distance_Table[[#This Row],[Test ID]:[Test ID]],test!$A$2:$F$46,5)-VLOOKUP(_xlfn.NUMBERVALUE(Distance_Table[[#Headers],[7]]),'training set'!$A$2:$F$104,5))^2))</f>
        <v>37.816530776897025</v>
      </c>
      <c r="I45" s="14" cm="1">
        <f t="array" ref="I45">_xlfn.SINGLE(SQRT((VLOOKUP(Distance_Table[[#This Row],[Test ID]:[Test ID]],test!$A$2:$F$46,2)-VLOOKUP(_xlfn.NUMBERVALUE(Distance_Table[[#Headers],[8]]),'training set'!$A$2:$F$104,2))^2+(VLOOKUP(Distance_Table[[#This Row],[Test ID]:[Test ID]],test!$A$2:$F$46,3)-VLOOKUP(_xlfn.NUMBERVALUE(Distance_Table[[#Headers],[8]]),'training set'!$A$2:$F$104,3))^2+(VLOOKUP(Distance_Table[[#This Row],[Test ID]:[Test ID]],test!$A$2:$F$46,4)-VLOOKUP(_xlfn.NUMBERVALUE(Distance_Table[[#Headers],[8]]),'training set'!$A$2:$F$104,4))^2+(VLOOKUP(Distance_Table[[#This Row],[Test ID]:[Test ID]],test!$A$2:$F$46,5)-VLOOKUP(_xlfn.NUMBERVALUE(Distance_Table[[#Headers],[8]]),'training set'!$A$2:$F$104,5))^2))</f>
        <v>24.9</v>
      </c>
      <c r="J45" s="14" cm="1">
        <f t="array" ref="J45">_xlfn.SINGLE(SQRT((VLOOKUP(Distance_Table[[#This Row],[Test ID]:[Test ID]],test!$A$2:$F$46,2)-VLOOKUP(_xlfn.NUMBERVALUE(Distance_Table[[#Headers],[9]]),'training set'!$A$2:$F$104,2))^2+(VLOOKUP(Distance_Table[[#This Row],[Test ID]:[Test ID]],test!$A$2:$F$46,3)-VLOOKUP(_xlfn.NUMBERVALUE(Distance_Table[[#Headers],[9]]),'training set'!$A$2:$F$104,3))^2+(VLOOKUP(Distance_Table[[#This Row],[Test ID]:[Test ID]],test!$A$2:$F$46,4)-VLOOKUP(_xlfn.NUMBERVALUE(Distance_Table[[#Headers],[9]]),'training set'!$A$2:$F$104,4))^2+(VLOOKUP(Distance_Table[[#This Row],[Test ID]:[Test ID]],test!$A$2:$F$46,5)-VLOOKUP(_xlfn.NUMBERVALUE(Distance_Table[[#Headers],[9]]),'training set'!$A$2:$F$104,5))^2))</f>
        <v>40.671365848714743</v>
      </c>
      <c r="K45" s="14" cm="1">
        <f t="array" ref="K45">_xlfn.SINGLE(SQRT((VLOOKUP(Distance_Table[[#This Row],[Test ID]:[Test ID]],test!$A$2:$F$46,2)-VLOOKUP(_xlfn.NUMBERVALUE(Distance_Table[[#Headers],[10]]),'training set'!$A$2:$F$104,2))^2+(VLOOKUP(Distance_Table[[#This Row],[Test ID]:[Test ID]],test!$A$2:$F$46,3)-VLOOKUP(_xlfn.NUMBERVALUE(Distance_Table[[#Headers],[10]]),'training set'!$A$2:$F$104,3))^2+(VLOOKUP(Distance_Table[[#This Row],[Test ID]:[Test ID]],test!$A$2:$F$46,4)-VLOOKUP(_xlfn.NUMBERVALUE(Distance_Table[[#Headers],[10]]),'training set'!$A$2:$F$104,4))^2+(VLOOKUP(Distance_Table[[#This Row],[Test ID]:[Test ID]],test!$A$2:$F$46,5)-VLOOKUP(_xlfn.NUMBERVALUE(Distance_Table[[#Headers],[10]]),'training set'!$A$2:$F$104,5))^2))</f>
        <v>10.074224535913421</v>
      </c>
      <c r="L45" s="14" cm="1">
        <f t="array" ref="L45">_xlfn.SINGLE(SQRT((VLOOKUP(Distance_Table[[#This Row],[Test ID]:[Test ID]],test!$A$2:$F$46,2)-VLOOKUP(_xlfn.NUMBERVALUE(Distance_Table[[#Headers],[11]]),'training set'!$A$2:$F$104,2))^2+(VLOOKUP(Distance_Table[[#This Row],[Test ID]:[Test ID]],test!$A$2:$F$46,3)-VLOOKUP(_xlfn.NUMBERVALUE(Distance_Table[[#Headers],[11]]),'training set'!$A$2:$F$104,3))^2+(VLOOKUP(Distance_Table[[#This Row],[Test ID]:[Test ID]],test!$A$2:$F$46,4)-VLOOKUP(_xlfn.NUMBERVALUE(Distance_Table[[#Headers],[11]]),'training set'!$A$2:$F$104,4))^2+(VLOOKUP(Distance_Table[[#This Row],[Test ID]:[Test ID]],test!$A$2:$F$46,5)-VLOOKUP(_xlfn.NUMBERVALUE(Distance_Table[[#Headers],[11]]),'training set'!$A$2:$F$104,5))^2))</f>
        <v>19.000263156072339</v>
      </c>
      <c r="M45" s="14" cm="1">
        <f t="array" ref="M45">_xlfn.SINGLE(SQRT((VLOOKUP(Distance_Table[[#This Row],[Test ID]:[Test ID]],test!$A$2:$F$46,2)-VLOOKUP(_xlfn.NUMBERVALUE(Distance_Table[[#Headers],[12]]),'training set'!$A$2:$F$104,2))^2+(VLOOKUP(Distance_Table[[#This Row],[Test ID]:[Test ID]],test!$A$2:$F$46,3)-VLOOKUP(_xlfn.NUMBERVALUE(Distance_Table[[#Headers],[12]]),'training set'!$A$2:$F$104,3))^2+(VLOOKUP(Distance_Table[[#This Row],[Test ID]:[Test ID]],test!$A$2:$F$46,4)-VLOOKUP(_xlfn.NUMBERVALUE(Distance_Table[[#Headers],[12]]),'training set'!$A$2:$F$104,4))^2+(VLOOKUP(Distance_Table[[#This Row],[Test ID]:[Test ID]],test!$A$2:$F$46,5)-VLOOKUP(_xlfn.NUMBERVALUE(Distance_Table[[#Headers],[12]]),'training set'!$A$2:$F$104,5))^2))</f>
        <v>30.26565710504234</v>
      </c>
      <c r="N45" s="14" cm="1">
        <f t="array" ref="N45">_xlfn.SINGLE(SQRT((VLOOKUP(Distance_Table[[#This Row],[Test ID]:[Test ID]],test!$A$2:$F$46,2)-VLOOKUP(_xlfn.NUMBERVALUE(Distance_Table[[#Headers],[13]]),'training set'!$A$2:$F$104,2))^2+(VLOOKUP(Distance_Table[[#This Row],[Test ID]:[Test ID]],test!$A$2:$F$46,3)-VLOOKUP(_xlfn.NUMBERVALUE(Distance_Table[[#Headers],[13]]),'training set'!$A$2:$F$104,3))^2+(VLOOKUP(Distance_Table[[#This Row],[Test ID]:[Test ID]],test!$A$2:$F$46,4)-VLOOKUP(_xlfn.NUMBERVALUE(Distance_Table[[#Headers],[13]]),'training set'!$A$2:$F$104,4))^2+(VLOOKUP(Distance_Table[[#This Row],[Test ID]:[Test ID]],test!$A$2:$F$46,5)-VLOOKUP(_xlfn.NUMBERVALUE(Distance_Table[[#Headers],[13]]),'training set'!$A$2:$F$104,5))^2))</f>
        <v>16.554153557340225</v>
      </c>
      <c r="O45" s="14" cm="1">
        <f t="array" ref="O45">_xlfn.SINGLE(SQRT((VLOOKUP(Distance_Table[[#This Row],[Test ID]:[Test ID]],test!$A$2:$F$46,2)-VLOOKUP(_xlfn.NUMBERVALUE(Distance_Table[[#Headers],[14]]),'training set'!$A$2:$F$104,2))^2+(VLOOKUP(Distance_Table[[#This Row],[Test ID]:[Test ID]],test!$A$2:$F$46,3)-VLOOKUP(_xlfn.NUMBERVALUE(Distance_Table[[#Headers],[14]]),'training set'!$A$2:$F$104,3))^2+(VLOOKUP(Distance_Table[[#This Row],[Test ID]:[Test ID]],test!$A$2:$F$46,4)-VLOOKUP(_xlfn.NUMBERVALUE(Distance_Table[[#Headers],[14]]),'training set'!$A$2:$F$104,4))^2+(VLOOKUP(Distance_Table[[#This Row],[Test ID]:[Test ID]],test!$A$2:$F$46,5)-VLOOKUP(_xlfn.NUMBERVALUE(Distance_Table[[#Headers],[14]]),'training set'!$A$2:$F$104,5))^2))</f>
        <v>31.728378464711998</v>
      </c>
      <c r="P45" s="14" cm="1">
        <f t="array" ref="P45">_xlfn.SINGLE(SQRT((VLOOKUP(Distance_Table[[#This Row],[Test ID]:[Test ID]],test!$A$2:$F$46,2)-VLOOKUP(_xlfn.NUMBERVALUE(Distance_Table[[#Headers],[15]]),'training set'!$A$2:$F$104,2))^2+(VLOOKUP(Distance_Table[[#This Row],[Test ID]:[Test ID]],test!$A$2:$F$46,3)-VLOOKUP(_xlfn.NUMBERVALUE(Distance_Table[[#Headers],[15]]),'training set'!$A$2:$F$104,3))^2+(VLOOKUP(Distance_Table[[#This Row],[Test ID]:[Test ID]],test!$A$2:$F$46,4)-VLOOKUP(_xlfn.NUMBERVALUE(Distance_Table[[#Headers],[15]]),'training set'!$A$2:$F$104,4))^2+(VLOOKUP(Distance_Table[[#This Row],[Test ID]:[Test ID]],test!$A$2:$F$46,5)-VLOOKUP(_xlfn.NUMBERVALUE(Distance_Table[[#Headers],[15]]),'training set'!$A$2:$F$104,5))^2))</f>
        <v>16.310732662881826</v>
      </c>
      <c r="Q45" s="14" cm="1">
        <f t="array" ref="Q45">_xlfn.SINGLE(SQRT((VLOOKUP(Distance_Table[[#This Row],[Test ID]:[Test ID]],test!$A$2:$F$46,2)-VLOOKUP(_xlfn.NUMBERVALUE(Distance_Table[[#Headers],[16]]),'training set'!$A$2:$F$104,2))^2+(VLOOKUP(Distance_Table[[#This Row],[Test ID]:[Test ID]],test!$A$2:$F$46,3)-VLOOKUP(_xlfn.NUMBERVALUE(Distance_Table[[#Headers],[16]]),'training set'!$A$2:$F$104,3))^2+(VLOOKUP(Distance_Table[[#This Row],[Test ID]:[Test ID]],test!$A$2:$F$46,4)-VLOOKUP(_xlfn.NUMBERVALUE(Distance_Table[[#Headers],[16]]),'training set'!$A$2:$F$104,4))^2+(VLOOKUP(Distance_Table[[#This Row],[Test ID]:[Test ID]],test!$A$2:$F$46,5)-VLOOKUP(_xlfn.NUMBERVALUE(Distance_Table[[#Headers],[16]]),'training set'!$A$2:$F$104,5))^2))</f>
        <v>30.630866784993206</v>
      </c>
      <c r="R45" s="14" cm="1">
        <f t="array" ref="R45">_xlfn.SINGLE(SQRT((VLOOKUP(Distance_Table[[#This Row],[Test ID]:[Test ID]],test!$A$2:$F$46,2)-VLOOKUP(_xlfn.NUMBERVALUE(Distance_Table[[#Headers],[17]]),'training set'!$A$2:$F$104,2))^2+(VLOOKUP(Distance_Table[[#This Row],[Test ID]:[Test ID]],test!$A$2:$F$46,3)-VLOOKUP(_xlfn.NUMBERVALUE(Distance_Table[[#Headers],[17]]),'training set'!$A$2:$F$104,3))^2+(VLOOKUP(Distance_Table[[#This Row],[Test ID]:[Test ID]],test!$A$2:$F$46,4)-VLOOKUP(_xlfn.NUMBERVALUE(Distance_Table[[#Headers],[17]]),'training set'!$A$2:$F$104,4))^2+(VLOOKUP(Distance_Table[[#This Row],[Test ID]:[Test ID]],test!$A$2:$F$46,5)-VLOOKUP(_xlfn.NUMBERVALUE(Distance_Table[[#Headers],[17]]),'training set'!$A$2:$F$104,5))^2))</f>
        <v>42.379712127384728</v>
      </c>
      <c r="S45" s="14" cm="1">
        <f t="array" ref="S45">_xlfn.SINGLE(SQRT((VLOOKUP(Distance_Table[[#This Row],[Test ID]:[Test ID]],test!$A$2:$F$46,2)-VLOOKUP(_xlfn.NUMBERVALUE(Distance_Table[[#Headers],[18]]),'training set'!$A$2:$F$104,2))^2+(VLOOKUP(Distance_Table[[#This Row],[Test ID]:[Test ID]],test!$A$2:$F$46,3)-VLOOKUP(_xlfn.NUMBERVALUE(Distance_Table[[#Headers],[18]]),'training set'!$A$2:$F$104,3))^2+(VLOOKUP(Distance_Table[[#This Row],[Test ID]:[Test ID]],test!$A$2:$F$46,4)-VLOOKUP(_xlfn.NUMBERVALUE(Distance_Table[[#Headers],[18]]),'training set'!$A$2:$F$104,4))^2+(VLOOKUP(Distance_Table[[#This Row],[Test ID]:[Test ID]],test!$A$2:$F$46,5)-VLOOKUP(_xlfn.NUMBERVALUE(Distance_Table[[#Headers],[18]]),'training set'!$A$2:$F$104,5))^2))</f>
        <v>59.493613102584376</v>
      </c>
      <c r="T45" s="14" cm="1">
        <f t="array" ref="T45">_xlfn.SINGLE(SQRT((VLOOKUP(Distance_Table[[#This Row],[Test ID]:[Test ID]],test!$A$2:$F$46,2)-VLOOKUP(_xlfn.NUMBERVALUE(Distance_Table[[#Headers],[19]]),'training set'!$A$2:$F$104,2))^2+(VLOOKUP(Distance_Table[[#This Row],[Test ID]:[Test ID]],test!$A$2:$F$46,3)-VLOOKUP(_xlfn.NUMBERVALUE(Distance_Table[[#Headers],[19]]),'training set'!$A$2:$F$104,3))^2+(VLOOKUP(Distance_Table[[#This Row],[Test ID]:[Test ID]],test!$A$2:$F$46,4)-VLOOKUP(_xlfn.NUMBERVALUE(Distance_Table[[#Headers],[19]]),'training set'!$A$2:$F$104,4))^2+(VLOOKUP(Distance_Table[[#This Row],[Test ID]:[Test ID]],test!$A$2:$F$46,5)-VLOOKUP(_xlfn.NUMBERVALUE(Distance_Table[[#Headers],[19]]),'training set'!$A$2:$F$104,5))^2))</f>
        <v>12.061923561356208</v>
      </c>
      <c r="U45" s="14" cm="1">
        <f t="array" ref="U45">_xlfn.SINGLE(SQRT((VLOOKUP(Distance_Table[[#This Row],[Test ID]:[Test ID]],test!$A$2:$F$46,2)-VLOOKUP(_xlfn.NUMBERVALUE(Distance_Table[[#Headers],[20]]),'training set'!$A$2:$F$104,2))^2+(VLOOKUP(Distance_Table[[#This Row],[Test ID]:[Test ID]],test!$A$2:$F$46,3)-VLOOKUP(_xlfn.NUMBERVALUE(Distance_Table[[#Headers],[20]]),'training set'!$A$2:$F$104,3))^2+(VLOOKUP(Distance_Table[[#This Row],[Test ID]:[Test ID]],test!$A$2:$F$46,4)-VLOOKUP(_xlfn.NUMBERVALUE(Distance_Table[[#Headers],[20]]),'training set'!$A$2:$F$104,4))^2+(VLOOKUP(Distance_Table[[#This Row],[Test ID]:[Test ID]],test!$A$2:$F$46,5)-VLOOKUP(_xlfn.NUMBERVALUE(Distance_Table[[#Headers],[20]]),'training set'!$A$2:$F$104,5))^2))</f>
        <v>42.627338645521839</v>
      </c>
      <c r="V45" s="14" cm="1">
        <f t="array" ref="V45">_xlfn.SINGLE(SQRT((VLOOKUP(Distance_Table[[#This Row],[Test ID]:[Test ID]],test!$A$2:$F$46,2)-VLOOKUP(_xlfn.NUMBERVALUE(Distance_Table[[#Headers],[21]]),'training set'!$A$2:$F$104,2))^2+(VLOOKUP(Distance_Table[[#This Row],[Test ID]:[Test ID]],test!$A$2:$F$46,3)-VLOOKUP(_xlfn.NUMBERVALUE(Distance_Table[[#Headers],[21]]),'training set'!$A$2:$F$104,3))^2+(VLOOKUP(Distance_Table[[#This Row],[Test ID]:[Test ID]],test!$A$2:$F$46,4)-VLOOKUP(_xlfn.NUMBERVALUE(Distance_Table[[#Headers],[21]]),'training set'!$A$2:$F$104,4))^2+(VLOOKUP(Distance_Table[[#This Row],[Test ID]:[Test ID]],test!$A$2:$F$46,5)-VLOOKUP(_xlfn.NUMBERVALUE(Distance_Table[[#Headers],[21]]),'training set'!$A$2:$F$104,5))^2))</f>
        <v>23.087659041141439</v>
      </c>
      <c r="W45" s="14" cm="1">
        <f t="array" ref="W45">_xlfn.SINGLE(SQRT((VLOOKUP(Distance_Table[[#This Row],[Test ID]:[Test ID]],test!$A$2:$F$46,2)-VLOOKUP(_xlfn.NUMBERVALUE(Distance_Table[[#Headers],[22]]),'training set'!$A$2:$F$104,2))^2+(VLOOKUP(Distance_Table[[#This Row],[Test ID]:[Test ID]],test!$A$2:$F$46,3)-VLOOKUP(_xlfn.NUMBERVALUE(Distance_Table[[#Headers],[22]]),'training set'!$A$2:$F$104,3))^2+(VLOOKUP(Distance_Table[[#This Row],[Test ID]:[Test ID]],test!$A$2:$F$46,4)-VLOOKUP(_xlfn.NUMBERVALUE(Distance_Table[[#Headers],[22]]),'training set'!$A$2:$F$104,4))^2+(VLOOKUP(Distance_Table[[#This Row],[Test ID]:[Test ID]],test!$A$2:$F$46,5)-VLOOKUP(_xlfn.NUMBERVALUE(Distance_Table[[#Headers],[22]]),'training set'!$A$2:$F$104,5))^2))</f>
        <v>58.805101819485017</v>
      </c>
      <c r="X45" s="14" cm="1">
        <f t="array" ref="X45">_xlfn.SINGLE(SQRT((VLOOKUP(Distance_Table[[#This Row],[Test ID]:[Test ID]],test!$A$2:$F$46,2)-VLOOKUP(_xlfn.NUMBERVALUE(Distance_Table[[#Headers],[23]]),'training set'!$A$2:$F$104,2))^2+(VLOOKUP(Distance_Table[[#This Row],[Test ID]:[Test ID]],test!$A$2:$F$46,3)-VLOOKUP(_xlfn.NUMBERVALUE(Distance_Table[[#Headers],[23]]),'training set'!$A$2:$F$104,3))^2+(VLOOKUP(Distance_Table[[#This Row],[Test ID]:[Test ID]],test!$A$2:$F$46,4)-VLOOKUP(_xlfn.NUMBERVALUE(Distance_Table[[#Headers],[23]]),'training set'!$A$2:$F$104,4))^2+(VLOOKUP(Distance_Table[[#This Row],[Test ID]:[Test ID]],test!$A$2:$F$46,5)-VLOOKUP(_xlfn.NUMBERVALUE(Distance_Table[[#Headers],[23]]),'training set'!$A$2:$F$104,5))^2))</f>
        <v>13.343163043296743</v>
      </c>
      <c r="Y45" s="14" cm="1">
        <f t="array" ref="Y45">_xlfn.SINGLE(SQRT((VLOOKUP(Distance_Table[[#This Row],[Test ID]:[Test ID]],test!$A$2:$F$46,2)-VLOOKUP(_xlfn.NUMBERVALUE(Distance_Table[[#Headers],[24]]),'training set'!$A$2:$F$104,2))^2+(VLOOKUP(Distance_Table[[#This Row],[Test ID]:[Test ID]],test!$A$2:$F$46,3)-VLOOKUP(_xlfn.NUMBERVALUE(Distance_Table[[#Headers],[24]]),'training set'!$A$2:$F$104,3))^2+(VLOOKUP(Distance_Table[[#This Row],[Test ID]:[Test ID]],test!$A$2:$F$46,4)-VLOOKUP(_xlfn.NUMBERVALUE(Distance_Table[[#Headers],[24]]),'training set'!$A$2:$F$104,4))^2+(VLOOKUP(Distance_Table[[#This Row],[Test ID]:[Test ID]],test!$A$2:$F$46,5)-VLOOKUP(_xlfn.NUMBERVALUE(Distance_Table[[#Headers],[24]]),'training set'!$A$2:$F$104,5))^2))</f>
        <v>43.186108877739841</v>
      </c>
      <c r="Z45" s="14" cm="1">
        <f t="array" ref="Z45">_xlfn.SINGLE(SQRT((VLOOKUP(Distance_Table[[#This Row],[Test ID]:[Test ID]],test!$A$2:$F$46,2)-VLOOKUP(_xlfn.NUMBERVALUE(Distance_Table[[#Headers],[25]]),'training set'!$A$2:$F$104,2))^2+(VLOOKUP(Distance_Table[[#This Row],[Test ID]:[Test ID]],test!$A$2:$F$46,3)-VLOOKUP(_xlfn.NUMBERVALUE(Distance_Table[[#Headers],[25]]),'training set'!$A$2:$F$104,3))^2+(VLOOKUP(Distance_Table[[#This Row],[Test ID]:[Test ID]],test!$A$2:$F$46,4)-VLOOKUP(_xlfn.NUMBERVALUE(Distance_Table[[#Headers],[25]]),'training set'!$A$2:$F$104,4))^2+(VLOOKUP(Distance_Table[[#This Row],[Test ID]:[Test ID]],test!$A$2:$F$46,5)-VLOOKUP(_xlfn.NUMBERVALUE(Distance_Table[[#Headers],[25]]),'training set'!$A$2:$F$104,5))^2))</f>
        <v>30.743454587928142</v>
      </c>
      <c r="AA45" s="14" cm="1">
        <f t="array" ref="AA45">_xlfn.SINGLE(SQRT((VLOOKUP(Distance_Table[[#This Row],[Test ID]:[Test ID]],test!$A$2:$F$46,2)-VLOOKUP(_xlfn.NUMBERVALUE(Distance_Table[[#Headers],[26]]),'training set'!$A$2:$F$104,2))^2+(VLOOKUP(Distance_Table[[#This Row],[Test ID]:[Test ID]],test!$A$2:$F$46,3)-VLOOKUP(_xlfn.NUMBERVALUE(Distance_Table[[#Headers],[26]]),'training set'!$A$2:$F$104,3))^2+(VLOOKUP(Distance_Table[[#This Row],[Test ID]:[Test ID]],test!$A$2:$F$46,4)-VLOOKUP(_xlfn.NUMBERVALUE(Distance_Table[[#Headers],[26]]),'training set'!$A$2:$F$104,4))^2+(VLOOKUP(Distance_Table[[#This Row],[Test ID]:[Test ID]],test!$A$2:$F$46,5)-VLOOKUP(_xlfn.NUMBERVALUE(Distance_Table[[#Headers],[26]]),'training set'!$A$2:$F$104,5))^2))</f>
        <v>43.462742665414019</v>
      </c>
      <c r="AB45" s="14" cm="1">
        <f t="array" ref="AB45">_xlfn.SINGLE(SQRT((VLOOKUP(Distance_Table[[#This Row],[Test ID]:[Test ID]],test!$A$2:$F$46,2)-VLOOKUP(_xlfn.NUMBERVALUE(Distance_Table[[#Headers],[27]]),'training set'!$A$2:$F$104,2))^2+(VLOOKUP(Distance_Table[[#This Row],[Test ID]:[Test ID]],test!$A$2:$F$46,3)-VLOOKUP(_xlfn.NUMBERVALUE(Distance_Table[[#Headers],[27]]),'training set'!$A$2:$F$104,3))^2+(VLOOKUP(Distance_Table[[#This Row],[Test ID]:[Test ID]],test!$A$2:$F$46,4)-VLOOKUP(_xlfn.NUMBERVALUE(Distance_Table[[#Headers],[27]]),'training set'!$A$2:$F$104,4))^2+(VLOOKUP(Distance_Table[[#This Row],[Test ID]:[Test ID]],test!$A$2:$F$46,5)-VLOOKUP(_xlfn.NUMBERVALUE(Distance_Table[[#Headers],[27]]),'training set'!$A$2:$F$104,5))^2))</f>
        <v>32.786582621554203</v>
      </c>
      <c r="AC45" s="14" cm="1">
        <f t="array" ref="AC45">_xlfn.SINGLE(SQRT((VLOOKUP(Distance_Table[[#This Row],[Test ID]:[Test ID]],test!$A$2:$F$46,2)-VLOOKUP(_xlfn.NUMBERVALUE(Distance_Table[[#Headers],[28]]),'training set'!$A$2:$F$104,2))^2+(VLOOKUP(Distance_Table[[#This Row],[Test ID]:[Test ID]],test!$A$2:$F$46,3)-VLOOKUP(_xlfn.NUMBERVALUE(Distance_Table[[#Headers],[28]]),'training set'!$A$2:$F$104,3))^2+(VLOOKUP(Distance_Table[[#This Row],[Test ID]:[Test ID]],test!$A$2:$F$46,4)-VLOOKUP(_xlfn.NUMBERVALUE(Distance_Table[[#Headers],[28]]),'training set'!$A$2:$F$104,4))^2+(VLOOKUP(Distance_Table[[#This Row],[Test ID]:[Test ID]],test!$A$2:$F$46,5)-VLOOKUP(_xlfn.NUMBERVALUE(Distance_Table[[#Headers],[28]]),'training set'!$A$2:$F$104,5))^2))</f>
        <v>12.86429166336025</v>
      </c>
      <c r="AD45" s="14" cm="1">
        <f t="array" ref="AD45">_xlfn.SINGLE(SQRT((VLOOKUP(Distance_Table[[#This Row],[Test ID]:[Test ID]],test!$A$2:$F$46,2)-VLOOKUP(_xlfn.NUMBERVALUE(Distance_Table[[#Headers],[29]]),'training set'!$A$2:$F$104,2))^2+(VLOOKUP(Distance_Table[[#This Row],[Test ID]:[Test ID]],test!$A$2:$F$46,3)-VLOOKUP(_xlfn.NUMBERVALUE(Distance_Table[[#Headers],[29]]),'training set'!$A$2:$F$104,3))^2+(VLOOKUP(Distance_Table[[#This Row],[Test ID]:[Test ID]],test!$A$2:$F$46,4)-VLOOKUP(_xlfn.NUMBERVALUE(Distance_Table[[#Headers],[29]]),'training set'!$A$2:$F$104,4))^2+(VLOOKUP(Distance_Table[[#This Row],[Test ID]:[Test ID]],test!$A$2:$F$46,5)-VLOOKUP(_xlfn.NUMBERVALUE(Distance_Table[[#Headers],[29]]),'training set'!$A$2:$F$104,5))^2))</f>
        <v>21.261232325526194</v>
      </c>
      <c r="AE45" s="14" cm="1">
        <f t="array" ref="AE45">_xlfn.SINGLE(SQRT((VLOOKUP(Distance_Table[[#This Row],[Test ID]:[Test ID]],test!$A$2:$F$46,2)-VLOOKUP(_xlfn.NUMBERVALUE(Distance_Table[[#Headers],[30]]),'training set'!$A$2:$F$104,2))^2+(VLOOKUP(Distance_Table[[#This Row],[Test ID]:[Test ID]],test!$A$2:$F$46,3)-VLOOKUP(_xlfn.NUMBERVALUE(Distance_Table[[#Headers],[30]]),'training set'!$A$2:$F$104,3))^2+(VLOOKUP(Distance_Table[[#This Row],[Test ID]:[Test ID]],test!$A$2:$F$46,4)-VLOOKUP(_xlfn.NUMBERVALUE(Distance_Table[[#Headers],[30]]),'training set'!$A$2:$F$104,4))^2+(VLOOKUP(Distance_Table[[#This Row],[Test ID]:[Test ID]],test!$A$2:$F$46,5)-VLOOKUP(_xlfn.NUMBERVALUE(Distance_Table[[#Headers],[30]]),'training set'!$A$2:$F$104,5))^2))</f>
        <v>22.561914812355798</v>
      </c>
      <c r="AF45" s="14" cm="1">
        <f t="array" ref="AF45">_xlfn.SINGLE(SQRT((VLOOKUP(Distance_Table[[#This Row],[Test ID]:[Test ID]],test!$A$2:$F$46,2)-VLOOKUP(_xlfn.NUMBERVALUE(Distance_Table[[#Headers],[31]]),'training set'!$A$2:$F$104,2))^2+(VLOOKUP(Distance_Table[[#This Row],[Test ID]:[Test ID]],test!$A$2:$F$46,3)-VLOOKUP(_xlfn.NUMBERVALUE(Distance_Table[[#Headers],[31]]),'training set'!$A$2:$F$104,3))^2+(VLOOKUP(Distance_Table[[#This Row],[Test ID]:[Test ID]],test!$A$2:$F$46,4)-VLOOKUP(_xlfn.NUMBERVALUE(Distance_Table[[#Headers],[31]]),'training set'!$A$2:$F$104,4))^2+(VLOOKUP(Distance_Table[[#This Row],[Test ID]:[Test ID]],test!$A$2:$F$46,5)-VLOOKUP(_xlfn.NUMBERVALUE(Distance_Table[[#Headers],[31]]),'training set'!$A$2:$F$104,5))^2))</f>
        <v>38.052069588919863</v>
      </c>
      <c r="AG45" s="14" cm="1">
        <f t="array" ref="AG45">_xlfn.SINGLE(SQRT((VLOOKUP(Distance_Table[[#This Row],[Test ID]:[Test ID]],test!$A$2:$F$46,2)-VLOOKUP(_xlfn.NUMBERVALUE(Distance_Table[[#Headers],[32]]),'training set'!$A$2:$F$104,2))^2+(VLOOKUP(Distance_Table[[#This Row],[Test ID]:[Test ID]],test!$A$2:$F$46,3)-VLOOKUP(_xlfn.NUMBERVALUE(Distance_Table[[#Headers],[32]]),'training set'!$A$2:$F$104,3))^2+(VLOOKUP(Distance_Table[[#This Row],[Test ID]:[Test ID]],test!$A$2:$F$46,4)-VLOOKUP(_xlfn.NUMBERVALUE(Distance_Table[[#Headers],[32]]),'training set'!$A$2:$F$104,4))^2+(VLOOKUP(Distance_Table[[#This Row],[Test ID]:[Test ID]],test!$A$2:$F$46,5)-VLOOKUP(_xlfn.NUMBERVALUE(Distance_Table[[#Headers],[32]]),'training set'!$A$2:$F$104,5))^2))</f>
        <v>29.669007398293594</v>
      </c>
      <c r="AH45" s="14" cm="1">
        <f t="array" ref="AH45">_xlfn.SINGLE(SQRT((VLOOKUP(Distance_Table[[#This Row],[Test ID]:[Test ID]],test!$A$2:$F$46,2)-VLOOKUP(_xlfn.NUMBERVALUE(Distance_Table[[#Headers],[33]]),'training set'!$A$2:$F$104,2))^2+(VLOOKUP(Distance_Table[[#This Row],[Test ID]:[Test ID]],test!$A$2:$F$46,3)-VLOOKUP(_xlfn.NUMBERVALUE(Distance_Table[[#Headers],[33]]),'training set'!$A$2:$F$104,3))^2+(VLOOKUP(Distance_Table[[#This Row],[Test ID]:[Test ID]],test!$A$2:$F$46,4)-VLOOKUP(_xlfn.NUMBERVALUE(Distance_Table[[#Headers],[33]]),'training set'!$A$2:$F$104,4))^2+(VLOOKUP(Distance_Table[[#This Row],[Test ID]:[Test ID]],test!$A$2:$F$46,5)-VLOOKUP(_xlfn.NUMBERVALUE(Distance_Table[[#Headers],[33]]),'training set'!$A$2:$F$104,5))^2))</f>
        <v>57.124863238348325</v>
      </c>
      <c r="AI45" s="14" cm="1">
        <f t="array" ref="AI45">_xlfn.SINGLE(SQRT((VLOOKUP(Distance_Table[[#This Row],[Test ID]:[Test ID]],test!$A$2:$F$46,2)-VLOOKUP(_xlfn.NUMBERVALUE(Distance_Table[[#Headers],[34]]),'training set'!$A$2:$F$104,2))^2+(VLOOKUP(Distance_Table[[#This Row],[Test ID]:[Test ID]],test!$A$2:$F$46,3)-VLOOKUP(_xlfn.NUMBERVALUE(Distance_Table[[#Headers],[34]]),'training set'!$A$2:$F$104,3))^2+(VLOOKUP(Distance_Table[[#This Row],[Test ID]:[Test ID]],test!$A$2:$F$46,4)-VLOOKUP(_xlfn.NUMBERVALUE(Distance_Table[[#Headers],[34]]),'training set'!$A$2:$F$104,4))^2+(VLOOKUP(Distance_Table[[#This Row],[Test ID]:[Test ID]],test!$A$2:$F$46,5)-VLOOKUP(_xlfn.NUMBERVALUE(Distance_Table[[#Headers],[34]]),'training set'!$A$2:$F$104,5))^2))</f>
        <v>30.41792234851026</v>
      </c>
      <c r="AJ45" s="14" cm="1">
        <f t="array" ref="AJ45">_xlfn.SINGLE(SQRT((VLOOKUP(Distance_Table[[#This Row],[Test ID]:[Test ID]],test!$A$2:$F$46,2)-VLOOKUP(_xlfn.NUMBERVALUE(Distance_Table[[#Headers],[35]]),'training set'!$A$2:$F$104,2))^2+(VLOOKUP(Distance_Table[[#This Row],[Test ID]:[Test ID]],test!$A$2:$F$46,3)-VLOOKUP(_xlfn.NUMBERVALUE(Distance_Table[[#Headers],[35]]),'training set'!$A$2:$F$104,3))^2+(VLOOKUP(Distance_Table[[#This Row],[Test ID]:[Test ID]],test!$A$2:$F$46,4)-VLOOKUP(_xlfn.NUMBERVALUE(Distance_Table[[#Headers],[35]]),'training set'!$A$2:$F$104,4))^2+(VLOOKUP(Distance_Table[[#This Row],[Test ID]:[Test ID]],test!$A$2:$F$46,5)-VLOOKUP(_xlfn.NUMBERVALUE(Distance_Table[[#Headers],[35]]),'training set'!$A$2:$F$104,5))^2))</f>
        <v>8.5533619121372393</v>
      </c>
      <c r="AK45" s="14" cm="1">
        <f t="array" ref="AK45">_xlfn.SINGLE(SQRT((VLOOKUP(Distance_Table[[#This Row],[Test ID]:[Test ID]],test!$A$2:$F$46,2)-VLOOKUP(_xlfn.NUMBERVALUE(Distance_Table[[#Headers],[36]]),'training set'!$A$2:$F$104,2))^2+(VLOOKUP(Distance_Table[[#This Row],[Test ID]:[Test ID]],test!$A$2:$F$46,3)-VLOOKUP(_xlfn.NUMBERVALUE(Distance_Table[[#Headers],[36]]),'training set'!$A$2:$F$104,3))^2+(VLOOKUP(Distance_Table[[#This Row],[Test ID]:[Test ID]],test!$A$2:$F$46,4)-VLOOKUP(_xlfn.NUMBERVALUE(Distance_Table[[#Headers],[36]]),'training set'!$A$2:$F$104,4))^2+(VLOOKUP(Distance_Table[[#This Row],[Test ID]:[Test ID]],test!$A$2:$F$46,5)-VLOOKUP(_xlfn.NUMBERVALUE(Distance_Table[[#Headers],[36]]),'training set'!$A$2:$F$104,5))^2))</f>
        <v>36.89661231061735</v>
      </c>
      <c r="AL45" s="14" cm="1">
        <f t="array" ref="AL45">_xlfn.SINGLE(SQRT((VLOOKUP(Distance_Table[[#This Row],[Test ID]:[Test ID]],test!$A$2:$F$46,2)-VLOOKUP(_xlfn.NUMBERVALUE(Distance_Table[[#Headers],[37]]),'training set'!$A$2:$F$104,2))^2+(VLOOKUP(Distance_Table[[#This Row],[Test ID]:[Test ID]],test!$A$2:$F$46,3)-VLOOKUP(_xlfn.NUMBERVALUE(Distance_Table[[#Headers],[37]]),'training set'!$A$2:$F$104,3))^2+(VLOOKUP(Distance_Table[[#This Row],[Test ID]:[Test ID]],test!$A$2:$F$46,4)-VLOOKUP(_xlfn.NUMBERVALUE(Distance_Table[[#Headers],[37]]),'training set'!$A$2:$F$104,4))^2+(VLOOKUP(Distance_Table[[#This Row],[Test ID]:[Test ID]],test!$A$2:$F$46,5)-VLOOKUP(_xlfn.NUMBERVALUE(Distance_Table[[#Headers],[37]]),'training set'!$A$2:$F$104,5))^2))</f>
        <v>8.6075548212021289</v>
      </c>
      <c r="AM45" s="14" cm="1">
        <f t="array" ref="AM45">_xlfn.SINGLE(SQRT((VLOOKUP(Distance_Table[[#This Row],[Test ID]:[Test ID]],test!$A$2:$F$46,2)-VLOOKUP(_xlfn.NUMBERVALUE(Distance_Table[[#Headers],[38]]),'training set'!$A$2:$F$104,2))^2+(VLOOKUP(Distance_Table[[#This Row],[Test ID]:[Test ID]],test!$A$2:$F$46,3)-VLOOKUP(_xlfn.NUMBERVALUE(Distance_Table[[#Headers],[38]]),'training set'!$A$2:$F$104,3))^2+(VLOOKUP(Distance_Table[[#This Row],[Test ID]:[Test ID]],test!$A$2:$F$46,4)-VLOOKUP(_xlfn.NUMBERVALUE(Distance_Table[[#Headers],[38]]),'training set'!$A$2:$F$104,4))^2+(VLOOKUP(Distance_Table[[#This Row],[Test ID]:[Test ID]],test!$A$2:$F$46,5)-VLOOKUP(_xlfn.NUMBERVALUE(Distance_Table[[#Headers],[38]]),'training set'!$A$2:$F$104,5))^2))</f>
        <v>54.435741934872162</v>
      </c>
      <c r="AN45" s="14" cm="1">
        <f t="array" ref="AN45">_xlfn.SINGLE(SQRT((VLOOKUP(Distance_Table[[#This Row],[Test ID]:[Test ID]],test!$A$2:$F$46,2)-VLOOKUP(_xlfn.NUMBERVALUE(Distance_Table[[#Headers],[39]]),'training set'!$A$2:$F$104,2))^2+(VLOOKUP(Distance_Table[[#This Row],[Test ID]:[Test ID]],test!$A$2:$F$46,3)-VLOOKUP(_xlfn.NUMBERVALUE(Distance_Table[[#Headers],[39]]),'training set'!$A$2:$F$104,3))^2+(VLOOKUP(Distance_Table[[#This Row],[Test ID]:[Test ID]],test!$A$2:$F$46,4)-VLOOKUP(_xlfn.NUMBERVALUE(Distance_Table[[#Headers],[39]]),'training set'!$A$2:$F$104,4))^2+(VLOOKUP(Distance_Table[[#This Row],[Test ID]:[Test ID]],test!$A$2:$F$46,5)-VLOOKUP(_xlfn.NUMBERVALUE(Distance_Table[[#Headers],[39]]),'training set'!$A$2:$F$104,5))^2))</f>
        <v>42.82709422783666</v>
      </c>
      <c r="AO45" s="14" cm="1">
        <f t="array" ref="AO45">_xlfn.SINGLE(SQRT((VLOOKUP(Distance_Table[[#This Row],[Test ID]:[Test ID]],test!$A$2:$F$46,2)-VLOOKUP(_xlfn.NUMBERVALUE(Distance_Table[[#Headers],[40]]),'training set'!$A$2:$F$104,2))^2+(VLOOKUP(Distance_Table[[#This Row],[Test ID]:[Test ID]],test!$A$2:$F$46,3)-VLOOKUP(_xlfn.NUMBERVALUE(Distance_Table[[#Headers],[40]]),'training set'!$A$2:$F$104,3))^2+(VLOOKUP(Distance_Table[[#This Row],[Test ID]:[Test ID]],test!$A$2:$F$46,4)-VLOOKUP(_xlfn.NUMBERVALUE(Distance_Table[[#Headers],[40]]),'training set'!$A$2:$F$104,4))^2+(VLOOKUP(Distance_Table[[#This Row],[Test ID]:[Test ID]],test!$A$2:$F$46,5)-VLOOKUP(_xlfn.NUMBERVALUE(Distance_Table[[#Headers],[40]]),'training set'!$A$2:$F$104,5))^2))</f>
        <v>41.438629320960899</v>
      </c>
      <c r="AP45" s="14" cm="1">
        <f t="array" ref="AP45">_xlfn.SINGLE(SQRT((VLOOKUP(Distance_Table[[#This Row],[Test ID]:[Test ID]],test!$A$2:$F$46,2)-VLOOKUP(_xlfn.NUMBERVALUE(Distance_Table[[#Headers],[41]]),'training set'!$A$2:$F$104,2))^2+(VLOOKUP(Distance_Table[[#This Row],[Test ID]:[Test ID]],test!$A$2:$F$46,3)-VLOOKUP(_xlfn.NUMBERVALUE(Distance_Table[[#Headers],[41]]),'training set'!$A$2:$F$104,3))^2+(VLOOKUP(Distance_Table[[#This Row],[Test ID]:[Test ID]],test!$A$2:$F$46,4)-VLOOKUP(_xlfn.NUMBERVALUE(Distance_Table[[#Headers],[41]]),'training set'!$A$2:$F$104,4))^2+(VLOOKUP(Distance_Table[[#This Row],[Test ID]:[Test ID]],test!$A$2:$F$46,5)-VLOOKUP(_xlfn.NUMBERVALUE(Distance_Table[[#Headers],[41]]),'training set'!$A$2:$F$104,5))^2))</f>
        <v>18.848076824970764</v>
      </c>
      <c r="AQ45" s="14" cm="1">
        <f t="array" ref="AQ45">_xlfn.SINGLE(SQRT((VLOOKUP(Distance_Table[[#This Row],[Test ID]:[Test ID]],test!$A$2:$F$46,2)-VLOOKUP(_xlfn.NUMBERVALUE(Distance_Table[[#Headers],[42]]),'training set'!$A$2:$F$104,2))^2+(VLOOKUP(Distance_Table[[#This Row],[Test ID]:[Test ID]],test!$A$2:$F$46,3)-VLOOKUP(_xlfn.NUMBERVALUE(Distance_Table[[#Headers],[42]]),'training set'!$A$2:$F$104,3))^2+(VLOOKUP(Distance_Table[[#This Row],[Test ID]:[Test ID]],test!$A$2:$F$46,4)-VLOOKUP(_xlfn.NUMBERVALUE(Distance_Table[[#Headers],[42]]),'training set'!$A$2:$F$104,4))^2+(VLOOKUP(Distance_Table[[#This Row],[Test ID]:[Test ID]],test!$A$2:$F$46,5)-VLOOKUP(_xlfn.NUMBERVALUE(Distance_Table[[#Headers],[42]]),'training set'!$A$2:$F$104,5))^2))</f>
        <v>14.561593319413916</v>
      </c>
      <c r="AR45" s="14" cm="1">
        <f t="array" ref="AR45">_xlfn.SINGLE(SQRT((VLOOKUP(Distance_Table[[#This Row],[Test ID]:[Test ID]],test!$A$2:$F$46,2)-VLOOKUP(_xlfn.NUMBERVALUE(Distance_Table[[#Headers],[43]]),'training set'!$A$2:$F$104,2))^2+(VLOOKUP(Distance_Table[[#This Row],[Test ID]:[Test ID]],test!$A$2:$F$46,3)-VLOOKUP(_xlfn.NUMBERVALUE(Distance_Table[[#Headers],[43]]),'training set'!$A$2:$F$104,3))^2+(VLOOKUP(Distance_Table[[#This Row],[Test ID]:[Test ID]],test!$A$2:$F$46,4)-VLOOKUP(_xlfn.NUMBERVALUE(Distance_Table[[#Headers],[43]]),'training set'!$A$2:$F$104,4))^2+(VLOOKUP(Distance_Table[[#This Row],[Test ID]:[Test ID]],test!$A$2:$F$46,5)-VLOOKUP(_xlfn.NUMBERVALUE(Distance_Table[[#Headers],[43]]),'training set'!$A$2:$F$104,5))^2))</f>
        <v>40.970233096725238</v>
      </c>
      <c r="AS45" s="14" cm="1">
        <f t="array" ref="AS45">_xlfn.SINGLE(SQRT((VLOOKUP(Distance_Table[[#This Row],[Test ID]:[Test ID]],test!$A$2:$F$46,2)-VLOOKUP(_xlfn.NUMBERVALUE(Distance_Table[[#Headers],[44]]),'training set'!$A$2:$F$104,2))^2+(VLOOKUP(Distance_Table[[#This Row],[Test ID]:[Test ID]],test!$A$2:$F$46,3)-VLOOKUP(_xlfn.NUMBERVALUE(Distance_Table[[#Headers],[44]]),'training set'!$A$2:$F$104,3))^2+(VLOOKUP(Distance_Table[[#This Row],[Test ID]:[Test ID]],test!$A$2:$F$46,4)-VLOOKUP(_xlfn.NUMBERVALUE(Distance_Table[[#Headers],[44]]),'training set'!$A$2:$F$104,4))^2+(VLOOKUP(Distance_Table[[#This Row],[Test ID]:[Test ID]],test!$A$2:$F$46,5)-VLOOKUP(_xlfn.NUMBERVALUE(Distance_Table[[#Headers],[44]]),'training set'!$A$2:$F$104,5))^2))</f>
        <v>13.675159962501352</v>
      </c>
      <c r="AT45" s="14" cm="1">
        <f t="array" ref="AT45">_xlfn.SINGLE(SQRT((VLOOKUP(Distance_Table[[#This Row],[Test ID]:[Test ID]],test!$A$2:$F$46,2)-VLOOKUP(_xlfn.NUMBERVALUE(Distance_Table[[#Headers],[45]]),'training set'!$A$2:$F$104,2))^2+(VLOOKUP(Distance_Table[[#This Row],[Test ID]:[Test ID]],test!$A$2:$F$46,3)-VLOOKUP(_xlfn.NUMBERVALUE(Distance_Table[[#Headers],[45]]),'training set'!$A$2:$F$104,3))^2+(VLOOKUP(Distance_Table[[#This Row],[Test ID]:[Test ID]],test!$A$2:$F$46,4)-VLOOKUP(_xlfn.NUMBERVALUE(Distance_Table[[#Headers],[45]]),'training set'!$A$2:$F$104,4))^2+(VLOOKUP(Distance_Table[[#This Row],[Test ID]:[Test ID]],test!$A$2:$F$46,5)-VLOOKUP(_xlfn.NUMBERVALUE(Distance_Table[[#Headers],[45]]),'training set'!$A$2:$F$104,5))^2))</f>
        <v>45.656215349062826</v>
      </c>
      <c r="AU45" s="14" cm="1">
        <f t="array" ref="AU45">_xlfn.SINGLE(SQRT((VLOOKUP(Distance_Table[[#This Row],[Test ID]:[Test ID]],test!$A$2:$F$46,2)-VLOOKUP(_xlfn.NUMBERVALUE(Distance_Table[[#Headers],[46]]),'training set'!$A$2:$F$104,2))^2+(VLOOKUP(Distance_Table[[#This Row],[Test ID]:[Test ID]],test!$A$2:$F$46,3)-VLOOKUP(_xlfn.NUMBERVALUE(Distance_Table[[#Headers],[46]]),'training set'!$A$2:$F$104,3))^2+(VLOOKUP(Distance_Table[[#This Row],[Test ID]:[Test ID]],test!$A$2:$F$46,4)-VLOOKUP(_xlfn.NUMBERVALUE(Distance_Table[[#Headers],[46]]),'training set'!$A$2:$F$104,4))^2+(VLOOKUP(Distance_Table[[#This Row],[Test ID]:[Test ID]],test!$A$2:$F$46,5)-VLOOKUP(_xlfn.NUMBERVALUE(Distance_Table[[#Headers],[46]]),'training set'!$A$2:$F$104,5))^2))</f>
        <v>34.091787867461569</v>
      </c>
      <c r="AV45" s="14" cm="1">
        <f t="array" ref="AV45">_xlfn.SINGLE(SQRT((VLOOKUP(Distance_Table[[#This Row],[Test ID]:[Test ID]],test!$A$2:$F$46,2)-VLOOKUP(_xlfn.NUMBERVALUE(Distance_Table[[#Headers],[47]]),'training set'!$A$2:$F$104,2))^2+(VLOOKUP(Distance_Table[[#This Row],[Test ID]:[Test ID]],test!$A$2:$F$46,3)-VLOOKUP(_xlfn.NUMBERVALUE(Distance_Table[[#Headers],[47]]),'training set'!$A$2:$F$104,3))^2+(VLOOKUP(Distance_Table[[#This Row],[Test ID]:[Test ID]],test!$A$2:$F$46,4)-VLOOKUP(_xlfn.NUMBERVALUE(Distance_Table[[#Headers],[47]]),'training set'!$A$2:$F$104,4))^2+(VLOOKUP(Distance_Table[[#This Row],[Test ID]:[Test ID]],test!$A$2:$F$46,5)-VLOOKUP(_xlfn.NUMBERVALUE(Distance_Table[[#Headers],[47]]),'training set'!$A$2:$F$104,5))^2))</f>
        <v>18.468622038473796</v>
      </c>
      <c r="AW45" s="14" cm="1">
        <f t="array" ref="AW45">_xlfn.SINGLE(SQRT((VLOOKUP(Distance_Table[[#This Row],[Test ID]:[Test ID]],test!$A$2:$F$46,2)-VLOOKUP(_xlfn.NUMBERVALUE(Distance_Table[[#Headers],[48]]),'training set'!$A$2:$F$104,2))^2+(VLOOKUP(Distance_Table[[#This Row],[Test ID]:[Test ID]],test!$A$2:$F$46,3)-VLOOKUP(_xlfn.NUMBERVALUE(Distance_Table[[#Headers],[48]]),'training set'!$A$2:$F$104,3))^2+(VLOOKUP(Distance_Table[[#This Row],[Test ID]:[Test ID]],test!$A$2:$F$46,4)-VLOOKUP(_xlfn.NUMBERVALUE(Distance_Table[[#Headers],[48]]),'training set'!$A$2:$F$104,4))^2+(VLOOKUP(Distance_Table[[#This Row],[Test ID]:[Test ID]],test!$A$2:$F$46,5)-VLOOKUP(_xlfn.NUMBERVALUE(Distance_Table[[#Headers],[48]]),'training set'!$A$2:$F$104,5))^2))</f>
        <v>31.68990375498165</v>
      </c>
      <c r="AX45" s="14" cm="1">
        <f t="array" ref="AX45">_xlfn.SINGLE(SQRT((VLOOKUP(Distance_Table[[#This Row],[Test ID]:[Test ID]],test!$A$2:$F$46,2)-VLOOKUP(_xlfn.NUMBERVALUE(Distance_Table[[#Headers],[49]]),'training set'!$A$2:$F$104,2))^2+(VLOOKUP(Distance_Table[[#This Row],[Test ID]:[Test ID]],test!$A$2:$F$46,3)-VLOOKUP(_xlfn.NUMBERVALUE(Distance_Table[[#Headers],[49]]),'training set'!$A$2:$F$104,3))^2+(VLOOKUP(Distance_Table[[#This Row],[Test ID]:[Test ID]],test!$A$2:$F$46,4)-VLOOKUP(_xlfn.NUMBERVALUE(Distance_Table[[#Headers],[49]]),'training set'!$A$2:$F$104,4))^2+(VLOOKUP(Distance_Table[[#This Row],[Test ID]:[Test ID]],test!$A$2:$F$46,5)-VLOOKUP(_xlfn.NUMBERVALUE(Distance_Table[[#Headers],[49]]),'training set'!$A$2:$F$104,5))^2))</f>
        <v>28.982926008255273</v>
      </c>
      <c r="AY45" s="14" cm="1">
        <f t="array" ref="AY45">_xlfn.SINGLE(SQRT((VLOOKUP(Distance_Table[[#This Row],[Test ID]:[Test ID]],test!$A$2:$F$46,2)-VLOOKUP(_xlfn.NUMBERVALUE(Distance_Table[[#Headers],[50]]),'training set'!$A$2:$F$104,2))^2+(VLOOKUP(Distance_Table[[#This Row],[Test ID]:[Test ID]],test!$A$2:$F$46,3)-VLOOKUP(_xlfn.NUMBERVALUE(Distance_Table[[#Headers],[50]]),'training set'!$A$2:$F$104,3))^2+(VLOOKUP(Distance_Table[[#This Row],[Test ID]:[Test ID]],test!$A$2:$F$46,4)-VLOOKUP(_xlfn.NUMBERVALUE(Distance_Table[[#Headers],[50]]),'training set'!$A$2:$F$104,4))^2+(VLOOKUP(Distance_Table[[#This Row],[Test ID]:[Test ID]],test!$A$2:$F$46,5)-VLOOKUP(_xlfn.NUMBERVALUE(Distance_Table[[#Headers],[50]]),'training set'!$A$2:$F$104,5))^2))</f>
        <v>34.169577111811023</v>
      </c>
      <c r="AZ45" s="14" cm="1">
        <f t="array" ref="AZ45">_xlfn.SINGLE(SQRT((VLOOKUP(Distance_Table[[#This Row],[Test ID]:[Test ID]],test!$A$2:$F$46,2)-VLOOKUP(_xlfn.NUMBERVALUE(Distance_Table[[#Headers],[51]]),'training set'!$A$2:$F$104,2))^2+(VLOOKUP(Distance_Table[[#This Row],[Test ID]:[Test ID]],test!$A$2:$F$46,3)-VLOOKUP(_xlfn.NUMBERVALUE(Distance_Table[[#Headers],[51]]),'training set'!$A$2:$F$104,3))^2+(VLOOKUP(Distance_Table[[#This Row],[Test ID]:[Test ID]],test!$A$2:$F$46,4)-VLOOKUP(_xlfn.NUMBERVALUE(Distance_Table[[#Headers],[51]]),'training set'!$A$2:$F$104,4))^2+(VLOOKUP(Distance_Table[[#This Row],[Test ID]:[Test ID]],test!$A$2:$F$46,5)-VLOOKUP(_xlfn.NUMBERVALUE(Distance_Table[[#Headers],[51]]),'training set'!$A$2:$F$104,5))^2))</f>
        <v>23.606143268225754</v>
      </c>
      <c r="BA45" s="14" cm="1">
        <f t="array" ref="BA45">_xlfn.SINGLE(SQRT((VLOOKUP(Distance_Table[[#This Row],[Test ID]:[Test ID]],test!$A$2:$F$46,2)-VLOOKUP(_xlfn.NUMBERVALUE(Distance_Table[[#Headers],[52]]),'training set'!$A$2:$F$104,2))^2+(VLOOKUP(Distance_Table[[#This Row],[Test ID]:[Test ID]],test!$A$2:$F$46,3)-VLOOKUP(_xlfn.NUMBERVALUE(Distance_Table[[#Headers],[52]]),'training set'!$A$2:$F$104,3))^2+(VLOOKUP(Distance_Table[[#This Row],[Test ID]:[Test ID]],test!$A$2:$F$46,4)-VLOOKUP(_xlfn.NUMBERVALUE(Distance_Table[[#Headers],[52]]),'training set'!$A$2:$F$104,4))^2+(VLOOKUP(Distance_Table[[#This Row],[Test ID]:[Test ID]],test!$A$2:$F$46,5)-VLOOKUP(_xlfn.NUMBERVALUE(Distance_Table[[#Headers],[52]]),'training set'!$A$2:$F$104,5))^2))</f>
        <v>33.170016581243971</v>
      </c>
      <c r="BB45" s="14" cm="1">
        <f t="array" ref="BB45">_xlfn.SINGLE(SQRT((VLOOKUP(Distance_Table[[#This Row],[Test ID]:[Test ID]],test!$A$2:$F$46,2)-VLOOKUP(_xlfn.NUMBERVALUE(Distance_Table[[#Headers],[53]]),'training set'!$A$2:$F$104,2))^2+(VLOOKUP(Distance_Table[[#This Row],[Test ID]:[Test ID]],test!$A$2:$F$46,3)-VLOOKUP(_xlfn.NUMBERVALUE(Distance_Table[[#Headers],[53]]),'training set'!$A$2:$F$104,3))^2+(VLOOKUP(Distance_Table[[#This Row],[Test ID]:[Test ID]],test!$A$2:$F$46,4)-VLOOKUP(_xlfn.NUMBERVALUE(Distance_Table[[#Headers],[53]]),'training set'!$A$2:$F$104,4))^2+(VLOOKUP(Distance_Table[[#This Row],[Test ID]:[Test ID]],test!$A$2:$F$46,5)-VLOOKUP(_xlfn.NUMBERVALUE(Distance_Table[[#Headers],[53]]),'training set'!$A$2:$F$104,5))^2))</f>
        <v>7.0064256222413439</v>
      </c>
      <c r="BC45" s="14" cm="1">
        <f t="array" ref="BC45">_xlfn.SINGLE(SQRT((VLOOKUP(Distance_Table[[#This Row],[Test ID]:[Test ID]],test!$A$2:$F$46,2)-VLOOKUP(_xlfn.NUMBERVALUE(Distance_Table[[#Headers],[54]]),'training set'!$A$2:$F$104,2))^2+(VLOOKUP(Distance_Table[[#This Row],[Test ID]:[Test ID]],test!$A$2:$F$46,3)-VLOOKUP(_xlfn.NUMBERVALUE(Distance_Table[[#Headers],[54]]),'training set'!$A$2:$F$104,3))^2+(VLOOKUP(Distance_Table[[#This Row],[Test ID]:[Test ID]],test!$A$2:$F$46,4)-VLOOKUP(_xlfn.NUMBERVALUE(Distance_Table[[#Headers],[54]]),'training set'!$A$2:$F$104,4))^2+(VLOOKUP(Distance_Table[[#This Row],[Test ID]:[Test ID]],test!$A$2:$F$46,5)-VLOOKUP(_xlfn.NUMBERVALUE(Distance_Table[[#Headers],[54]]),'training set'!$A$2:$F$104,5))^2))</f>
        <v>36.423755984247421</v>
      </c>
      <c r="BD45" s="14" cm="1">
        <f t="array" ref="BD45">_xlfn.SINGLE(SQRT((VLOOKUP(Distance_Table[[#This Row],[Test ID]:[Test ID]],test!$A$2:$F$46,2)-VLOOKUP(_xlfn.NUMBERVALUE(Distance_Table[[#Headers],[55]]),'training set'!$A$2:$F$104,2))^2+(VLOOKUP(Distance_Table[[#This Row],[Test ID]:[Test ID]],test!$A$2:$F$46,3)-VLOOKUP(_xlfn.NUMBERVALUE(Distance_Table[[#Headers],[55]]),'training set'!$A$2:$F$104,3))^2+(VLOOKUP(Distance_Table[[#This Row],[Test ID]:[Test ID]],test!$A$2:$F$46,4)-VLOOKUP(_xlfn.NUMBERVALUE(Distance_Table[[#Headers],[55]]),'training set'!$A$2:$F$104,4))^2+(VLOOKUP(Distance_Table[[#This Row],[Test ID]:[Test ID]],test!$A$2:$F$46,5)-VLOOKUP(_xlfn.NUMBERVALUE(Distance_Table[[#Headers],[55]]),'training set'!$A$2:$F$104,5))^2))</f>
        <v>21.942880394332921</v>
      </c>
      <c r="BE45" s="14" cm="1">
        <f t="array" ref="BE45">_xlfn.SINGLE(SQRT((VLOOKUP(Distance_Table[[#This Row],[Test ID]:[Test ID]],test!$A$2:$F$46,2)-VLOOKUP(_xlfn.NUMBERVALUE(Distance_Table[[#Headers],[56]]),'training set'!$A$2:$F$104,2))^2+(VLOOKUP(Distance_Table[[#This Row],[Test ID]:[Test ID]],test!$A$2:$F$46,3)-VLOOKUP(_xlfn.NUMBERVALUE(Distance_Table[[#Headers],[56]]),'training set'!$A$2:$F$104,3))^2+(VLOOKUP(Distance_Table[[#This Row],[Test ID]:[Test ID]],test!$A$2:$F$46,4)-VLOOKUP(_xlfn.NUMBERVALUE(Distance_Table[[#Headers],[56]]),'training set'!$A$2:$F$104,4))^2+(VLOOKUP(Distance_Table[[#This Row],[Test ID]:[Test ID]],test!$A$2:$F$46,5)-VLOOKUP(_xlfn.NUMBERVALUE(Distance_Table[[#Headers],[56]]),'training set'!$A$2:$F$104,5))^2))</f>
        <v>39.182266396930132</v>
      </c>
      <c r="BF45" s="14" cm="1">
        <f t="array" ref="BF45">_xlfn.SINGLE(SQRT((VLOOKUP(Distance_Table[[#This Row],[Test ID]:[Test ID]],test!$A$2:$F$46,2)-VLOOKUP(_xlfn.NUMBERVALUE(Distance_Table[[#Headers],[57]]),'training set'!$A$2:$F$104,2))^2+(VLOOKUP(Distance_Table[[#This Row],[Test ID]:[Test ID]],test!$A$2:$F$46,3)-VLOOKUP(_xlfn.NUMBERVALUE(Distance_Table[[#Headers],[57]]),'training set'!$A$2:$F$104,3))^2+(VLOOKUP(Distance_Table[[#This Row],[Test ID]:[Test ID]],test!$A$2:$F$46,4)-VLOOKUP(_xlfn.NUMBERVALUE(Distance_Table[[#Headers],[57]]),'training set'!$A$2:$F$104,4))^2+(VLOOKUP(Distance_Table[[#This Row],[Test ID]:[Test ID]],test!$A$2:$F$46,5)-VLOOKUP(_xlfn.NUMBERVALUE(Distance_Table[[#Headers],[57]]),'training set'!$A$2:$F$104,5))^2))</f>
        <v>42.051872728809592</v>
      </c>
      <c r="BG45" s="14" cm="1">
        <f t="array" ref="BG45">_xlfn.SINGLE(SQRT((VLOOKUP(Distance_Table[[#This Row],[Test ID]:[Test ID]],test!$A$2:$F$46,2)-VLOOKUP(_xlfn.NUMBERVALUE(Distance_Table[[#Headers],[58]]),'training set'!$A$2:$F$104,2))^2+(VLOOKUP(Distance_Table[[#This Row],[Test ID]:[Test ID]],test!$A$2:$F$46,3)-VLOOKUP(_xlfn.NUMBERVALUE(Distance_Table[[#Headers],[58]]),'training set'!$A$2:$F$104,3))^2+(VLOOKUP(Distance_Table[[#This Row],[Test ID]:[Test ID]],test!$A$2:$F$46,4)-VLOOKUP(_xlfn.NUMBERVALUE(Distance_Table[[#Headers],[58]]),'training set'!$A$2:$F$104,4))^2+(VLOOKUP(Distance_Table[[#This Row],[Test ID]:[Test ID]],test!$A$2:$F$46,5)-VLOOKUP(_xlfn.NUMBERVALUE(Distance_Table[[#Headers],[58]]),'training set'!$A$2:$F$104,5))^2))</f>
        <v>23.078994778802649</v>
      </c>
      <c r="BH45" s="14" cm="1">
        <f t="array" ref="BH45">_xlfn.SINGLE(SQRT((VLOOKUP(Distance_Table[[#This Row],[Test ID]:[Test ID]],test!$A$2:$F$46,2)-VLOOKUP(_xlfn.NUMBERVALUE(Distance_Table[[#Headers],[59]]),'training set'!$A$2:$F$104,2))^2+(VLOOKUP(Distance_Table[[#This Row],[Test ID]:[Test ID]],test!$A$2:$F$46,3)-VLOOKUP(_xlfn.NUMBERVALUE(Distance_Table[[#Headers],[59]]),'training set'!$A$2:$F$104,3))^2+(VLOOKUP(Distance_Table[[#This Row],[Test ID]:[Test ID]],test!$A$2:$F$46,4)-VLOOKUP(_xlfn.NUMBERVALUE(Distance_Table[[#Headers],[59]]),'training set'!$A$2:$F$104,4))^2+(VLOOKUP(Distance_Table[[#This Row],[Test ID]:[Test ID]],test!$A$2:$F$46,5)-VLOOKUP(_xlfn.NUMBERVALUE(Distance_Table[[#Headers],[59]]),'training set'!$A$2:$F$104,5))^2))</f>
        <v>25.377352107735749</v>
      </c>
      <c r="BI45" s="14" cm="1">
        <f t="array" ref="BI45">_xlfn.SINGLE(SQRT((VLOOKUP(Distance_Table[[#This Row],[Test ID]:[Test ID]],test!$A$2:$F$46,2)-VLOOKUP(_xlfn.NUMBERVALUE(Distance_Table[[#Headers],[60]]),'training set'!$A$2:$F$104,2))^2+(VLOOKUP(Distance_Table[[#This Row],[Test ID]:[Test ID]],test!$A$2:$F$46,3)-VLOOKUP(_xlfn.NUMBERVALUE(Distance_Table[[#Headers],[60]]),'training set'!$A$2:$F$104,3))^2+(VLOOKUP(Distance_Table[[#This Row],[Test ID]:[Test ID]],test!$A$2:$F$46,4)-VLOOKUP(_xlfn.NUMBERVALUE(Distance_Table[[#Headers],[60]]),'training set'!$A$2:$F$104,4))^2+(VLOOKUP(Distance_Table[[#This Row],[Test ID]:[Test ID]],test!$A$2:$F$46,5)-VLOOKUP(_xlfn.NUMBERVALUE(Distance_Table[[#Headers],[60]]),'training set'!$A$2:$F$104,5))^2))</f>
        <v>19.079832284378185</v>
      </c>
      <c r="BJ45" s="14" cm="1">
        <f t="array" ref="BJ45">_xlfn.SINGLE(SQRT((VLOOKUP(Distance_Table[[#This Row],[Test ID]:[Test ID]],test!$A$2:$F$46,2)-VLOOKUP(_xlfn.NUMBERVALUE(Distance_Table[[#Headers],[61]]),'training set'!$A$2:$F$104,2))^2+(VLOOKUP(Distance_Table[[#This Row],[Test ID]:[Test ID]],test!$A$2:$F$46,3)-VLOOKUP(_xlfn.NUMBERVALUE(Distance_Table[[#Headers],[61]]),'training set'!$A$2:$F$104,3))^2+(VLOOKUP(Distance_Table[[#This Row],[Test ID]:[Test ID]],test!$A$2:$F$46,4)-VLOOKUP(_xlfn.NUMBERVALUE(Distance_Table[[#Headers],[61]]),'training set'!$A$2:$F$104,4))^2+(VLOOKUP(Distance_Table[[#This Row],[Test ID]:[Test ID]],test!$A$2:$F$46,5)-VLOOKUP(_xlfn.NUMBERVALUE(Distance_Table[[#Headers],[61]]),'training set'!$A$2:$F$104,5))^2))</f>
        <v>32.341304859266273</v>
      </c>
      <c r="BK45" s="14" cm="1">
        <f t="array" ref="BK45">_xlfn.SINGLE(SQRT((VLOOKUP(Distance_Table[[#This Row],[Test ID]:[Test ID]],test!$A$2:$F$46,2)-VLOOKUP(_xlfn.NUMBERVALUE(Distance_Table[[#Headers],[62]]),'training set'!$A$2:$F$104,2))^2+(VLOOKUP(Distance_Table[[#This Row],[Test ID]:[Test ID]],test!$A$2:$F$46,3)-VLOOKUP(_xlfn.NUMBERVALUE(Distance_Table[[#Headers],[62]]),'training set'!$A$2:$F$104,3))^2+(VLOOKUP(Distance_Table[[#This Row],[Test ID]:[Test ID]],test!$A$2:$F$46,4)-VLOOKUP(_xlfn.NUMBERVALUE(Distance_Table[[#Headers],[62]]),'training set'!$A$2:$F$104,4))^2+(VLOOKUP(Distance_Table[[#This Row],[Test ID]:[Test ID]],test!$A$2:$F$46,5)-VLOOKUP(_xlfn.NUMBERVALUE(Distance_Table[[#Headers],[62]]),'training set'!$A$2:$F$104,5))^2))</f>
        <v>31.800157232315691</v>
      </c>
      <c r="BL45" s="14" cm="1">
        <f t="array" ref="BL45">_xlfn.SINGLE(SQRT((VLOOKUP(Distance_Table[[#This Row],[Test ID]:[Test ID]],test!$A$2:$F$46,2)-VLOOKUP(_xlfn.NUMBERVALUE(Distance_Table[[#Headers],[63]]),'training set'!$A$2:$F$104,2))^2+(VLOOKUP(Distance_Table[[#This Row],[Test ID]:[Test ID]],test!$A$2:$F$46,3)-VLOOKUP(_xlfn.NUMBERVALUE(Distance_Table[[#Headers],[63]]),'training set'!$A$2:$F$104,3))^2+(VLOOKUP(Distance_Table[[#This Row],[Test ID]:[Test ID]],test!$A$2:$F$46,4)-VLOOKUP(_xlfn.NUMBERVALUE(Distance_Table[[#Headers],[63]]),'training set'!$A$2:$F$104,4))^2+(VLOOKUP(Distance_Table[[#This Row],[Test ID]:[Test ID]],test!$A$2:$F$46,5)-VLOOKUP(_xlfn.NUMBERVALUE(Distance_Table[[#Headers],[63]]),'training set'!$A$2:$F$104,5))^2))</f>
        <v>18.394564414522026</v>
      </c>
      <c r="BM45" s="14" cm="1">
        <f t="array" ref="BM45">_xlfn.SINGLE(SQRT((VLOOKUP(Distance_Table[[#This Row],[Test ID]:[Test ID]],test!$A$2:$F$46,2)-VLOOKUP(_xlfn.NUMBERVALUE(Distance_Table[[#Headers],[64]]),'training set'!$A$2:$F$104,2))^2+(VLOOKUP(Distance_Table[[#This Row],[Test ID]:[Test ID]],test!$A$2:$F$46,3)-VLOOKUP(_xlfn.NUMBERVALUE(Distance_Table[[#Headers],[64]]),'training set'!$A$2:$F$104,3))^2+(VLOOKUP(Distance_Table[[#This Row],[Test ID]:[Test ID]],test!$A$2:$F$46,4)-VLOOKUP(_xlfn.NUMBERVALUE(Distance_Table[[#Headers],[64]]),'training set'!$A$2:$F$104,4))^2+(VLOOKUP(Distance_Table[[#This Row],[Test ID]:[Test ID]],test!$A$2:$F$46,5)-VLOOKUP(_xlfn.NUMBERVALUE(Distance_Table[[#Headers],[64]]),'training set'!$A$2:$F$104,5))^2))</f>
        <v>24.35241261148472</v>
      </c>
      <c r="BN45" s="14" cm="1">
        <f t="array" ref="BN45">_xlfn.SINGLE(SQRT((VLOOKUP(Distance_Table[[#This Row],[Test ID]:[Test ID]],test!$A$2:$F$46,2)-VLOOKUP(_xlfn.NUMBERVALUE(Distance_Table[[#Headers],[65]]),'training set'!$A$2:$F$104,2))^2+(VLOOKUP(Distance_Table[[#This Row],[Test ID]:[Test ID]],test!$A$2:$F$46,3)-VLOOKUP(_xlfn.NUMBERVALUE(Distance_Table[[#Headers],[65]]),'training set'!$A$2:$F$104,3))^2+(VLOOKUP(Distance_Table[[#This Row],[Test ID]:[Test ID]],test!$A$2:$F$46,4)-VLOOKUP(_xlfn.NUMBERVALUE(Distance_Table[[#Headers],[65]]),'training set'!$A$2:$F$104,4))^2+(VLOOKUP(Distance_Table[[#This Row],[Test ID]:[Test ID]],test!$A$2:$F$46,5)-VLOOKUP(_xlfn.NUMBERVALUE(Distance_Table[[#Headers],[65]]),'training set'!$A$2:$F$104,5))^2))</f>
        <v>43.931879085693566</v>
      </c>
      <c r="BO45" s="14" cm="1">
        <f t="array" ref="BO45">_xlfn.SINGLE(SQRT((VLOOKUP(Distance_Table[[#This Row],[Test ID]:[Test ID]],test!$A$2:$F$46,2)-VLOOKUP(_xlfn.NUMBERVALUE(Distance_Table[[#Headers],[66]]),'training set'!$A$2:$F$104,2))^2+(VLOOKUP(Distance_Table[[#This Row],[Test ID]:[Test ID]],test!$A$2:$F$46,3)-VLOOKUP(_xlfn.NUMBERVALUE(Distance_Table[[#Headers],[66]]),'training set'!$A$2:$F$104,3))^2+(VLOOKUP(Distance_Table[[#This Row],[Test ID]:[Test ID]],test!$A$2:$F$46,4)-VLOOKUP(_xlfn.NUMBERVALUE(Distance_Table[[#Headers],[66]]),'training set'!$A$2:$F$104,4))^2+(VLOOKUP(Distance_Table[[#This Row],[Test ID]:[Test ID]],test!$A$2:$F$46,5)-VLOOKUP(_xlfn.NUMBERVALUE(Distance_Table[[#Headers],[66]]),'training set'!$A$2:$F$104,5))^2))</f>
        <v>15.525462956060279</v>
      </c>
      <c r="BP45" s="14" cm="1">
        <f t="array" ref="BP45">_xlfn.SINGLE(SQRT((VLOOKUP(Distance_Table[[#This Row],[Test ID]:[Test ID]],test!$A$2:$F$46,2)-VLOOKUP(_xlfn.NUMBERVALUE(Distance_Table[[#Headers],[67]]),'training set'!$A$2:$F$104,2))^2+(VLOOKUP(Distance_Table[[#This Row],[Test ID]:[Test ID]],test!$A$2:$F$46,3)-VLOOKUP(_xlfn.NUMBERVALUE(Distance_Table[[#Headers],[67]]),'training set'!$A$2:$F$104,3))^2+(VLOOKUP(Distance_Table[[#This Row],[Test ID]:[Test ID]],test!$A$2:$F$46,4)-VLOOKUP(_xlfn.NUMBERVALUE(Distance_Table[[#Headers],[67]]),'training set'!$A$2:$F$104,4))^2+(VLOOKUP(Distance_Table[[#This Row],[Test ID]:[Test ID]],test!$A$2:$F$46,5)-VLOOKUP(_xlfn.NUMBERVALUE(Distance_Table[[#Headers],[67]]),'training set'!$A$2:$F$104,5))^2))</f>
        <v>30.110463297664484</v>
      </c>
      <c r="BQ45" s="14" cm="1">
        <f t="array" ref="BQ45">_xlfn.SINGLE(SQRT((VLOOKUP(Distance_Table[[#This Row],[Test ID]:[Test ID]],test!$A$2:$F$46,2)-VLOOKUP(_xlfn.NUMBERVALUE(Distance_Table[[#Headers],[68]]),'training set'!$A$2:$F$104,2))^2+(VLOOKUP(Distance_Table[[#This Row],[Test ID]:[Test ID]],test!$A$2:$F$46,3)-VLOOKUP(_xlfn.NUMBERVALUE(Distance_Table[[#Headers],[68]]),'training set'!$A$2:$F$104,3))^2+(VLOOKUP(Distance_Table[[#This Row],[Test ID]:[Test ID]],test!$A$2:$F$46,4)-VLOOKUP(_xlfn.NUMBERVALUE(Distance_Table[[#Headers],[68]]),'training set'!$A$2:$F$104,4))^2+(VLOOKUP(Distance_Table[[#This Row],[Test ID]:[Test ID]],test!$A$2:$F$46,5)-VLOOKUP(_xlfn.NUMBERVALUE(Distance_Table[[#Headers],[68]]),'training set'!$A$2:$F$104,5))^2))</f>
        <v>25.081666611292004</v>
      </c>
      <c r="BR45" s="14" cm="1">
        <f t="array" ref="BR45">_xlfn.SINGLE(SQRT((VLOOKUP(Distance_Table[[#This Row],[Test ID]:[Test ID]],test!$A$2:$F$46,2)-VLOOKUP(_xlfn.NUMBERVALUE(Distance_Table[[#Headers],[69]]),'training set'!$A$2:$F$104,2))^2+(VLOOKUP(Distance_Table[[#This Row],[Test ID]:[Test ID]],test!$A$2:$F$46,3)-VLOOKUP(_xlfn.NUMBERVALUE(Distance_Table[[#Headers],[69]]),'training set'!$A$2:$F$104,3))^2+(VLOOKUP(Distance_Table[[#This Row],[Test ID]:[Test ID]],test!$A$2:$F$46,4)-VLOOKUP(_xlfn.NUMBERVALUE(Distance_Table[[#Headers],[69]]),'training set'!$A$2:$F$104,4))^2+(VLOOKUP(Distance_Table[[#This Row],[Test ID]:[Test ID]],test!$A$2:$F$46,5)-VLOOKUP(_xlfn.NUMBERVALUE(Distance_Table[[#Headers],[69]]),'training set'!$A$2:$F$104,5))^2))</f>
        <v>28.090745807115908</v>
      </c>
      <c r="BS45" s="14" cm="1">
        <f t="array" ref="BS45">_xlfn.SINGLE(SQRT((VLOOKUP(Distance_Table[[#This Row],[Test ID]:[Test ID]],test!$A$2:$F$46,2)-VLOOKUP(_xlfn.NUMBERVALUE(Distance_Table[[#Headers],[70]]),'training set'!$A$2:$F$104,2))^2+(VLOOKUP(Distance_Table[[#This Row],[Test ID]:[Test ID]],test!$A$2:$F$46,3)-VLOOKUP(_xlfn.NUMBERVALUE(Distance_Table[[#Headers],[70]]),'training set'!$A$2:$F$104,3))^2+(VLOOKUP(Distance_Table[[#This Row],[Test ID]:[Test ID]],test!$A$2:$F$46,4)-VLOOKUP(_xlfn.NUMBERVALUE(Distance_Table[[#Headers],[70]]),'training set'!$A$2:$F$104,4))^2+(VLOOKUP(Distance_Table[[#This Row],[Test ID]:[Test ID]],test!$A$2:$F$46,5)-VLOOKUP(_xlfn.NUMBERVALUE(Distance_Table[[#Headers],[70]]),'training set'!$A$2:$F$104,5))^2))</f>
        <v>45.814953890623968</v>
      </c>
      <c r="BT45" s="14" cm="1">
        <f t="array" ref="BT45">_xlfn.SINGLE(SQRT((VLOOKUP(Distance_Table[[#This Row],[Test ID]:[Test ID]],test!$A$2:$F$46,2)-VLOOKUP(_xlfn.NUMBERVALUE(Distance_Table[[#Headers],[71]]),'training set'!$A$2:$F$104,2))^2+(VLOOKUP(Distance_Table[[#This Row],[Test ID]:[Test ID]],test!$A$2:$F$46,3)-VLOOKUP(_xlfn.NUMBERVALUE(Distance_Table[[#Headers],[71]]),'training set'!$A$2:$F$104,3))^2+(VLOOKUP(Distance_Table[[#This Row],[Test ID]:[Test ID]],test!$A$2:$F$46,4)-VLOOKUP(_xlfn.NUMBERVALUE(Distance_Table[[#Headers],[71]]),'training set'!$A$2:$F$104,4))^2+(VLOOKUP(Distance_Table[[#This Row],[Test ID]:[Test ID]],test!$A$2:$F$46,5)-VLOOKUP(_xlfn.NUMBERVALUE(Distance_Table[[#Headers],[71]]),'training set'!$A$2:$F$104,5))^2))</f>
        <v>35.892199709686224</v>
      </c>
      <c r="BU45" s="14" cm="1">
        <f t="array" ref="BU45">_xlfn.SINGLE(SQRT((VLOOKUP(Distance_Table[[#This Row],[Test ID]:[Test ID]],test!$A$2:$F$46,2)-VLOOKUP(_xlfn.NUMBERVALUE(Distance_Table[[#Headers],[72]]),'training set'!$A$2:$F$104,2))^2+(VLOOKUP(Distance_Table[[#This Row],[Test ID]:[Test ID]],test!$A$2:$F$46,3)-VLOOKUP(_xlfn.NUMBERVALUE(Distance_Table[[#Headers],[72]]),'training set'!$A$2:$F$104,3))^2+(VLOOKUP(Distance_Table[[#This Row],[Test ID]:[Test ID]],test!$A$2:$F$46,4)-VLOOKUP(_xlfn.NUMBERVALUE(Distance_Table[[#Headers],[72]]),'training set'!$A$2:$F$104,4))^2+(VLOOKUP(Distance_Table[[#This Row],[Test ID]:[Test ID]],test!$A$2:$F$46,5)-VLOOKUP(_xlfn.NUMBERVALUE(Distance_Table[[#Headers],[72]]),'training set'!$A$2:$F$104,5))^2))</f>
        <v>24.624378164737479</v>
      </c>
      <c r="BV45" s="14" cm="1">
        <f t="array" ref="BV45">_xlfn.SINGLE(SQRT((VLOOKUP(Distance_Table[[#This Row],[Test ID]:[Test ID]],test!$A$2:$F$46,2)-VLOOKUP(_xlfn.NUMBERVALUE(Distance_Table[[#Headers],[73]]),'training set'!$A$2:$F$104,2))^2+(VLOOKUP(Distance_Table[[#This Row],[Test ID]:[Test ID]],test!$A$2:$F$46,3)-VLOOKUP(_xlfn.NUMBERVALUE(Distance_Table[[#Headers],[73]]),'training set'!$A$2:$F$104,3))^2+(VLOOKUP(Distance_Table[[#This Row],[Test ID]:[Test ID]],test!$A$2:$F$46,4)-VLOOKUP(_xlfn.NUMBERVALUE(Distance_Table[[#Headers],[73]]),'training set'!$A$2:$F$104,4))^2+(VLOOKUP(Distance_Table[[#This Row],[Test ID]:[Test ID]],test!$A$2:$F$46,5)-VLOOKUP(_xlfn.NUMBERVALUE(Distance_Table[[#Headers],[73]]),'training set'!$A$2:$F$104,5))^2))</f>
        <v>54.030084212408923</v>
      </c>
      <c r="BW45" s="14" cm="1">
        <f t="array" ref="BW45">_xlfn.SINGLE(SQRT((VLOOKUP(Distance_Table[[#This Row],[Test ID]:[Test ID]],test!$A$2:$F$46,2)-VLOOKUP(_xlfn.NUMBERVALUE(Distance_Table[[#Headers],[74]]),'training set'!$A$2:$F$104,2))^2+(VLOOKUP(Distance_Table[[#This Row],[Test ID]:[Test ID]],test!$A$2:$F$46,3)-VLOOKUP(_xlfn.NUMBERVALUE(Distance_Table[[#Headers],[74]]),'training set'!$A$2:$F$104,3))^2+(VLOOKUP(Distance_Table[[#This Row],[Test ID]:[Test ID]],test!$A$2:$F$46,4)-VLOOKUP(_xlfn.NUMBERVALUE(Distance_Table[[#Headers],[74]]),'training set'!$A$2:$F$104,4))^2+(VLOOKUP(Distance_Table[[#This Row],[Test ID]:[Test ID]],test!$A$2:$F$46,5)-VLOOKUP(_xlfn.NUMBERVALUE(Distance_Table[[#Headers],[74]]),'training set'!$A$2:$F$104,5))^2))</f>
        <v>21.733844574764035</v>
      </c>
      <c r="BX45" s="14" cm="1">
        <f t="array" ref="BX45">_xlfn.SINGLE(SQRT((VLOOKUP(Distance_Table[[#This Row],[Test ID]:[Test ID]],test!$A$2:$F$46,2)-VLOOKUP(_xlfn.NUMBERVALUE(Distance_Table[[#Headers],[75]]),'training set'!$A$2:$F$104,2))^2+(VLOOKUP(Distance_Table[[#This Row],[Test ID]:[Test ID]],test!$A$2:$F$46,3)-VLOOKUP(_xlfn.NUMBERVALUE(Distance_Table[[#Headers],[75]]),'training set'!$A$2:$F$104,3))^2+(VLOOKUP(Distance_Table[[#This Row],[Test ID]:[Test ID]],test!$A$2:$F$46,4)-VLOOKUP(_xlfn.NUMBERVALUE(Distance_Table[[#Headers],[75]]),'training set'!$A$2:$F$104,4))^2+(VLOOKUP(Distance_Table[[#This Row],[Test ID]:[Test ID]],test!$A$2:$F$46,5)-VLOOKUP(_xlfn.NUMBERVALUE(Distance_Table[[#Headers],[75]]),'training set'!$A$2:$F$104,5))^2))</f>
        <v>53.476069414271649</v>
      </c>
      <c r="BY45" s="14" cm="1">
        <f t="array" ref="BY45">_xlfn.SINGLE(SQRT((VLOOKUP(Distance_Table[[#This Row],[Test ID]:[Test ID]],test!$A$2:$F$46,2)-VLOOKUP(_xlfn.NUMBERVALUE(Distance_Table[[#Headers],[76]]),'training set'!$A$2:$F$104,2))^2+(VLOOKUP(Distance_Table[[#This Row],[Test ID]:[Test ID]],test!$A$2:$F$46,3)-VLOOKUP(_xlfn.NUMBERVALUE(Distance_Table[[#Headers],[76]]),'training set'!$A$2:$F$104,3))^2+(VLOOKUP(Distance_Table[[#This Row],[Test ID]:[Test ID]],test!$A$2:$F$46,4)-VLOOKUP(_xlfn.NUMBERVALUE(Distance_Table[[#Headers],[76]]),'training set'!$A$2:$F$104,4))^2+(VLOOKUP(Distance_Table[[#This Row],[Test ID]:[Test ID]],test!$A$2:$F$46,5)-VLOOKUP(_xlfn.NUMBERVALUE(Distance_Table[[#Headers],[76]]),'training set'!$A$2:$F$104,5))^2))</f>
        <v>19.470233691458354</v>
      </c>
      <c r="BZ45" s="14" cm="1">
        <f t="array" ref="BZ45">_xlfn.SINGLE(SQRT((VLOOKUP(Distance_Table[[#This Row],[Test ID]:[Test ID]],test!$A$2:$F$46,2)-VLOOKUP(_xlfn.NUMBERVALUE(Distance_Table[[#Headers],[77]]),'training set'!$A$2:$F$104,2))^2+(VLOOKUP(Distance_Table[[#This Row],[Test ID]:[Test ID]],test!$A$2:$F$46,3)-VLOOKUP(_xlfn.NUMBERVALUE(Distance_Table[[#Headers],[77]]),'training set'!$A$2:$F$104,3))^2+(VLOOKUP(Distance_Table[[#This Row],[Test ID]:[Test ID]],test!$A$2:$F$46,4)-VLOOKUP(_xlfn.NUMBERVALUE(Distance_Table[[#Headers],[77]]),'training set'!$A$2:$F$104,4))^2+(VLOOKUP(Distance_Table[[#This Row],[Test ID]:[Test ID]],test!$A$2:$F$46,5)-VLOOKUP(_xlfn.NUMBERVALUE(Distance_Table[[#Headers],[77]]),'training set'!$A$2:$F$104,5))^2))</f>
        <v>32.668792447839266</v>
      </c>
      <c r="CA45" s="14" cm="1">
        <f t="array" ref="CA45">_xlfn.SINGLE(SQRT((VLOOKUP(Distance_Table[[#This Row],[Test ID]:[Test ID]],test!$A$2:$F$46,2)-VLOOKUP(_xlfn.NUMBERVALUE(Distance_Table[[#Headers],[78]]),'training set'!$A$2:$F$104,2))^2+(VLOOKUP(Distance_Table[[#This Row],[Test ID]:[Test ID]],test!$A$2:$F$46,3)-VLOOKUP(_xlfn.NUMBERVALUE(Distance_Table[[#Headers],[78]]),'training set'!$A$2:$F$104,3))^2+(VLOOKUP(Distance_Table[[#This Row],[Test ID]:[Test ID]],test!$A$2:$F$46,4)-VLOOKUP(_xlfn.NUMBERVALUE(Distance_Table[[#Headers],[78]]),'training set'!$A$2:$F$104,4))^2+(VLOOKUP(Distance_Table[[#This Row],[Test ID]:[Test ID]],test!$A$2:$F$46,5)-VLOOKUP(_xlfn.NUMBERVALUE(Distance_Table[[#Headers],[78]]),'training set'!$A$2:$F$104,5))^2))</f>
        <v>30.777426793024787</v>
      </c>
      <c r="CB45" s="14" cm="1">
        <f t="array" ref="CB45">_xlfn.SINGLE(SQRT((VLOOKUP(Distance_Table[[#This Row],[Test ID]:[Test ID]],test!$A$2:$F$46,2)-VLOOKUP(_xlfn.NUMBERVALUE(Distance_Table[[#Headers],[79]]),'training set'!$A$2:$F$104,2))^2+(VLOOKUP(Distance_Table[[#This Row],[Test ID]:[Test ID]],test!$A$2:$F$46,3)-VLOOKUP(_xlfn.NUMBERVALUE(Distance_Table[[#Headers],[79]]),'training set'!$A$2:$F$104,3))^2+(VLOOKUP(Distance_Table[[#This Row],[Test ID]:[Test ID]],test!$A$2:$F$46,4)-VLOOKUP(_xlfn.NUMBERVALUE(Distance_Table[[#Headers],[79]]),'training set'!$A$2:$F$104,4))^2+(VLOOKUP(Distance_Table[[#This Row],[Test ID]:[Test ID]],test!$A$2:$F$46,5)-VLOOKUP(_xlfn.NUMBERVALUE(Distance_Table[[#Headers],[79]]),'training set'!$A$2:$F$104,5))^2))</f>
        <v>49.071376585541188</v>
      </c>
      <c r="CC45" s="14" cm="1">
        <f t="array" ref="CC45">_xlfn.SINGLE(SQRT((VLOOKUP(Distance_Table[[#This Row],[Test ID]:[Test ID]],test!$A$2:$F$46,2)-VLOOKUP(_xlfn.NUMBERVALUE(Distance_Table[[#Headers],[80]]),'training set'!$A$2:$F$104,2))^2+(VLOOKUP(Distance_Table[[#This Row],[Test ID]:[Test ID]],test!$A$2:$F$46,3)-VLOOKUP(_xlfn.NUMBERVALUE(Distance_Table[[#Headers],[80]]),'training set'!$A$2:$F$104,3))^2+(VLOOKUP(Distance_Table[[#This Row],[Test ID]:[Test ID]],test!$A$2:$F$46,4)-VLOOKUP(_xlfn.NUMBERVALUE(Distance_Table[[#Headers],[80]]),'training set'!$A$2:$F$104,4))^2+(VLOOKUP(Distance_Table[[#This Row],[Test ID]:[Test ID]],test!$A$2:$F$46,5)-VLOOKUP(_xlfn.NUMBERVALUE(Distance_Table[[#Headers],[80]]),'training set'!$A$2:$F$104,5))^2))</f>
        <v>34.380372307466367</v>
      </c>
      <c r="CD45" s="14" cm="1">
        <f t="array" ref="CD45">_xlfn.SINGLE(SQRT((VLOOKUP(Distance_Table[[#This Row],[Test ID]:[Test ID]],test!$A$2:$F$46,2)-VLOOKUP(_xlfn.NUMBERVALUE(Distance_Table[[#Headers],[81]]),'training set'!$A$2:$F$104,2))^2+(VLOOKUP(Distance_Table[[#This Row],[Test ID]:[Test ID]],test!$A$2:$F$46,3)-VLOOKUP(_xlfn.NUMBERVALUE(Distance_Table[[#Headers],[81]]),'training set'!$A$2:$F$104,3))^2+(VLOOKUP(Distance_Table[[#This Row],[Test ID]:[Test ID]],test!$A$2:$F$46,4)-VLOOKUP(_xlfn.NUMBERVALUE(Distance_Table[[#Headers],[81]]),'training set'!$A$2:$F$104,4))^2+(VLOOKUP(Distance_Table[[#This Row],[Test ID]:[Test ID]],test!$A$2:$F$46,5)-VLOOKUP(_xlfn.NUMBERVALUE(Distance_Table[[#Headers],[81]]),'training set'!$A$2:$F$104,5))^2))</f>
        <v>32.398919735077591</v>
      </c>
      <c r="CE45" s="14" cm="1">
        <f t="array" ref="CE45">_xlfn.SINGLE(SQRT((VLOOKUP(Distance_Table[[#This Row],[Test ID]:[Test ID]],test!$A$2:$F$46,2)-VLOOKUP(_xlfn.NUMBERVALUE(Distance_Table[[#Headers],[82]]),'training set'!$A$2:$F$104,2))^2+(VLOOKUP(Distance_Table[[#This Row],[Test ID]:[Test ID]],test!$A$2:$F$46,3)-VLOOKUP(_xlfn.NUMBERVALUE(Distance_Table[[#Headers],[82]]),'training set'!$A$2:$F$104,3))^2+(VLOOKUP(Distance_Table[[#This Row],[Test ID]:[Test ID]],test!$A$2:$F$46,4)-VLOOKUP(_xlfn.NUMBERVALUE(Distance_Table[[#Headers],[82]]),'training set'!$A$2:$F$104,4))^2+(VLOOKUP(Distance_Table[[#This Row],[Test ID]:[Test ID]],test!$A$2:$F$46,5)-VLOOKUP(_xlfn.NUMBERVALUE(Distance_Table[[#Headers],[82]]),'training set'!$A$2:$F$104,5))^2))</f>
        <v>29.213695418416343</v>
      </c>
      <c r="CF45" s="14" cm="1">
        <f t="array" ref="CF45">_xlfn.SINGLE(SQRT((VLOOKUP(Distance_Table[[#This Row],[Test ID]:[Test ID]],test!$A$2:$F$46,2)-VLOOKUP(_xlfn.NUMBERVALUE(Distance_Table[[#Headers],[83]]),'training set'!$A$2:$F$104,2))^2+(VLOOKUP(Distance_Table[[#This Row],[Test ID]:[Test ID]],test!$A$2:$F$46,3)-VLOOKUP(_xlfn.NUMBERVALUE(Distance_Table[[#Headers],[83]]),'training set'!$A$2:$F$104,3))^2+(VLOOKUP(Distance_Table[[#This Row],[Test ID]:[Test ID]],test!$A$2:$F$46,4)-VLOOKUP(_xlfn.NUMBERVALUE(Distance_Table[[#Headers],[83]]),'training set'!$A$2:$F$104,4))^2+(VLOOKUP(Distance_Table[[#This Row],[Test ID]:[Test ID]],test!$A$2:$F$46,5)-VLOOKUP(_xlfn.NUMBERVALUE(Distance_Table[[#Headers],[83]]),'training set'!$A$2:$F$104,5))^2))</f>
        <v>32.851940581950409</v>
      </c>
      <c r="CG45" s="14" cm="1">
        <f t="array" ref="CG45">_xlfn.SINGLE(SQRT((VLOOKUP(Distance_Table[[#This Row],[Test ID]:[Test ID]],test!$A$2:$F$46,2)-VLOOKUP(_xlfn.NUMBERVALUE(Distance_Table[[#Headers],[84]]),'training set'!$A$2:$F$104,2))^2+(VLOOKUP(Distance_Table[[#This Row],[Test ID]:[Test ID]],test!$A$2:$F$46,3)-VLOOKUP(_xlfn.NUMBERVALUE(Distance_Table[[#Headers],[84]]),'training set'!$A$2:$F$104,3))^2+(VLOOKUP(Distance_Table[[#This Row],[Test ID]:[Test ID]],test!$A$2:$F$46,4)-VLOOKUP(_xlfn.NUMBERVALUE(Distance_Table[[#Headers],[84]]),'training set'!$A$2:$F$104,4))^2+(VLOOKUP(Distance_Table[[#This Row],[Test ID]:[Test ID]],test!$A$2:$F$46,5)-VLOOKUP(_xlfn.NUMBERVALUE(Distance_Table[[#Headers],[84]]),'training set'!$A$2:$F$104,5))^2))</f>
        <v>29.870554062487692</v>
      </c>
      <c r="CH45" s="14" cm="1">
        <f t="array" ref="CH45">_xlfn.SINGLE(SQRT((VLOOKUP(Distance_Table[[#This Row],[Test ID]:[Test ID]],test!$A$2:$F$46,2)-VLOOKUP(_xlfn.NUMBERVALUE(Distance_Table[[#Headers],[85]]),'training set'!$A$2:$F$104,2))^2+(VLOOKUP(Distance_Table[[#This Row],[Test ID]:[Test ID]],test!$A$2:$F$46,3)-VLOOKUP(_xlfn.NUMBERVALUE(Distance_Table[[#Headers],[85]]),'training set'!$A$2:$F$104,3))^2+(VLOOKUP(Distance_Table[[#This Row],[Test ID]:[Test ID]],test!$A$2:$F$46,4)-VLOOKUP(_xlfn.NUMBERVALUE(Distance_Table[[#Headers],[85]]),'training set'!$A$2:$F$104,4))^2+(VLOOKUP(Distance_Table[[#This Row],[Test ID]:[Test ID]],test!$A$2:$F$46,5)-VLOOKUP(_xlfn.NUMBERVALUE(Distance_Table[[#Headers],[85]]),'training set'!$A$2:$F$104,5))^2))</f>
        <v>32.729955698106281</v>
      </c>
      <c r="CI45" s="14" cm="1">
        <f t="array" ref="CI45">_xlfn.SINGLE(SQRT((VLOOKUP(Distance_Table[[#This Row],[Test ID]:[Test ID]],test!$A$2:$F$46,2)-VLOOKUP(_xlfn.NUMBERVALUE(Distance_Table[[#Headers],[86]]),'training set'!$A$2:$F$104,2))^2+(VLOOKUP(Distance_Table[[#This Row],[Test ID]:[Test ID]],test!$A$2:$F$46,3)-VLOOKUP(_xlfn.NUMBERVALUE(Distance_Table[[#Headers],[86]]),'training set'!$A$2:$F$104,3))^2+(VLOOKUP(Distance_Table[[#This Row],[Test ID]:[Test ID]],test!$A$2:$F$46,4)-VLOOKUP(_xlfn.NUMBERVALUE(Distance_Table[[#Headers],[86]]),'training set'!$A$2:$F$104,4))^2+(VLOOKUP(Distance_Table[[#This Row],[Test ID]:[Test ID]],test!$A$2:$F$46,5)-VLOOKUP(_xlfn.NUMBERVALUE(Distance_Table[[#Headers],[86]]),'training set'!$A$2:$F$104,5))^2))</f>
        <v>11.01135777277262</v>
      </c>
      <c r="CJ45" s="14" cm="1">
        <f t="array" ref="CJ45">_xlfn.SINGLE(SQRT((VLOOKUP(Distance_Table[[#This Row],[Test ID]:[Test ID]],test!$A$2:$F$46,2)-VLOOKUP(_xlfn.NUMBERVALUE(Distance_Table[[#Headers],[87]]),'training set'!$A$2:$F$104,2))^2+(VLOOKUP(Distance_Table[[#This Row],[Test ID]:[Test ID]],test!$A$2:$F$46,3)-VLOOKUP(_xlfn.NUMBERVALUE(Distance_Table[[#Headers],[87]]),'training set'!$A$2:$F$104,3))^2+(VLOOKUP(Distance_Table[[#This Row],[Test ID]:[Test ID]],test!$A$2:$F$46,4)-VLOOKUP(_xlfn.NUMBERVALUE(Distance_Table[[#Headers],[87]]),'training set'!$A$2:$F$104,4))^2+(VLOOKUP(Distance_Table[[#This Row],[Test ID]:[Test ID]],test!$A$2:$F$46,5)-VLOOKUP(_xlfn.NUMBERVALUE(Distance_Table[[#Headers],[87]]),'training set'!$A$2:$F$104,5))^2))</f>
        <v>19.962214306033285</v>
      </c>
      <c r="CK45" s="14" cm="1">
        <f t="array" ref="CK45">_xlfn.SINGLE(SQRT((VLOOKUP(Distance_Table[[#This Row],[Test ID]:[Test ID]],test!$A$2:$F$46,2)-VLOOKUP(_xlfn.NUMBERVALUE(Distance_Table[[#Headers],[88]]),'training set'!$A$2:$F$104,2))^2+(VLOOKUP(Distance_Table[[#This Row],[Test ID]:[Test ID]],test!$A$2:$F$46,3)-VLOOKUP(_xlfn.NUMBERVALUE(Distance_Table[[#Headers],[88]]),'training set'!$A$2:$F$104,3))^2+(VLOOKUP(Distance_Table[[#This Row],[Test ID]:[Test ID]],test!$A$2:$F$46,4)-VLOOKUP(_xlfn.NUMBERVALUE(Distance_Table[[#Headers],[88]]),'training set'!$A$2:$F$104,4))^2+(VLOOKUP(Distance_Table[[#This Row],[Test ID]:[Test ID]],test!$A$2:$F$46,5)-VLOOKUP(_xlfn.NUMBERVALUE(Distance_Table[[#Headers],[88]]),'training set'!$A$2:$F$104,5))^2))</f>
        <v>29.937434759845406</v>
      </c>
      <c r="CL45" s="14" cm="1">
        <f t="array" ref="CL45">_xlfn.SINGLE(SQRT((VLOOKUP(Distance_Table[[#This Row],[Test ID]:[Test ID]],test!$A$2:$F$46,2)-VLOOKUP(_xlfn.NUMBERVALUE(Distance_Table[[#Headers],[89]]),'training set'!$A$2:$F$104,2))^2+(VLOOKUP(Distance_Table[[#This Row],[Test ID]:[Test ID]],test!$A$2:$F$46,3)-VLOOKUP(_xlfn.NUMBERVALUE(Distance_Table[[#Headers],[89]]),'training set'!$A$2:$F$104,3))^2+(VLOOKUP(Distance_Table[[#This Row],[Test ID]:[Test ID]],test!$A$2:$F$46,4)-VLOOKUP(_xlfn.NUMBERVALUE(Distance_Table[[#Headers],[89]]),'training set'!$A$2:$F$104,4))^2+(VLOOKUP(Distance_Table[[#This Row],[Test ID]:[Test ID]],test!$A$2:$F$46,5)-VLOOKUP(_xlfn.NUMBERVALUE(Distance_Table[[#Headers],[89]]),'training set'!$A$2:$F$104,5))^2))</f>
        <v>14.6972786596703</v>
      </c>
      <c r="CM45" s="14" cm="1">
        <f t="array" ref="CM45">_xlfn.SINGLE(SQRT((VLOOKUP(Distance_Table[[#This Row],[Test ID]:[Test ID]],test!$A$2:$F$46,2)-VLOOKUP(_xlfn.NUMBERVALUE(Distance_Table[[#Headers],[90]]),'training set'!$A$2:$F$104,2))^2+(VLOOKUP(Distance_Table[[#This Row],[Test ID]:[Test ID]],test!$A$2:$F$46,3)-VLOOKUP(_xlfn.NUMBERVALUE(Distance_Table[[#Headers],[90]]),'training set'!$A$2:$F$104,3))^2+(VLOOKUP(Distance_Table[[#This Row],[Test ID]:[Test ID]],test!$A$2:$F$46,4)-VLOOKUP(_xlfn.NUMBERVALUE(Distance_Table[[#Headers],[90]]),'training set'!$A$2:$F$104,4))^2+(VLOOKUP(Distance_Table[[#This Row],[Test ID]:[Test ID]],test!$A$2:$F$46,5)-VLOOKUP(_xlfn.NUMBERVALUE(Distance_Table[[#Headers],[90]]),'training set'!$A$2:$F$104,5))^2))</f>
        <v>30.153772566629204</v>
      </c>
      <c r="CN45" s="14" cm="1">
        <f t="array" ref="CN45">_xlfn.SINGLE(SQRT((VLOOKUP(Distance_Table[[#This Row],[Test ID]:[Test ID]],test!$A$2:$F$46,2)-VLOOKUP(_xlfn.NUMBERVALUE(Distance_Table[[#Headers],[91]]),'training set'!$A$2:$F$104,2))^2+(VLOOKUP(Distance_Table[[#This Row],[Test ID]:[Test ID]],test!$A$2:$F$46,3)-VLOOKUP(_xlfn.NUMBERVALUE(Distance_Table[[#Headers],[91]]),'training set'!$A$2:$F$104,3))^2+(VLOOKUP(Distance_Table[[#This Row],[Test ID]:[Test ID]],test!$A$2:$F$46,4)-VLOOKUP(_xlfn.NUMBERVALUE(Distance_Table[[#Headers],[91]]),'training set'!$A$2:$F$104,4))^2+(VLOOKUP(Distance_Table[[#This Row],[Test ID]:[Test ID]],test!$A$2:$F$46,5)-VLOOKUP(_xlfn.NUMBERVALUE(Distance_Table[[#Headers],[91]]),'training set'!$A$2:$F$104,5))^2))</f>
        <v>18.248561587149823</v>
      </c>
      <c r="CO45" s="14" cm="1">
        <f t="array" ref="CO45">_xlfn.SINGLE(SQRT((VLOOKUP(Distance_Table[[#This Row],[Test ID]:[Test ID]],test!$A$2:$F$46,2)-VLOOKUP(_xlfn.NUMBERVALUE(Distance_Table[[#Headers],[92]]),'training set'!$A$2:$F$104,2))^2+(VLOOKUP(Distance_Table[[#This Row],[Test ID]:[Test ID]],test!$A$2:$F$46,3)-VLOOKUP(_xlfn.NUMBERVALUE(Distance_Table[[#Headers],[92]]),'training set'!$A$2:$F$104,3))^2+(VLOOKUP(Distance_Table[[#This Row],[Test ID]:[Test ID]],test!$A$2:$F$46,4)-VLOOKUP(_xlfn.NUMBERVALUE(Distance_Table[[#Headers],[92]]),'training set'!$A$2:$F$104,4))^2+(VLOOKUP(Distance_Table[[#This Row],[Test ID]:[Test ID]],test!$A$2:$F$46,5)-VLOOKUP(_xlfn.NUMBERVALUE(Distance_Table[[#Headers],[92]]),'training set'!$A$2:$F$104,5))^2))</f>
        <v>31.744133316252313</v>
      </c>
      <c r="CP45" s="14" cm="1">
        <f t="array" ref="CP45">_xlfn.SINGLE(SQRT((VLOOKUP(Distance_Table[[#This Row],[Test ID]:[Test ID]],test!$A$2:$F$46,2)-VLOOKUP(_xlfn.NUMBERVALUE(Distance_Table[[#Headers],[93]]),'training set'!$A$2:$F$104,2))^2+(VLOOKUP(Distance_Table[[#This Row],[Test ID]:[Test ID]],test!$A$2:$F$46,3)-VLOOKUP(_xlfn.NUMBERVALUE(Distance_Table[[#Headers],[93]]),'training set'!$A$2:$F$104,3))^2+(VLOOKUP(Distance_Table[[#This Row],[Test ID]:[Test ID]],test!$A$2:$F$46,4)-VLOOKUP(_xlfn.NUMBERVALUE(Distance_Table[[#Headers],[93]]),'training set'!$A$2:$F$104,4))^2+(VLOOKUP(Distance_Table[[#This Row],[Test ID]:[Test ID]],test!$A$2:$F$46,5)-VLOOKUP(_xlfn.NUMBERVALUE(Distance_Table[[#Headers],[93]]),'training set'!$A$2:$F$104,5))^2))</f>
        <v>32.592176975464525</v>
      </c>
      <c r="CQ45" s="14" cm="1">
        <f t="array" ref="CQ45">_xlfn.SINGLE(SQRT((VLOOKUP(Distance_Table[[#This Row],[Test ID]:[Test ID]],test!$A$2:$F$46,2)-VLOOKUP(_xlfn.NUMBERVALUE(Distance_Table[[#Headers],[94]]),'training set'!$A$2:$F$104,2))^2+(VLOOKUP(Distance_Table[[#This Row],[Test ID]:[Test ID]],test!$A$2:$F$46,3)-VLOOKUP(_xlfn.NUMBERVALUE(Distance_Table[[#Headers],[94]]),'training set'!$A$2:$F$104,3))^2+(VLOOKUP(Distance_Table[[#This Row],[Test ID]:[Test ID]],test!$A$2:$F$46,4)-VLOOKUP(_xlfn.NUMBERVALUE(Distance_Table[[#Headers],[94]]),'training set'!$A$2:$F$104,4))^2+(VLOOKUP(Distance_Table[[#This Row],[Test ID]:[Test ID]],test!$A$2:$F$46,5)-VLOOKUP(_xlfn.NUMBERVALUE(Distance_Table[[#Headers],[94]]),'training set'!$A$2:$F$104,5))^2))</f>
        <v>32.664353659608821</v>
      </c>
      <c r="CR45" s="14" cm="1">
        <f t="array" ref="CR45">_xlfn.SINGLE(SQRT((VLOOKUP(Distance_Table[[#This Row],[Test ID]:[Test ID]],test!$A$2:$F$46,2)-VLOOKUP(_xlfn.NUMBERVALUE(Distance_Table[[#Headers],[95]]),'training set'!$A$2:$F$104,2))^2+(VLOOKUP(Distance_Table[[#This Row],[Test ID]:[Test ID]],test!$A$2:$F$46,3)-VLOOKUP(_xlfn.NUMBERVALUE(Distance_Table[[#Headers],[95]]),'training set'!$A$2:$F$104,3))^2+(VLOOKUP(Distance_Table[[#This Row],[Test ID]:[Test ID]],test!$A$2:$F$46,4)-VLOOKUP(_xlfn.NUMBERVALUE(Distance_Table[[#Headers],[95]]),'training set'!$A$2:$F$104,4))^2+(VLOOKUP(Distance_Table[[#This Row],[Test ID]:[Test ID]],test!$A$2:$F$46,5)-VLOOKUP(_xlfn.NUMBERVALUE(Distance_Table[[#Headers],[95]]),'training set'!$A$2:$F$104,5))^2))</f>
        <v>50.650666333228031</v>
      </c>
      <c r="CS45" s="14" cm="1">
        <f t="array" ref="CS45">_xlfn.SINGLE(SQRT((VLOOKUP(Distance_Table[[#This Row],[Test ID]:[Test ID]],test!$A$2:$F$46,2)-VLOOKUP(_xlfn.NUMBERVALUE(Distance_Table[[#Headers],[96]]),'training set'!$A$2:$F$104,2))^2+(VLOOKUP(Distance_Table[[#This Row],[Test ID]:[Test ID]],test!$A$2:$F$46,3)-VLOOKUP(_xlfn.NUMBERVALUE(Distance_Table[[#Headers],[96]]),'training set'!$A$2:$F$104,3))^2+(VLOOKUP(Distance_Table[[#This Row],[Test ID]:[Test ID]],test!$A$2:$F$46,4)-VLOOKUP(_xlfn.NUMBERVALUE(Distance_Table[[#Headers],[96]]),'training set'!$A$2:$F$104,4))^2+(VLOOKUP(Distance_Table[[#This Row],[Test ID]:[Test ID]],test!$A$2:$F$46,5)-VLOOKUP(_xlfn.NUMBERVALUE(Distance_Table[[#Headers],[96]]),'training set'!$A$2:$F$104,5))^2))</f>
        <v>31.878676258590161</v>
      </c>
      <c r="CT45" s="14" cm="1">
        <f t="array" ref="CT45">_xlfn.SINGLE(SQRT((VLOOKUP(Distance_Table[[#This Row],[Test ID]:[Test ID]],test!$A$2:$F$46,2)-VLOOKUP(_xlfn.NUMBERVALUE(Distance_Table[[#Headers],[97]]),'training set'!$A$2:$F$104,2))^2+(VLOOKUP(Distance_Table[[#This Row],[Test ID]:[Test ID]],test!$A$2:$F$46,3)-VLOOKUP(_xlfn.NUMBERVALUE(Distance_Table[[#Headers],[97]]),'training set'!$A$2:$F$104,3))^2+(VLOOKUP(Distance_Table[[#This Row],[Test ID]:[Test ID]],test!$A$2:$F$46,4)-VLOOKUP(_xlfn.NUMBERVALUE(Distance_Table[[#Headers],[97]]),'training set'!$A$2:$F$104,4))^2+(VLOOKUP(Distance_Table[[#This Row],[Test ID]:[Test ID]],test!$A$2:$F$46,5)-VLOOKUP(_xlfn.NUMBERVALUE(Distance_Table[[#Headers],[97]]),'training set'!$A$2:$F$104,5))^2))</f>
        <v>34.119788979417798</v>
      </c>
      <c r="CU45" s="14" cm="1">
        <f t="array" ref="CU45">_xlfn.SINGLE(SQRT((VLOOKUP(Distance_Table[[#This Row],[Test ID]:[Test ID]],test!$A$2:$F$46,2)-VLOOKUP(_xlfn.NUMBERVALUE(Distance_Table[[#Headers],[98]]),'training set'!$A$2:$F$104,2))^2+(VLOOKUP(Distance_Table[[#This Row],[Test ID]:[Test ID]],test!$A$2:$F$46,3)-VLOOKUP(_xlfn.NUMBERVALUE(Distance_Table[[#Headers],[98]]),'training set'!$A$2:$F$104,3))^2+(VLOOKUP(Distance_Table[[#This Row],[Test ID]:[Test ID]],test!$A$2:$F$46,4)-VLOOKUP(_xlfn.NUMBERVALUE(Distance_Table[[#Headers],[98]]),'training set'!$A$2:$F$104,4))^2+(VLOOKUP(Distance_Table[[#This Row],[Test ID]:[Test ID]],test!$A$2:$F$46,5)-VLOOKUP(_xlfn.NUMBERVALUE(Distance_Table[[#Headers],[98]]),'training set'!$A$2:$F$104,5))^2))</f>
        <v>9.2930081243911538</v>
      </c>
      <c r="CV45" s="14" cm="1">
        <f t="array" ref="CV45">_xlfn.SINGLE(SQRT((VLOOKUP(Distance_Table[[#This Row],[Test ID]:[Test ID]],test!$A$2:$F$46,2)-VLOOKUP(_xlfn.NUMBERVALUE(Distance_Table[[#Headers],[99]]),'training set'!$A$2:$F$104,2))^2+(VLOOKUP(Distance_Table[[#This Row],[Test ID]:[Test ID]],test!$A$2:$F$46,3)-VLOOKUP(_xlfn.NUMBERVALUE(Distance_Table[[#Headers],[99]]),'training set'!$A$2:$F$104,3))^2+(VLOOKUP(Distance_Table[[#This Row],[Test ID]:[Test ID]],test!$A$2:$F$46,4)-VLOOKUP(_xlfn.NUMBERVALUE(Distance_Table[[#Headers],[99]]),'training set'!$A$2:$F$104,4))^2+(VLOOKUP(Distance_Table[[#This Row],[Test ID]:[Test ID]],test!$A$2:$F$46,5)-VLOOKUP(_xlfn.NUMBERVALUE(Distance_Table[[#Headers],[99]]),'training set'!$A$2:$F$104,5))^2))</f>
        <v>32.453813335261543</v>
      </c>
      <c r="CW45" s="14" cm="1">
        <f t="array" ref="CW45">_xlfn.SINGLE(SQRT((VLOOKUP(Distance_Table[[#This Row],[Test ID]:[Test ID]],test!$A$2:$F$46,2)-VLOOKUP(_xlfn.NUMBERVALUE(Distance_Table[[#Headers],[100]]),'training set'!$A$2:$F$104,2))^2+(VLOOKUP(Distance_Table[[#This Row],[Test ID]:[Test ID]],test!$A$2:$F$46,3)-VLOOKUP(_xlfn.NUMBERVALUE(Distance_Table[[#Headers],[100]]),'training set'!$A$2:$F$104,3))^2+(VLOOKUP(Distance_Table[[#This Row],[Test ID]:[Test ID]],test!$A$2:$F$46,4)-VLOOKUP(_xlfn.NUMBERVALUE(Distance_Table[[#Headers],[100]]),'training set'!$A$2:$F$104,4))^2+(VLOOKUP(Distance_Table[[#This Row],[Test ID]:[Test ID]],test!$A$2:$F$46,5)-VLOOKUP(_xlfn.NUMBERVALUE(Distance_Table[[#Headers],[100]]),'training set'!$A$2:$F$104,5))^2))</f>
        <v>10.074224535913421</v>
      </c>
      <c r="CX45" s="14" cm="1">
        <f t="array" ref="CX45">_xlfn.SINGLE(SQRT((VLOOKUP(Distance_Table[[#This Row],[Test ID]:[Test ID]],test!$A$2:$F$46,2)-VLOOKUP(_xlfn.NUMBERVALUE(Distance_Table[[#Headers],[101]]),'training set'!$A$2:$F$104,2))^2+(VLOOKUP(Distance_Table[[#This Row],[Test ID]:[Test ID]],test!$A$2:$F$46,3)-VLOOKUP(_xlfn.NUMBERVALUE(Distance_Table[[#Headers],[101]]),'training set'!$A$2:$F$104,3))^2+(VLOOKUP(Distance_Table[[#This Row],[Test ID]:[Test ID]],test!$A$2:$F$46,4)-VLOOKUP(_xlfn.NUMBERVALUE(Distance_Table[[#Headers],[101]]),'training set'!$A$2:$F$104,4))^2+(VLOOKUP(Distance_Table[[#This Row],[Test ID]:[Test ID]],test!$A$2:$F$46,5)-VLOOKUP(_xlfn.NUMBERVALUE(Distance_Table[[#Headers],[101]]),'training set'!$A$2:$F$104,5))^2))</f>
        <v>41.991070479329295</v>
      </c>
      <c r="CY45" s="14" cm="1">
        <f t="array" ref="CY45">_xlfn.SINGLE(SQRT((VLOOKUP(Distance_Table[[#This Row],[Test ID]:[Test ID]],test!$A$2:$F$46,2)-VLOOKUP(_xlfn.NUMBERVALUE(Distance_Table[[#Headers],[102]]),'training set'!$A$2:$F$104,2))^2+(VLOOKUP(Distance_Table[[#This Row],[Test ID]:[Test ID]],test!$A$2:$F$46,3)-VLOOKUP(_xlfn.NUMBERVALUE(Distance_Table[[#Headers],[102]]),'training set'!$A$2:$F$104,3))^2+(VLOOKUP(Distance_Table[[#This Row],[Test ID]:[Test ID]],test!$A$2:$F$46,4)-VLOOKUP(_xlfn.NUMBERVALUE(Distance_Table[[#Headers],[102]]),'training set'!$A$2:$F$104,4))^2+(VLOOKUP(Distance_Table[[#This Row],[Test ID]:[Test ID]],test!$A$2:$F$46,5)-VLOOKUP(_xlfn.NUMBERVALUE(Distance_Table[[#Headers],[102]]),'training set'!$A$2:$F$104,5))^2))</f>
        <v>29.833538174343317</v>
      </c>
      <c r="CZ45" s="14" cm="1">
        <f t="array" ref="CZ45">_xlfn.SINGLE(SQRT((VLOOKUP(Distance_Table[[#This Row],[Test ID]:[Test ID]],test!$A$2:$F$46,2)-VLOOKUP(_xlfn.NUMBERVALUE(Distance_Table[[#Headers],[103]]),'training set'!$A$2:$F$104,2))^2+(VLOOKUP(Distance_Table[[#This Row],[Test ID]:[Test ID]],test!$A$2:$F$46,3)-VLOOKUP(_xlfn.NUMBERVALUE(Distance_Table[[#Headers],[103]]),'training set'!$A$2:$F$104,3))^2+(VLOOKUP(Distance_Table[[#This Row],[Test ID]:[Test ID]],test!$A$2:$F$46,4)-VLOOKUP(_xlfn.NUMBERVALUE(Distance_Table[[#Headers],[103]]),'training set'!$A$2:$F$104,4))^2+(VLOOKUP(Distance_Table[[#This Row],[Test ID]:[Test ID]],test!$A$2:$F$46,5)-VLOOKUP(_xlfn.NUMBERVALUE(Distance_Table[[#Headers],[103]]),'training set'!$A$2:$F$104,5))^2))</f>
        <v>17.118411141224527</v>
      </c>
      <c r="DA45" s="14" cm="1">
        <f t="array" ref="DA45">_xlfn.SINGLE(SQRT((VLOOKUP(Distance_Table[[#This Row],[Test ID]:[Test ID]],test!$A$2:$F$46,2)-VLOOKUP(_xlfn.NUMBERVALUE(Distance_Table[[#Headers],[104]]),'training set'!$A$2:$F$104,2))^2+(VLOOKUP(Distance_Table[[#This Row],[Test ID]:[Test ID]],test!$A$2:$F$46,3)-VLOOKUP(_xlfn.NUMBERVALUE(Distance_Table[[#Headers],[104]]),'training set'!$A$2:$F$104,3))^2+(VLOOKUP(Distance_Table[[#This Row],[Test ID]:[Test ID]],test!$A$2:$F$46,4)-VLOOKUP(_xlfn.NUMBERVALUE(Distance_Table[[#Headers],[104]]),'training set'!$A$2:$F$104,4))^2+(VLOOKUP(Distance_Table[[#This Row],[Test ID]:[Test ID]],test!$A$2:$F$46,5)-VLOOKUP(_xlfn.NUMBERVALUE(Distance_Table[[#Headers],[104]]),'training set'!$A$2:$F$104,5))^2))</f>
        <v>17.118411141224527</v>
      </c>
      <c r="DB45" s="14" cm="1">
        <f t="array" ref="DB45">_xlfn.SINGLE(SQRT((VLOOKUP(Distance_Table[[#This Row],[Test ID]:[Test ID]],test!$A$2:$F$46,2)-VLOOKUP(_xlfn.NUMBERVALUE(Distance_Table[[#Headers],[105]]),'training set'!$A$2:$F$104,2))^2+(VLOOKUP(Distance_Table[[#This Row],[Test ID]:[Test ID]],test!$A$2:$F$46,3)-VLOOKUP(_xlfn.NUMBERVALUE(Distance_Table[[#Headers],[105]]),'training set'!$A$2:$F$104,3))^2+(VLOOKUP(Distance_Table[[#This Row],[Test ID]:[Test ID]],test!$A$2:$F$46,4)-VLOOKUP(_xlfn.NUMBERVALUE(Distance_Table[[#Headers],[105]]),'training set'!$A$2:$F$104,4))^2+(VLOOKUP(Distance_Table[[#This Row],[Test ID]:[Test ID]],test!$A$2:$F$46,5)-VLOOKUP(_xlfn.NUMBERVALUE(Distance_Table[[#Headers],[105]]),'training set'!$A$2:$F$104,5))^2))</f>
        <v>17.118411141224527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0E20-8F21-4468-BB22-4E56E920D6C3}">
  <dimension ref="A1:G46"/>
  <sheetViews>
    <sheetView tabSelected="1" workbookViewId="0">
      <selection activeCell="F4" sqref="F4"/>
    </sheetView>
  </sheetViews>
  <sheetFormatPr baseColWidth="10" defaultRowHeight="15" x14ac:dyDescent="0.25"/>
  <cols>
    <col min="5" max="5" width="11.85546875" bestFit="1" customWidth="1"/>
  </cols>
  <sheetData>
    <row r="1" spans="1:7" x14ac:dyDescent="0.25">
      <c r="B1" t="s">
        <v>142</v>
      </c>
      <c r="C1" t="s">
        <v>143</v>
      </c>
      <c r="D1" t="s">
        <v>138</v>
      </c>
      <c r="E1" t="s">
        <v>139</v>
      </c>
      <c r="F1" t="s">
        <v>140</v>
      </c>
      <c r="G1" t="s">
        <v>141</v>
      </c>
    </row>
    <row r="2" spans="1:7" ht="15.75" x14ac:dyDescent="0.25">
      <c r="A2">
        <v>1</v>
      </c>
      <c r="B2" s="14"/>
      <c r="C2" s="14" t="str">
        <f>VLOOKUP(_xlfn.NUMBERVALUE(INDEX(Distance_Table[#Headers], MATCH(SMALL(Distance!$B2:$DB2, 2), Distance!2:2, FALSE))),'training set'!$A$1:$F$106,6,FALSE)</f>
        <v>Setosa</v>
      </c>
      <c r="D2" s="14" t="str">
        <f>VLOOKUP(_xlfn.NUMBERVALUE(INDEX(Distance_Table[#Headers], MATCH(SMALL(Distance!$B2:$DB2, 3), Distance!2:2, FALSE))),'training set'!$A$1:$F$106,6,FALSE)</f>
        <v>Setosa</v>
      </c>
      <c r="E2" s="14" t="str">
        <f>VLOOKUP(_xlfn.NUMBERVALUE(INDEX(Distance_Table[#Headers], MATCH(SMALL(Distance!$B2:$DB2, 4), Distance!2:2, FALSE))),'training set'!$A$1:$F$106,6,FALSE)</f>
        <v>Setosa</v>
      </c>
      <c r="F2" s="14" t="str">
        <f>VLOOKUP(_xlfn.NUMBERVALUE(INDEX(Distance_Table[#Headers], MATCH(SMALL(Distance!$B2:$DB2, 5), Distance!2:2, FALSE))),'training set'!$A$1:$F$106,6,FALSE)</f>
        <v>Setosa</v>
      </c>
      <c r="G2" s="14" t="str">
        <f>VLOOKUP(_xlfn.NUMBERVALUE(INDEX(Distance_Table[#Headers], MATCH(SMALL(Distance!$B2:$DB2, 6), Distance!2:2, FALSE))),'training set'!$A$1:$F$106,6,FALSE)</f>
        <v>Setosa</v>
      </c>
    </row>
    <row r="3" spans="1:7" ht="15.75" x14ac:dyDescent="0.25">
      <c r="A3">
        <v>2</v>
      </c>
      <c r="B3" s="14" t="str">
        <f>VLOOKUP(_xlfn.NUMBERVALUE(INDEX(Distance_Table[#Headers], MATCH(SMALL(Distance!$B3:$DB3, 1), Distance!3:3, FALSE))),'training set'!$A$1:$F$106,6,FALSE)</f>
        <v>Setosa</v>
      </c>
      <c r="C3" s="14" t="str">
        <f>VLOOKUP(_xlfn.NUMBERVALUE(INDEX(Distance_Table[#Headers], MATCH(SMALL(Distance!$B3:$DB3, 2), Distance!3:3, FALSE))),'training set'!$A$1:$F$106,6,FALSE)</f>
        <v>Setosa</v>
      </c>
      <c r="D3" s="14" t="str">
        <f>VLOOKUP(_xlfn.NUMBERVALUE(INDEX(Distance_Table[#Headers], MATCH(SMALL(Distance!$B3:$DB3, 3), Distance!3:3, FALSE))),'training set'!$A$1:$F$106,6,FALSE)</f>
        <v>Setosa</v>
      </c>
      <c r="E3" s="14" t="str">
        <f>VLOOKUP(_xlfn.NUMBERVALUE(INDEX(Distance_Table[#Headers], MATCH(SMALL(Distance!$B3:$DB3, 4), Distance!3:3, FALSE))),'training set'!$A$1:$F$106,6,FALSE)</f>
        <v>Setosa</v>
      </c>
      <c r="F3" s="14" t="str">
        <f>VLOOKUP(_xlfn.NUMBERVALUE(INDEX(Distance_Table[#Headers], MATCH(SMALL(Distance!$B3:$DB3, 5), Distance!3:3, FALSE))),'training set'!$A$1:$F$106,6,FALSE)</f>
        <v>Setosa</v>
      </c>
      <c r="G3" s="14" t="str">
        <f>VLOOKUP(_xlfn.NUMBERVALUE(INDEX(Distance_Table[#Headers], MATCH(SMALL(Distance!$B3:$DB3, 6), Distance!3:3, FALSE))),'training set'!$A$1:$F$106,6,FALSE)</f>
        <v>Versicolor</v>
      </c>
    </row>
    <row r="4" spans="1:7" ht="15.75" x14ac:dyDescent="0.25">
      <c r="A4">
        <v>3</v>
      </c>
      <c r="B4" s="14" t="str">
        <f>VLOOKUP(_xlfn.NUMBERVALUE(INDEX(Distance_Table[#Headers], MATCH(SMALL(Distance!$B4:$DB4, 1), Distance!4:4, FALSE))),'training set'!$A$1:$F$106,6,FALSE)</f>
        <v>Setosa</v>
      </c>
      <c r="C4" s="14" t="str">
        <f>VLOOKUP(_xlfn.NUMBERVALUE(INDEX(Distance_Table[#Headers], MATCH(SMALL(Distance!$B4:$DB4, 2), Distance!4:4, FALSE))),'training set'!$A$1:$F$106,6,FALSE)</f>
        <v>Setosa</v>
      </c>
      <c r="D4" s="14" t="str">
        <f>VLOOKUP(_xlfn.NUMBERVALUE(INDEX(Distance_Table[#Headers], MATCH(SMALL(Distance!$B4:$DB4, 3), Distance!4:4, FALSE))),'training set'!$A$1:$F$106,6,FALSE)</f>
        <v>Setosa</v>
      </c>
      <c r="E4" s="14" t="str">
        <f>VLOOKUP(_xlfn.NUMBERVALUE(INDEX(Distance_Table[#Headers], MATCH(SMALL(Distance!$B4:$DB4, 4), Distance!4:4, FALSE))),'training set'!$A$1:$F$106,6,FALSE)</f>
        <v>Setosa</v>
      </c>
      <c r="F4" s="14" t="e">
        <f>VLOOKUP(_xlfn.NUMBERVALUE(INDEX(Distance_Table[#Headers], MATCH(SMALL(Distance!$B4:$DB4, 5), Distance!4:4, FALSE))),'training set'!$A$1:$F$106,6,FALSE)</f>
        <v>#VALUE!</v>
      </c>
      <c r="G4" s="14" t="str">
        <f>VLOOKUP(_xlfn.NUMBERVALUE(INDEX(Distance_Table[#Headers], MATCH(SMALL(Distance!$B4:$DB4, 6), Distance!4:4, FALSE))),'training set'!$A$1:$F$106,6,FALSE)</f>
        <v>Setosa</v>
      </c>
    </row>
    <row r="5" spans="1:7" ht="15.75" x14ac:dyDescent="0.25">
      <c r="A5">
        <v>4</v>
      </c>
      <c r="B5" s="14" t="str">
        <f>VLOOKUP(_xlfn.NUMBERVALUE(INDEX(Distance_Table[#Headers], MATCH(SMALL(Distance!$B5:$DB5, 1), Distance!5:5, FALSE))),'training set'!$A$1:$F$106,6,FALSE)</f>
        <v>Virginica</v>
      </c>
      <c r="C5" s="14" t="str">
        <f>VLOOKUP(_xlfn.NUMBERVALUE(INDEX(Distance_Table[#Headers], MATCH(SMALL(Distance!$B5:$DB5, 2), Distance!5:5, FALSE))),'training set'!$A$1:$F$106,6,FALSE)</f>
        <v>Versicolor</v>
      </c>
      <c r="D5" s="14" t="str">
        <f>VLOOKUP(_xlfn.NUMBERVALUE(INDEX(Distance_Table[#Headers], MATCH(SMALL(Distance!$B5:$DB5, 3), Distance!5:5, FALSE))),'training set'!$A$1:$F$106,6,FALSE)</f>
        <v>Versicolor</v>
      </c>
      <c r="E5" s="14" t="str">
        <f>VLOOKUP(_xlfn.NUMBERVALUE(INDEX(Distance_Table[#Headers], MATCH(SMALL(Distance!$B5:$DB5, 4), Distance!5:5, FALSE))),'training set'!$A$1:$F$106,6,FALSE)</f>
        <v>Versicolor</v>
      </c>
      <c r="F5" s="14" t="str">
        <f>VLOOKUP(_xlfn.NUMBERVALUE(INDEX(Distance_Table[#Headers], MATCH(SMALL(Distance!$B5:$DB5, 5), Distance!5:5, FALSE))),'training set'!$A$1:$F$106,6,FALSE)</f>
        <v>Virginica</v>
      </c>
      <c r="G5" s="14" t="str">
        <f>VLOOKUP(_xlfn.NUMBERVALUE(INDEX(Distance_Table[#Headers], MATCH(SMALL(Distance!$B5:$DB5, 6), Distance!5:5, FALSE))),'training set'!$A$1:$F$106,6,FALSE)</f>
        <v>Virginica</v>
      </c>
    </row>
    <row r="6" spans="1:7" ht="15.75" x14ac:dyDescent="0.25">
      <c r="A6">
        <v>5</v>
      </c>
      <c r="B6" s="14" t="str">
        <f>VLOOKUP(_xlfn.NUMBERVALUE(INDEX(Distance_Table[#Headers], MATCH(SMALL(Distance!$B6:$DB6, 1), Distance!6:6, FALSE))),'training set'!$A$1:$F$106,6,FALSE)</f>
        <v>Versicolor</v>
      </c>
      <c r="C6" s="14" t="str">
        <f>VLOOKUP(_xlfn.NUMBERVALUE(INDEX(Distance_Table[#Headers], MATCH(SMALL(Distance!$B6:$DB6, 2), Distance!6:6, FALSE))),'training set'!$A$1:$F$106,6,FALSE)</f>
        <v>Virginica</v>
      </c>
      <c r="D6" s="14" t="str">
        <f>VLOOKUP(_xlfn.NUMBERVALUE(INDEX(Distance_Table[#Headers], MATCH(SMALL(Distance!$B6:$DB6, 3), Distance!6:6, FALSE))),'training set'!$A$1:$F$106,6,FALSE)</f>
        <v>Versicolor</v>
      </c>
      <c r="E6" s="14" t="str">
        <f>VLOOKUP(_xlfn.NUMBERVALUE(INDEX(Distance_Table[#Headers], MATCH(SMALL(Distance!$B6:$DB6, 4), Distance!6:6, FALSE))),'training set'!$A$1:$F$106,6,FALSE)</f>
        <v>Virginica</v>
      </c>
      <c r="F6" s="14" t="str">
        <f>VLOOKUP(_xlfn.NUMBERVALUE(INDEX(Distance_Table[#Headers], MATCH(SMALL(Distance!$B6:$DB6, 5), Distance!6:6, FALSE))),'training set'!$A$1:$F$106,6,FALSE)</f>
        <v>Versicolor</v>
      </c>
      <c r="G6" s="14" t="str">
        <f>VLOOKUP(_xlfn.NUMBERVALUE(INDEX(Distance_Table[#Headers], MATCH(SMALL(Distance!$B6:$DB6, 6), Distance!6:6, FALSE))),'training set'!$A$1:$F$106,6,FALSE)</f>
        <v>Virginica</v>
      </c>
    </row>
    <row r="7" spans="1:7" ht="15.75" x14ac:dyDescent="0.25">
      <c r="A7">
        <v>6</v>
      </c>
      <c r="B7" s="14" t="str">
        <f>VLOOKUP(_xlfn.NUMBERVALUE(INDEX(Distance_Table[#Headers], MATCH(SMALL(Distance!$B7:$DB7, 1), Distance!7:7, FALSE))),'training set'!$A$1:$F$106,6,FALSE)</f>
        <v>Virginica</v>
      </c>
      <c r="C7" s="14" t="str">
        <f>VLOOKUP(_xlfn.NUMBERVALUE(INDEX(Distance_Table[#Headers], MATCH(SMALL(Distance!$B7:$DB7, 2), Distance!7:7, FALSE))),'training set'!$A$1:$F$106,6,FALSE)</f>
        <v>Virginica</v>
      </c>
      <c r="D7" s="14" t="str">
        <f>VLOOKUP(_xlfn.NUMBERVALUE(INDEX(Distance_Table[#Headers], MATCH(SMALL(Distance!$B7:$DB7, 3), Distance!7:7, FALSE))),'training set'!$A$1:$F$106,6,FALSE)</f>
        <v>Versicolor</v>
      </c>
      <c r="E7" s="14" t="str">
        <f>VLOOKUP(_xlfn.NUMBERVALUE(INDEX(Distance_Table[#Headers], MATCH(SMALL(Distance!$B7:$DB7, 4), Distance!7:7, FALSE))),'training set'!$A$1:$F$106,6,FALSE)</f>
        <v>Versicolor</v>
      </c>
      <c r="F7" s="14" t="str">
        <f>VLOOKUP(_xlfn.NUMBERVALUE(INDEX(Distance_Table[#Headers], MATCH(SMALL(Distance!$B7:$DB7, 5), Distance!7:7, FALSE))),'training set'!$A$1:$F$106,6,FALSE)</f>
        <v>Virginica</v>
      </c>
      <c r="G7" s="14" t="str">
        <f>VLOOKUP(_xlfn.NUMBERVALUE(INDEX(Distance_Table[#Headers], MATCH(SMALL(Distance!$B7:$DB7, 6), Distance!7:7, FALSE))),'training set'!$A$1:$F$106,6,FALSE)</f>
        <v>Virginica</v>
      </c>
    </row>
    <row r="8" spans="1:7" ht="15.75" x14ac:dyDescent="0.25">
      <c r="A8">
        <v>7</v>
      </c>
      <c r="B8" s="14" t="str">
        <f>VLOOKUP(_xlfn.NUMBERVALUE(INDEX(Distance_Table[#Headers], MATCH(SMALL(Distance!$B8:$DB8, 1), Distance!8:8, FALSE))),'training set'!$A$1:$F$106,6,FALSE)</f>
        <v>Virginica</v>
      </c>
      <c r="C8" s="14" t="str">
        <f>VLOOKUP(_xlfn.NUMBERVALUE(INDEX(Distance_Table[#Headers], MATCH(SMALL(Distance!$B8:$DB8, 2), Distance!8:8, FALSE))),'training set'!$A$1:$F$106,6,FALSE)</f>
        <v>Virginica</v>
      </c>
      <c r="D8" s="14" t="str">
        <f>VLOOKUP(_xlfn.NUMBERVALUE(INDEX(Distance_Table[#Headers], MATCH(SMALL(Distance!$B8:$DB8, 3), Distance!8:8, FALSE))),'training set'!$A$1:$F$106,6,FALSE)</f>
        <v>Virginica</v>
      </c>
      <c r="E8" s="14" t="str">
        <f>VLOOKUP(_xlfn.NUMBERVALUE(INDEX(Distance_Table[#Headers], MATCH(SMALL(Distance!$B8:$DB8, 4), Distance!8:8, FALSE))),'training set'!$A$1:$F$106,6,FALSE)</f>
        <v>Virginica</v>
      </c>
      <c r="F8" s="14" t="str">
        <f>VLOOKUP(_xlfn.NUMBERVALUE(INDEX(Distance_Table[#Headers], MATCH(SMALL(Distance!$B8:$DB8, 5), Distance!8:8, FALSE))),'training set'!$A$1:$F$106,6,FALSE)</f>
        <v>Virginica</v>
      </c>
      <c r="G8" s="14" t="str">
        <f>VLOOKUP(_xlfn.NUMBERVALUE(INDEX(Distance_Table[#Headers], MATCH(SMALL(Distance!$B8:$DB8, 6), Distance!8:8, FALSE))),'training set'!$A$1:$F$106,6,FALSE)</f>
        <v>Virginica</v>
      </c>
    </row>
    <row r="9" spans="1:7" ht="15.75" x14ac:dyDescent="0.25">
      <c r="A9">
        <v>8</v>
      </c>
      <c r="B9" s="14" t="str">
        <f>VLOOKUP(_xlfn.NUMBERVALUE(INDEX(Distance_Table[#Headers], MATCH(SMALL(Distance!$B9:$DB9, 1), Distance!9:9, FALSE))),'training set'!$A$1:$F$106,6,FALSE)</f>
        <v>Versicolor</v>
      </c>
      <c r="C9" s="14" t="str">
        <f>VLOOKUP(_xlfn.NUMBERVALUE(INDEX(Distance_Table[#Headers], MATCH(SMALL(Distance!$B9:$DB9, 2), Distance!9:9, FALSE))),'training set'!$A$1:$F$106,6,FALSE)</f>
        <v>Versicolor</v>
      </c>
      <c r="D9" s="14" t="str">
        <f>VLOOKUP(_xlfn.NUMBERVALUE(INDEX(Distance_Table[#Headers], MATCH(SMALL(Distance!$B9:$DB9, 3), Distance!9:9, FALSE))),'training set'!$A$1:$F$106,6,FALSE)</f>
        <v>Versicolor</v>
      </c>
      <c r="E9" s="14" t="str">
        <f>VLOOKUP(_xlfn.NUMBERVALUE(INDEX(Distance_Table[#Headers], MATCH(SMALL(Distance!$B9:$DB9, 4), Distance!9:9, FALSE))),'training set'!$A$1:$F$106,6,FALSE)</f>
        <v>Virginica</v>
      </c>
      <c r="F9" s="14" t="str">
        <f>VLOOKUP(_xlfn.NUMBERVALUE(INDEX(Distance_Table[#Headers], MATCH(SMALL(Distance!$B9:$DB9, 5), Distance!9:9, FALSE))),'training set'!$A$1:$F$106,6,FALSE)</f>
        <v>Versicolor</v>
      </c>
      <c r="G9" s="14" t="str">
        <f>VLOOKUP(_xlfn.NUMBERVALUE(INDEX(Distance_Table[#Headers], MATCH(SMALL(Distance!$B9:$DB9, 6), Distance!9:9, FALSE))),'training set'!$A$1:$F$106,6,FALSE)</f>
        <v>Setosa</v>
      </c>
    </row>
    <row r="10" spans="1:7" ht="15.75" x14ac:dyDescent="0.25">
      <c r="A10">
        <v>9</v>
      </c>
      <c r="B10" s="14" t="str">
        <f>VLOOKUP(_xlfn.NUMBERVALUE(INDEX(Distance_Table[#Headers], MATCH(SMALL(Distance!$B10:$DB10, 1), Distance!10:10, FALSE))),'training set'!$A$1:$F$106,6,FALSE)</f>
        <v>Setosa</v>
      </c>
      <c r="C10" s="14" t="str">
        <f>VLOOKUP(_xlfn.NUMBERVALUE(INDEX(Distance_Table[#Headers], MATCH(SMALL(Distance!$B10:$DB10, 2), Distance!10:10, FALSE))),'training set'!$A$1:$F$106,6,FALSE)</f>
        <v>Setosa</v>
      </c>
      <c r="D10" s="14" t="str">
        <f>VLOOKUP(_xlfn.NUMBERVALUE(INDEX(Distance_Table[#Headers], MATCH(SMALL(Distance!$B10:$DB10, 3), Distance!10:10, FALSE))),'training set'!$A$1:$F$106,6,FALSE)</f>
        <v>Setosa</v>
      </c>
      <c r="E10" s="14" t="str">
        <f>VLOOKUP(_xlfn.NUMBERVALUE(INDEX(Distance_Table[#Headers], MATCH(SMALL(Distance!$B10:$DB10, 4), Distance!10:10, FALSE))),'training set'!$A$1:$F$106,6,FALSE)</f>
        <v>Setosa</v>
      </c>
      <c r="F10" s="14" t="str">
        <f>VLOOKUP(_xlfn.NUMBERVALUE(INDEX(Distance_Table[#Headers], MATCH(SMALL(Distance!$B10:$DB10, 5), Distance!10:10, FALSE))),'training set'!$A$1:$F$106,6,FALSE)</f>
        <v>Setosa</v>
      </c>
      <c r="G10" s="14" t="str">
        <f>VLOOKUP(_xlfn.NUMBERVALUE(INDEX(Distance_Table[#Headers], MATCH(SMALL(Distance!$B10:$DB10, 6), Distance!10:10, FALSE))),'training set'!$A$1:$F$106,6,FALSE)</f>
        <v>Setosa</v>
      </c>
    </row>
    <row r="11" spans="1:7" ht="15.75" x14ac:dyDescent="0.25">
      <c r="A11">
        <v>10</v>
      </c>
      <c r="B11" s="14" t="str">
        <f>VLOOKUP(_xlfn.NUMBERVALUE(INDEX(Distance_Table[#Headers], MATCH(SMALL(Distance!$B11:$DB11, 1), Distance!11:11, FALSE))),'training set'!$A$1:$F$106,6,FALSE)</f>
        <v>Versicolor</v>
      </c>
      <c r="C11" s="14" t="str">
        <f>VLOOKUP(_xlfn.NUMBERVALUE(INDEX(Distance_Table[#Headers], MATCH(SMALL(Distance!$B11:$DB11, 2), Distance!11:11, FALSE))),'training set'!$A$1:$F$106,6,FALSE)</f>
        <v>Setosa</v>
      </c>
      <c r="D11" s="14" t="str">
        <f>VLOOKUP(_xlfn.NUMBERVALUE(INDEX(Distance_Table[#Headers], MATCH(SMALL(Distance!$B11:$DB11, 3), Distance!11:11, FALSE))),'training set'!$A$1:$F$106,6,FALSE)</f>
        <v>Setosa</v>
      </c>
      <c r="E11" s="14" t="str">
        <f>VLOOKUP(_xlfn.NUMBERVALUE(INDEX(Distance_Table[#Headers], MATCH(SMALL(Distance!$B11:$DB11, 4), Distance!11:11, FALSE))),'training set'!$A$1:$F$106,6,FALSE)</f>
        <v>Setosa</v>
      </c>
      <c r="F11" s="14" t="str">
        <f>VLOOKUP(_xlfn.NUMBERVALUE(INDEX(Distance_Table[#Headers], MATCH(SMALL(Distance!$B11:$DB11, 5), Distance!11:11, FALSE))),'training set'!$A$1:$F$106,6,FALSE)</f>
        <v>Setosa</v>
      </c>
      <c r="G11" s="14" t="str">
        <f>VLOOKUP(_xlfn.NUMBERVALUE(INDEX(Distance_Table[#Headers], MATCH(SMALL(Distance!$B11:$DB11, 6), Distance!11:11, FALSE))),'training set'!$A$1:$F$106,6,FALSE)</f>
        <v>Setosa</v>
      </c>
    </row>
    <row r="12" spans="1:7" ht="15.75" x14ac:dyDescent="0.25">
      <c r="A12">
        <v>11</v>
      </c>
      <c r="B12" s="14" t="str">
        <f>VLOOKUP(_xlfn.NUMBERVALUE(INDEX(Distance_Table[#Headers], MATCH(SMALL(Distance!$B12:$DB12, 1), Distance!12:12, FALSE))),'training set'!$A$1:$F$106,6,FALSE)</f>
        <v>Versicolor</v>
      </c>
      <c r="C12" s="14" t="str">
        <f>VLOOKUP(_xlfn.NUMBERVALUE(INDEX(Distance_Table[#Headers], MATCH(SMALL(Distance!$B12:$DB12, 2), Distance!12:12, FALSE))),'training set'!$A$1:$F$106,6,FALSE)</f>
        <v>Versicolor</v>
      </c>
      <c r="D12" s="14" t="str">
        <f>VLOOKUP(_xlfn.NUMBERVALUE(INDEX(Distance_Table[#Headers], MATCH(SMALL(Distance!$B12:$DB12, 3), Distance!12:12, FALSE))),'training set'!$A$1:$F$106,6,FALSE)</f>
        <v>Versicolor</v>
      </c>
      <c r="E12" s="14" t="str">
        <f>VLOOKUP(_xlfn.NUMBERVALUE(INDEX(Distance_Table[#Headers], MATCH(SMALL(Distance!$B12:$DB12, 4), Distance!12:12, FALSE))),'training set'!$A$1:$F$106,6,FALSE)</f>
        <v>Versicolor</v>
      </c>
      <c r="F12" s="14" t="str">
        <f>VLOOKUP(_xlfn.NUMBERVALUE(INDEX(Distance_Table[#Headers], MATCH(SMALL(Distance!$B12:$DB12, 5), Distance!12:12, FALSE))),'training set'!$A$1:$F$106,6,FALSE)</f>
        <v>Versicolor</v>
      </c>
      <c r="G12" s="14" t="str">
        <f>VLOOKUP(_xlfn.NUMBERVALUE(INDEX(Distance_Table[#Headers], MATCH(SMALL(Distance!$B12:$DB12, 6), Distance!12:12, FALSE))),'training set'!$A$1:$F$106,6,FALSE)</f>
        <v>Virginica</v>
      </c>
    </row>
    <row r="13" spans="1:7" ht="15.75" x14ac:dyDescent="0.25">
      <c r="A13">
        <v>12</v>
      </c>
      <c r="B13" s="14" t="str">
        <f>VLOOKUP(_xlfn.NUMBERVALUE(INDEX(Distance_Table[#Headers], MATCH(SMALL(Distance!$B13:$DB13, 1), Distance!13:13, FALSE))),'training set'!$A$1:$F$106,6,FALSE)</f>
        <v>Virginica</v>
      </c>
      <c r="C13" s="14" t="str">
        <f>VLOOKUP(_xlfn.NUMBERVALUE(INDEX(Distance_Table[#Headers], MATCH(SMALL(Distance!$B13:$DB13, 2), Distance!13:13, FALSE))),'training set'!$A$1:$F$106,6,FALSE)</f>
        <v>Virginica</v>
      </c>
      <c r="D13" s="14" t="str">
        <f>VLOOKUP(_xlfn.NUMBERVALUE(INDEX(Distance_Table[#Headers], MATCH(SMALL(Distance!$B13:$DB13, 3), Distance!13:13, FALSE))),'training set'!$A$1:$F$106,6,FALSE)</f>
        <v>Virginica</v>
      </c>
      <c r="E13" s="14" t="str">
        <f>VLOOKUP(_xlfn.NUMBERVALUE(INDEX(Distance_Table[#Headers], MATCH(SMALL(Distance!$B13:$DB13, 4), Distance!13:13, FALSE))),'training set'!$A$1:$F$106,6,FALSE)</f>
        <v>Virginica</v>
      </c>
      <c r="F13" s="14" t="str">
        <f>VLOOKUP(_xlfn.NUMBERVALUE(INDEX(Distance_Table[#Headers], MATCH(SMALL(Distance!$B13:$DB13, 5), Distance!13:13, FALSE))),'training set'!$A$1:$F$106,6,FALSE)</f>
        <v>Virginica</v>
      </c>
      <c r="G13" s="14" t="str">
        <f>VLOOKUP(_xlfn.NUMBERVALUE(INDEX(Distance_Table[#Headers], MATCH(SMALL(Distance!$B13:$DB13, 6), Distance!13:13, FALSE))),'training set'!$A$1:$F$106,6,FALSE)</f>
        <v>Virginica</v>
      </c>
    </row>
    <row r="14" spans="1:7" ht="15.75" x14ac:dyDescent="0.25">
      <c r="A14">
        <v>13</v>
      </c>
      <c r="B14" s="14" t="str">
        <f>VLOOKUP(_xlfn.NUMBERVALUE(INDEX(Distance_Table[#Headers], MATCH(SMALL(Distance!$B14:$DB14, 1), Distance!14:14, FALSE))),'training set'!$A$1:$F$106,6,FALSE)</f>
        <v>Virginica</v>
      </c>
      <c r="C14" s="14" t="str">
        <f>VLOOKUP(_xlfn.NUMBERVALUE(INDEX(Distance_Table[#Headers], MATCH(SMALL(Distance!$B14:$DB14, 2), Distance!14:14, FALSE))),'training set'!$A$1:$F$106,6,FALSE)</f>
        <v>Virginica</v>
      </c>
      <c r="D14" s="14" t="str">
        <f>VLOOKUP(_xlfn.NUMBERVALUE(INDEX(Distance_Table[#Headers], MATCH(SMALL(Distance!$B14:$DB14, 3), Distance!14:14, FALSE))),'training set'!$A$1:$F$106,6,FALSE)</f>
        <v>Virginica</v>
      </c>
      <c r="E14" s="14" t="str">
        <f>VLOOKUP(_xlfn.NUMBERVALUE(INDEX(Distance_Table[#Headers], MATCH(SMALL(Distance!$B14:$DB14, 4), Distance!14:14, FALSE))),'training set'!$A$1:$F$106,6,FALSE)</f>
        <v>Virginica</v>
      </c>
      <c r="F14" s="14" t="str">
        <f>VLOOKUP(_xlfn.NUMBERVALUE(INDEX(Distance_Table[#Headers], MATCH(SMALL(Distance!$B14:$DB14, 5), Distance!14:14, FALSE))),'training set'!$A$1:$F$106,6,FALSE)</f>
        <v>Virginica</v>
      </c>
      <c r="G14" s="14" t="str">
        <f>VLOOKUP(_xlfn.NUMBERVALUE(INDEX(Distance_Table[#Headers], MATCH(SMALL(Distance!$B14:$DB14, 6), Distance!14:14, FALSE))),'training set'!$A$1:$F$106,6,FALSE)</f>
        <v>Virginica</v>
      </c>
    </row>
    <row r="15" spans="1:7" ht="15.75" x14ac:dyDescent="0.25">
      <c r="A15">
        <v>14</v>
      </c>
      <c r="B15" s="14" t="str">
        <f>VLOOKUP(_xlfn.NUMBERVALUE(INDEX(Distance_Table[#Headers], MATCH(SMALL(Distance!$B15:$DB15, 1), Distance!15:15, FALSE))),'training set'!$A$1:$F$106,6,FALSE)</f>
        <v>Virginica</v>
      </c>
      <c r="C15" s="14" t="str">
        <f>VLOOKUP(_xlfn.NUMBERVALUE(INDEX(Distance_Table[#Headers], MATCH(SMALL(Distance!$B15:$DB15, 2), Distance!15:15, FALSE))),'training set'!$A$1:$F$106,6,FALSE)</f>
        <v>Virginica</v>
      </c>
      <c r="D15" s="14" t="str">
        <f>VLOOKUP(_xlfn.NUMBERVALUE(INDEX(Distance_Table[#Headers], MATCH(SMALL(Distance!$B15:$DB15, 3), Distance!15:15, FALSE))),'training set'!$A$1:$F$106,6,FALSE)</f>
        <v>Virginica</v>
      </c>
      <c r="E15" s="14" t="str">
        <f>VLOOKUP(_xlfn.NUMBERVALUE(INDEX(Distance_Table[#Headers], MATCH(SMALL(Distance!$B15:$DB15, 4), Distance!15:15, FALSE))),'training set'!$A$1:$F$106,6,FALSE)</f>
        <v>Virginica</v>
      </c>
      <c r="F15" s="14" t="str">
        <f>VLOOKUP(_xlfn.NUMBERVALUE(INDEX(Distance_Table[#Headers], MATCH(SMALL(Distance!$B15:$DB15, 5), Distance!15:15, FALSE))),'training set'!$A$1:$F$106,6,FALSE)</f>
        <v>Versicolor</v>
      </c>
      <c r="G15" s="14" t="str">
        <f>VLOOKUP(_xlfn.NUMBERVALUE(INDEX(Distance_Table[#Headers], MATCH(SMALL(Distance!$B15:$DB15, 6), Distance!15:15, FALSE))),'training set'!$A$1:$F$106,6,FALSE)</f>
        <v>Versicolor</v>
      </c>
    </row>
    <row r="16" spans="1:7" ht="15.75" x14ac:dyDescent="0.25">
      <c r="A16">
        <v>15</v>
      </c>
      <c r="B16" s="14" t="str">
        <f>VLOOKUP(_xlfn.NUMBERVALUE(INDEX(Distance_Table[#Headers], MATCH(SMALL(Distance!$B16:$DB16, 1), Distance!16:16, FALSE))),'training set'!$A$1:$F$106,6,FALSE)</f>
        <v>Setosa</v>
      </c>
      <c r="C16" s="14" t="str">
        <f>VLOOKUP(_xlfn.NUMBERVALUE(INDEX(Distance_Table[#Headers], MATCH(SMALL(Distance!$B16:$DB16, 2), Distance!16:16, FALSE))),'training set'!$A$1:$F$106,6,FALSE)</f>
        <v>Setosa</v>
      </c>
      <c r="D16" s="14" t="str">
        <f>VLOOKUP(_xlfn.NUMBERVALUE(INDEX(Distance_Table[#Headers], MATCH(SMALL(Distance!$B16:$DB16, 3), Distance!16:16, FALSE))),'training set'!$A$1:$F$106,6,FALSE)</f>
        <v>Setosa</v>
      </c>
      <c r="E16" s="14" t="str">
        <f>VLOOKUP(_xlfn.NUMBERVALUE(INDEX(Distance_Table[#Headers], MATCH(SMALL(Distance!$B16:$DB16, 4), Distance!16:16, FALSE))),'training set'!$A$1:$F$106,6,FALSE)</f>
        <v>Setosa</v>
      </c>
      <c r="F16" s="14" t="str">
        <f>VLOOKUP(_xlfn.NUMBERVALUE(INDEX(Distance_Table[#Headers], MATCH(SMALL(Distance!$B16:$DB16, 5), Distance!16:16, FALSE))),'training set'!$A$1:$F$106,6,FALSE)</f>
        <v>Setosa</v>
      </c>
      <c r="G16" s="14" t="str">
        <f>VLOOKUP(_xlfn.NUMBERVALUE(INDEX(Distance_Table[#Headers], MATCH(SMALL(Distance!$B16:$DB16, 6), Distance!16:16, FALSE))),'training set'!$A$1:$F$106,6,FALSE)</f>
        <v>Setosa</v>
      </c>
    </row>
    <row r="17" spans="1:7" ht="15.75" x14ac:dyDescent="0.25">
      <c r="A17">
        <v>16</v>
      </c>
      <c r="B17" s="14" t="str">
        <f>VLOOKUP(_xlfn.NUMBERVALUE(INDEX(Distance_Table[#Headers], MATCH(SMALL(Distance!$B17:$DB17, 1), Distance!17:17, FALSE))),'training set'!$A$1:$F$106,6,FALSE)</f>
        <v>Setosa</v>
      </c>
      <c r="C17" s="14" t="str">
        <f>VLOOKUP(_xlfn.NUMBERVALUE(INDEX(Distance_Table[#Headers], MATCH(SMALL(Distance!$B17:$DB17, 2), Distance!17:17, FALSE))),'training set'!$A$1:$F$106,6,FALSE)</f>
        <v>Setosa</v>
      </c>
      <c r="D17" s="14" t="str">
        <f>VLOOKUP(_xlfn.NUMBERVALUE(INDEX(Distance_Table[#Headers], MATCH(SMALL(Distance!$B17:$DB17, 3), Distance!17:17, FALSE))),'training set'!$A$1:$F$106,6,FALSE)</f>
        <v>Setosa</v>
      </c>
      <c r="E17" s="14" t="str">
        <f>VLOOKUP(_xlfn.NUMBERVALUE(INDEX(Distance_Table[#Headers], MATCH(SMALL(Distance!$B17:$DB17, 4), Distance!17:17, FALSE))),'training set'!$A$1:$F$106,6,FALSE)</f>
        <v>Setosa</v>
      </c>
      <c r="F17" s="14" t="str">
        <f>VLOOKUP(_xlfn.NUMBERVALUE(INDEX(Distance_Table[#Headers], MATCH(SMALL(Distance!$B17:$DB17, 5), Distance!17:17, FALSE))),'training set'!$A$1:$F$106,6,FALSE)</f>
        <v>Versicolor</v>
      </c>
      <c r="G17" s="14" t="str">
        <f>VLOOKUP(_xlfn.NUMBERVALUE(INDEX(Distance_Table[#Headers], MATCH(SMALL(Distance!$B17:$DB17, 6), Distance!17:17, FALSE))),'training set'!$A$1:$F$106,6,FALSE)</f>
        <v>Setosa</v>
      </c>
    </row>
    <row r="18" spans="1:7" ht="15.75" x14ac:dyDescent="0.25">
      <c r="A18">
        <v>17</v>
      </c>
      <c r="B18" s="14" t="str">
        <f>VLOOKUP(_xlfn.NUMBERVALUE(INDEX(Distance_Table[#Headers], MATCH(SMALL(Distance!$B18:$DB18, 1), Distance!18:18, FALSE))),'training set'!$A$1:$F$106,6,FALSE)</f>
        <v>Versicolor</v>
      </c>
      <c r="C18" s="14" t="str">
        <f>VLOOKUP(_xlfn.NUMBERVALUE(INDEX(Distance_Table[#Headers], MATCH(SMALL(Distance!$B18:$DB18, 2), Distance!18:18, FALSE))),'training set'!$A$1:$F$106,6,FALSE)</f>
        <v>Versicolor</v>
      </c>
      <c r="D18" s="14" t="str">
        <f>VLOOKUP(_xlfn.NUMBERVALUE(INDEX(Distance_Table[#Headers], MATCH(SMALL(Distance!$B18:$DB18, 3), Distance!18:18, FALSE))),'training set'!$A$1:$F$106,6,FALSE)</f>
        <v>Versicolor</v>
      </c>
      <c r="E18" s="14" t="str">
        <f>VLOOKUP(_xlfn.NUMBERVALUE(INDEX(Distance_Table[#Headers], MATCH(SMALL(Distance!$B18:$DB18, 4), Distance!18:18, FALSE))),'training set'!$A$1:$F$106,6,FALSE)</f>
        <v>Virginica</v>
      </c>
      <c r="F18" s="14" t="str">
        <f>VLOOKUP(_xlfn.NUMBERVALUE(INDEX(Distance_Table[#Headers], MATCH(SMALL(Distance!$B18:$DB18, 5), Distance!18:18, FALSE))),'training set'!$A$1:$F$106,6,FALSE)</f>
        <v>Versicolor</v>
      </c>
      <c r="G18" s="14" t="str">
        <f>VLOOKUP(_xlfn.NUMBERVALUE(INDEX(Distance_Table[#Headers], MATCH(SMALL(Distance!$B18:$DB18, 6), Distance!18:18, FALSE))),'training set'!$A$1:$F$106,6,FALSE)</f>
        <v>Virginica</v>
      </c>
    </row>
    <row r="19" spans="1:7" ht="15.75" x14ac:dyDescent="0.25">
      <c r="A19">
        <v>18</v>
      </c>
      <c r="B19" s="14" t="str">
        <f>VLOOKUP(_xlfn.NUMBERVALUE(INDEX(Distance_Table[#Headers], MATCH(SMALL(Distance!$B19:$DB19, 1), Distance!19:19, FALSE))),'training set'!$A$1:$F$106,6,FALSE)</f>
        <v>Setosa</v>
      </c>
      <c r="C19" s="14" t="str">
        <f>VLOOKUP(_xlfn.NUMBERVALUE(INDEX(Distance_Table[#Headers], MATCH(SMALL(Distance!$B19:$DB19, 2), Distance!19:19, FALSE))),'training set'!$A$1:$F$106,6,FALSE)</f>
        <v>Setosa</v>
      </c>
      <c r="D19" s="14" t="str">
        <f>VLOOKUP(_xlfn.NUMBERVALUE(INDEX(Distance_Table[#Headers], MATCH(SMALL(Distance!$B19:$DB19, 3), Distance!19:19, FALSE))),'training set'!$A$1:$F$106,6,FALSE)</f>
        <v>Setosa</v>
      </c>
      <c r="E19" s="14" t="str">
        <f>VLOOKUP(_xlfn.NUMBERVALUE(INDEX(Distance_Table[#Headers], MATCH(SMALL(Distance!$B19:$DB19, 4), Distance!19:19, FALSE))),'training set'!$A$1:$F$106,6,FALSE)</f>
        <v>Setosa</v>
      </c>
      <c r="F19" s="14" t="str">
        <f>VLOOKUP(_xlfn.NUMBERVALUE(INDEX(Distance_Table[#Headers], MATCH(SMALL(Distance!$B19:$DB19, 5), Distance!19:19, FALSE))),'training set'!$A$1:$F$106,6,FALSE)</f>
        <v>Setosa</v>
      </c>
      <c r="G19" s="14" t="str">
        <f>VLOOKUP(_xlfn.NUMBERVALUE(INDEX(Distance_Table[#Headers], MATCH(SMALL(Distance!$B19:$DB19, 6), Distance!19:19, FALSE))),'training set'!$A$1:$F$106,6,FALSE)</f>
        <v>Setosa</v>
      </c>
    </row>
    <row r="20" spans="1:7" ht="15.75" x14ac:dyDescent="0.25">
      <c r="A20">
        <v>19</v>
      </c>
      <c r="B20" s="14" t="str">
        <f>VLOOKUP(_xlfn.NUMBERVALUE(INDEX(Distance_Table[#Headers], MATCH(SMALL(Distance!$B20:$DB20, 1), Distance!20:20, FALSE))),'training set'!$A$1:$F$106,6,FALSE)</f>
        <v>Versicolor</v>
      </c>
      <c r="C20" s="14" t="str">
        <f>VLOOKUP(_xlfn.NUMBERVALUE(INDEX(Distance_Table[#Headers], MATCH(SMALL(Distance!$B20:$DB20, 2), Distance!20:20, FALSE))),'training set'!$A$1:$F$106,6,FALSE)</f>
        <v>Versicolor</v>
      </c>
      <c r="D20" s="14" t="str">
        <f>VLOOKUP(_xlfn.NUMBERVALUE(INDEX(Distance_Table[#Headers], MATCH(SMALL(Distance!$B20:$DB20, 3), Distance!20:20, FALSE))),'training set'!$A$1:$F$106,6,FALSE)</f>
        <v>Versicolor</v>
      </c>
      <c r="E20" s="14" t="str">
        <f>VLOOKUP(_xlfn.NUMBERVALUE(INDEX(Distance_Table[#Headers], MATCH(SMALL(Distance!$B20:$DB20, 4), Distance!20:20, FALSE))),'training set'!$A$1:$F$106,6,FALSE)</f>
        <v>Versicolor</v>
      </c>
      <c r="F20" s="14" t="str">
        <f>VLOOKUP(_xlfn.NUMBERVALUE(INDEX(Distance_Table[#Headers], MATCH(SMALL(Distance!$B20:$DB20, 5), Distance!20:20, FALSE))),'training set'!$A$1:$F$106,6,FALSE)</f>
        <v>Virginica</v>
      </c>
      <c r="G20" s="14" t="str">
        <f>VLOOKUP(_xlfn.NUMBERVALUE(INDEX(Distance_Table[#Headers], MATCH(SMALL(Distance!$B20:$DB20, 6), Distance!20:20, FALSE))),'training set'!$A$1:$F$106,6,FALSE)</f>
        <v>Setosa</v>
      </c>
    </row>
    <row r="21" spans="1:7" ht="15.75" x14ac:dyDescent="0.25">
      <c r="A21">
        <v>20</v>
      </c>
      <c r="B21" s="14" t="str">
        <f>VLOOKUP(_xlfn.NUMBERVALUE(INDEX(Distance_Table[#Headers], MATCH(SMALL(Distance!$B21:$DB21, 1), Distance!21:21, FALSE))),'training set'!$A$1:$F$106,6,FALSE)</f>
        <v>Setosa</v>
      </c>
      <c r="C21" s="14" t="str">
        <f>VLOOKUP(_xlfn.NUMBERVALUE(INDEX(Distance_Table[#Headers], MATCH(SMALL(Distance!$B21:$DB21, 2), Distance!21:21, FALSE))),'training set'!$A$1:$F$106,6,FALSE)</f>
        <v>Setosa</v>
      </c>
      <c r="D21" s="14" t="str">
        <f>VLOOKUP(_xlfn.NUMBERVALUE(INDEX(Distance_Table[#Headers], MATCH(SMALL(Distance!$B21:$DB21, 3), Distance!21:21, FALSE))),'training set'!$A$1:$F$106,6,FALSE)</f>
        <v>Setosa</v>
      </c>
      <c r="E21" s="14" t="str">
        <f>VLOOKUP(_xlfn.NUMBERVALUE(INDEX(Distance_Table[#Headers], MATCH(SMALL(Distance!$B21:$DB21, 4), Distance!21:21, FALSE))),'training set'!$A$1:$F$106,6,FALSE)</f>
        <v>Virginica</v>
      </c>
      <c r="F21" s="14" t="str">
        <f>VLOOKUP(_xlfn.NUMBERVALUE(INDEX(Distance_Table[#Headers], MATCH(SMALL(Distance!$B21:$DB21, 5), Distance!21:21, FALSE))),'training set'!$A$1:$F$106,6,FALSE)</f>
        <v>Versicolor</v>
      </c>
      <c r="G21" s="14" t="str">
        <f>VLOOKUP(_xlfn.NUMBERVALUE(INDEX(Distance_Table[#Headers], MATCH(SMALL(Distance!$B21:$DB21, 6), Distance!21:21, FALSE))),'training set'!$A$1:$F$106,6,FALSE)</f>
        <v>Versicolor</v>
      </c>
    </row>
    <row r="22" spans="1:7" ht="15.75" x14ac:dyDescent="0.25">
      <c r="A22">
        <v>21</v>
      </c>
      <c r="B22" s="14" t="str">
        <f>VLOOKUP(_xlfn.NUMBERVALUE(INDEX(Distance_Table[#Headers], MATCH(SMALL(Distance!$B22:$DB22, 1), Distance!22:22, FALSE))),'training set'!$A$1:$F$106,6,FALSE)</f>
        <v>Virginica</v>
      </c>
      <c r="C22" s="14" t="str">
        <f>VLOOKUP(_xlfn.NUMBERVALUE(INDEX(Distance_Table[#Headers], MATCH(SMALL(Distance!$B22:$DB22, 2), Distance!22:22, FALSE))),'training set'!$A$1:$F$106,6,FALSE)</f>
        <v>Virginica</v>
      </c>
      <c r="D22" s="14" t="str">
        <f>VLOOKUP(_xlfn.NUMBERVALUE(INDEX(Distance_Table[#Headers], MATCH(SMALL(Distance!$B22:$DB22, 3), Distance!22:22, FALSE))),'training set'!$A$1:$F$106,6,FALSE)</f>
        <v>Virginica</v>
      </c>
      <c r="E22" s="14" t="str">
        <f>VLOOKUP(_xlfn.NUMBERVALUE(INDEX(Distance_Table[#Headers], MATCH(SMALL(Distance!$B22:$DB22, 4), Distance!22:22, FALSE))),'training set'!$A$1:$F$106,6,FALSE)</f>
        <v>Virginica</v>
      </c>
      <c r="F22" s="14" t="str">
        <f>VLOOKUP(_xlfn.NUMBERVALUE(INDEX(Distance_Table[#Headers], MATCH(SMALL(Distance!$B22:$DB22, 5), Distance!22:22, FALSE))),'training set'!$A$1:$F$106,6,FALSE)</f>
        <v>Virginica</v>
      </c>
      <c r="G22" s="14" t="str">
        <f>VLOOKUP(_xlfn.NUMBERVALUE(INDEX(Distance_Table[#Headers], MATCH(SMALL(Distance!$B22:$DB22, 6), Distance!22:22, FALSE))),'training set'!$A$1:$F$106,6,FALSE)</f>
        <v>Virginica</v>
      </c>
    </row>
    <row r="23" spans="1:7" ht="15.75" x14ac:dyDescent="0.25">
      <c r="A23">
        <v>22</v>
      </c>
      <c r="B23" s="14" t="str">
        <f>VLOOKUP(_xlfn.NUMBERVALUE(INDEX(Distance_Table[#Headers], MATCH(SMALL(Distance!$B23:$DB23, 1), Distance!23:23, FALSE))),'training set'!$A$1:$F$106,6,FALSE)</f>
        <v>Virginica</v>
      </c>
      <c r="C23" s="14" t="str">
        <f>VLOOKUP(_xlfn.NUMBERVALUE(INDEX(Distance_Table[#Headers], MATCH(SMALL(Distance!$B23:$DB23, 2), Distance!23:23, FALSE))),'training set'!$A$1:$F$106,6,FALSE)</f>
        <v>Virginica</v>
      </c>
      <c r="D23" s="14" t="str">
        <f>VLOOKUP(_xlfn.NUMBERVALUE(INDEX(Distance_Table[#Headers], MATCH(SMALL(Distance!$B23:$DB23, 3), Distance!23:23, FALSE))),'training set'!$A$1:$F$106,6,FALSE)</f>
        <v>Virginica</v>
      </c>
      <c r="E23" s="14" t="str">
        <f>VLOOKUP(_xlfn.NUMBERVALUE(INDEX(Distance_Table[#Headers], MATCH(SMALL(Distance!$B23:$DB23, 4), Distance!23:23, FALSE))),'training set'!$A$1:$F$106,6,FALSE)</f>
        <v>Virginica</v>
      </c>
      <c r="F23" s="14" t="str">
        <f>VLOOKUP(_xlfn.NUMBERVALUE(INDEX(Distance_Table[#Headers], MATCH(SMALL(Distance!$B23:$DB23, 5), Distance!23:23, FALSE))),'training set'!$A$1:$F$106,6,FALSE)</f>
        <v>Versicolor</v>
      </c>
      <c r="G23" s="14" t="str">
        <f>VLOOKUP(_xlfn.NUMBERVALUE(INDEX(Distance_Table[#Headers], MATCH(SMALL(Distance!$B23:$DB23, 6), Distance!23:23, FALSE))),'training set'!$A$1:$F$106,6,FALSE)</f>
        <v>Versicolor</v>
      </c>
    </row>
    <row r="24" spans="1:7" ht="15.75" x14ac:dyDescent="0.25">
      <c r="A24">
        <v>23</v>
      </c>
      <c r="B24" s="14" t="str">
        <f>VLOOKUP(_xlfn.NUMBERVALUE(INDEX(Distance_Table[#Headers], MATCH(SMALL(Distance!$B24:$DB24, 1), Distance!24:24, FALSE))),'training set'!$A$1:$F$106,6,FALSE)</f>
        <v>Virginica</v>
      </c>
      <c r="C24" s="14" t="str">
        <f>VLOOKUP(_xlfn.NUMBERVALUE(INDEX(Distance_Table[#Headers], MATCH(SMALL(Distance!$B24:$DB24, 2), Distance!24:24, FALSE))),'training set'!$A$1:$F$106,6,FALSE)</f>
        <v>Virginica</v>
      </c>
      <c r="D24" s="14" t="str">
        <f>VLOOKUP(_xlfn.NUMBERVALUE(INDEX(Distance_Table[#Headers], MATCH(SMALL(Distance!$B24:$DB24, 3), Distance!24:24, FALSE))),'training set'!$A$1:$F$106,6,FALSE)</f>
        <v>Virginica</v>
      </c>
      <c r="E24" s="14" t="str">
        <f>VLOOKUP(_xlfn.NUMBERVALUE(INDEX(Distance_Table[#Headers], MATCH(SMALL(Distance!$B24:$DB24, 4), Distance!24:24, FALSE))),'training set'!$A$1:$F$106,6,FALSE)</f>
        <v>Virginica</v>
      </c>
      <c r="F24" s="14" t="str">
        <f>VLOOKUP(_xlfn.NUMBERVALUE(INDEX(Distance_Table[#Headers], MATCH(SMALL(Distance!$B24:$DB24, 5), Distance!24:24, FALSE))),'training set'!$A$1:$F$106,6,FALSE)</f>
        <v>Virginica</v>
      </c>
      <c r="G24" s="14" t="str">
        <f>VLOOKUP(_xlfn.NUMBERVALUE(INDEX(Distance_Table[#Headers], MATCH(SMALL(Distance!$B24:$DB24, 6), Distance!24:24, FALSE))),'training set'!$A$1:$F$106,6,FALSE)</f>
        <v>Virginica</v>
      </c>
    </row>
    <row r="25" spans="1:7" ht="15.75" x14ac:dyDescent="0.25">
      <c r="A25">
        <v>24</v>
      </c>
      <c r="B25" s="14" t="str">
        <f>VLOOKUP(_xlfn.NUMBERVALUE(INDEX(Distance_Table[#Headers], MATCH(SMALL(Distance!$B25:$DB25, 1), Distance!25:25, FALSE))),'training set'!$A$1:$F$106,6,FALSE)</f>
        <v>Versicolor</v>
      </c>
      <c r="C25" s="14" t="str">
        <f>VLOOKUP(_xlfn.NUMBERVALUE(INDEX(Distance_Table[#Headers], MATCH(SMALL(Distance!$B25:$DB25, 2), Distance!25:25, FALSE))),'training set'!$A$1:$F$106,6,FALSE)</f>
        <v>Versicolor</v>
      </c>
      <c r="D25" s="14" t="str">
        <f>VLOOKUP(_xlfn.NUMBERVALUE(INDEX(Distance_Table[#Headers], MATCH(SMALL(Distance!$B25:$DB25, 3), Distance!25:25, FALSE))),'training set'!$A$1:$F$106,6,FALSE)</f>
        <v>Virginica</v>
      </c>
      <c r="E25" s="14" t="str">
        <f>VLOOKUP(_xlfn.NUMBERVALUE(INDEX(Distance_Table[#Headers], MATCH(SMALL(Distance!$B25:$DB25, 4), Distance!25:25, FALSE))),'training set'!$A$1:$F$106,6,FALSE)</f>
        <v>Virginica</v>
      </c>
      <c r="F25" s="14" t="str">
        <f>VLOOKUP(_xlfn.NUMBERVALUE(INDEX(Distance_Table[#Headers], MATCH(SMALL(Distance!$B25:$DB25, 5), Distance!25:25, FALSE))),'training set'!$A$1:$F$106,6,FALSE)</f>
        <v>Versicolor</v>
      </c>
      <c r="G25" s="14" t="str">
        <f>VLOOKUP(_xlfn.NUMBERVALUE(INDEX(Distance_Table[#Headers], MATCH(SMALL(Distance!$B25:$DB25, 6), Distance!25:25, FALSE))),'training set'!$A$1:$F$106,6,FALSE)</f>
        <v>Virginica</v>
      </c>
    </row>
    <row r="26" spans="1:7" ht="15.75" x14ac:dyDescent="0.25">
      <c r="A26">
        <v>25</v>
      </c>
      <c r="B26" s="14" t="str">
        <f>VLOOKUP(_xlfn.NUMBERVALUE(INDEX(Distance_Table[#Headers], MATCH(SMALL(Distance!$B26:$DB26, 1), Distance!26:26, FALSE))),'training set'!$A$1:$F$106,6,FALSE)</f>
        <v>Versicolor</v>
      </c>
      <c r="C26" s="14" t="str">
        <f>VLOOKUP(_xlfn.NUMBERVALUE(INDEX(Distance_Table[#Headers], MATCH(SMALL(Distance!$B26:$DB26, 2), Distance!26:26, FALSE))),'training set'!$A$1:$F$106,6,FALSE)</f>
        <v>Versicolor</v>
      </c>
      <c r="D26" s="14" t="str">
        <f>VLOOKUP(_xlfn.NUMBERVALUE(INDEX(Distance_Table[#Headers], MATCH(SMALL(Distance!$B26:$DB26, 3), Distance!26:26, FALSE))),'training set'!$A$1:$F$106,6,FALSE)</f>
        <v>Versicolor</v>
      </c>
      <c r="E26" s="14" t="str">
        <f>VLOOKUP(_xlfn.NUMBERVALUE(INDEX(Distance_Table[#Headers], MATCH(SMALL(Distance!$B26:$DB26, 4), Distance!26:26, FALSE))),'training set'!$A$1:$F$106,6,FALSE)</f>
        <v>Versicolor</v>
      </c>
      <c r="F26" s="14" t="str">
        <f>VLOOKUP(_xlfn.NUMBERVALUE(INDEX(Distance_Table[#Headers], MATCH(SMALL(Distance!$B26:$DB26, 5), Distance!26:26, FALSE))),'training set'!$A$1:$F$106,6,FALSE)</f>
        <v>Versicolor</v>
      </c>
      <c r="G26" s="14" t="str">
        <f>VLOOKUP(_xlfn.NUMBERVALUE(INDEX(Distance_Table[#Headers], MATCH(SMALL(Distance!$B26:$DB26, 6), Distance!26:26, FALSE))),'training set'!$A$1:$F$106,6,FALSE)</f>
        <v>Versicolor</v>
      </c>
    </row>
    <row r="27" spans="1:7" ht="15.75" x14ac:dyDescent="0.25">
      <c r="A27">
        <v>26</v>
      </c>
      <c r="B27" s="14" t="str">
        <f>VLOOKUP(_xlfn.NUMBERVALUE(INDEX(Distance_Table[#Headers], MATCH(SMALL(Distance!$B27:$DB27, 1), Distance!27:27, FALSE))),'training set'!$A$1:$F$106,6,FALSE)</f>
        <v>Versicolor</v>
      </c>
      <c r="C27" s="14" t="str">
        <f>VLOOKUP(_xlfn.NUMBERVALUE(INDEX(Distance_Table[#Headers], MATCH(SMALL(Distance!$B27:$DB27, 2), Distance!27:27, FALSE))),'training set'!$A$1:$F$106,6,FALSE)</f>
        <v>Versicolor</v>
      </c>
      <c r="D27" s="14" t="str">
        <f>VLOOKUP(_xlfn.NUMBERVALUE(INDEX(Distance_Table[#Headers], MATCH(SMALL(Distance!$B27:$DB27, 3), Distance!27:27, FALSE))),'training set'!$A$1:$F$106,6,FALSE)</f>
        <v>Versicolor</v>
      </c>
      <c r="E27" s="14" t="str">
        <f>VLOOKUP(_xlfn.NUMBERVALUE(INDEX(Distance_Table[#Headers], MATCH(SMALL(Distance!$B27:$DB27, 4), Distance!27:27, FALSE))),'training set'!$A$1:$F$106,6,FALSE)</f>
        <v>Versicolor</v>
      </c>
      <c r="F27" s="14" t="str">
        <f>VLOOKUP(_xlfn.NUMBERVALUE(INDEX(Distance_Table[#Headers], MATCH(SMALL(Distance!$B27:$DB27, 5), Distance!27:27, FALSE))),'training set'!$A$1:$F$106,6,FALSE)</f>
        <v>Versicolor</v>
      </c>
      <c r="G27" s="14" t="str">
        <f>VLOOKUP(_xlfn.NUMBERVALUE(INDEX(Distance_Table[#Headers], MATCH(SMALL(Distance!$B27:$DB27, 6), Distance!27:27, FALSE))),'training set'!$A$1:$F$106,6,FALSE)</f>
        <v>Versicolor</v>
      </c>
    </row>
    <row r="28" spans="1:7" ht="15.75" x14ac:dyDescent="0.25">
      <c r="A28">
        <v>27</v>
      </c>
      <c r="B28" s="14" t="str">
        <f>VLOOKUP(_xlfn.NUMBERVALUE(INDEX(Distance_Table[#Headers], MATCH(SMALL(Distance!$B28:$DB28, 1), Distance!28:28, FALSE))),'training set'!$A$1:$F$106,6,FALSE)</f>
        <v>Versicolor</v>
      </c>
      <c r="C28" s="14" t="str">
        <f>VLOOKUP(_xlfn.NUMBERVALUE(INDEX(Distance_Table[#Headers], MATCH(SMALL(Distance!$B28:$DB28, 2), Distance!28:28, FALSE))),'training set'!$A$1:$F$106,6,FALSE)</f>
        <v>Versicolor</v>
      </c>
      <c r="D28" s="14" t="str">
        <f>VLOOKUP(_xlfn.NUMBERVALUE(INDEX(Distance_Table[#Headers], MATCH(SMALL(Distance!$B28:$DB28, 3), Distance!28:28, FALSE))),'training set'!$A$1:$F$106,6,FALSE)</f>
        <v>Virginica</v>
      </c>
      <c r="E28" s="14" t="str">
        <f>VLOOKUP(_xlfn.NUMBERVALUE(INDEX(Distance_Table[#Headers], MATCH(SMALL(Distance!$B28:$DB28, 4), Distance!28:28, FALSE))),'training set'!$A$1:$F$106,6,FALSE)</f>
        <v>Versicolor</v>
      </c>
      <c r="F28" s="14" t="str">
        <f>VLOOKUP(_xlfn.NUMBERVALUE(INDEX(Distance_Table[#Headers], MATCH(SMALL(Distance!$B28:$DB28, 5), Distance!28:28, FALSE))),'training set'!$A$1:$F$106,6,FALSE)</f>
        <v>Versicolor</v>
      </c>
      <c r="G28" s="14" t="str">
        <f>VLOOKUP(_xlfn.NUMBERVALUE(INDEX(Distance_Table[#Headers], MATCH(SMALL(Distance!$B28:$DB28, 6), Distance!28:28, FALSE))),'training set'!$A$1:$F$106,6,FALSE)</f>
        <v>Versicolor</v>
      </c>
    </row>
    <row r="29" spans="1:7" ht="15.75" x14ac:dyDescent="0.25">
      <c r="A29">
        <v>28</v>
      </c>
      <c r="B29" s="14" t="str">
        <f>VLOOKUP(_xlfn.NUMBERVALUE(INDEX(Distance_Table[#Headers], MATCH(SMALL(Distance!$B29:$DB29, 1), Distance!29:29, FALSE))),'training set'!$A$1:$F$106,6,FALSE)</f>
        <v>Versicolor</v>
      </c>
      <c r="C29" s="14" t="str">
        <f>VLOOKUP(_xlfn.NUMBERVALUE(INDEX(Distance_Table[#Headers], MATCH(SMALL(Distance!$B29:$DB29, 2), Distance!29:29, FALSE))),'training set'!$A$1:$F$106,6,FALSE)</f>
        <v>Versicolor</v>
      </c>
      <c r="D29" s="14" t="str">
        <f>VLOOKUP(_xlfn.NUMBERVALUE(INDEX(Distance_Table[#Headers], MATCH(SMALL(Distance!$B29:$DB29, 3), Distance!29:29, FALSE))),'training set'!$A$1:$F$106,6,FALSE)</f>
        <v>Versicolor</v>
      </c>
      <c r="E29" s="14" t="str">
        <f>VLOOKUP(_xlfn.NUMBERVALUE(INDEX(Distance_Table[#Headers], MATCH(SMALL(Distance!$B29:$DB29, 4), Distance!29:29, FALSE))),'training set'!$A$1:$F$106,6,FALSE)</f>
        <v>Virginica</v>
      </c>
      <c r="F29" s="14" t="str">
        <f>VLOOKUP(_xlfn.NUMBERVALUE(INDEX(Distance_Table[#Headers], MATCH(SMALL(Distance!$B29:$DB29, 5), Distance!29:29, FALSE))),'training set'!$A$1:$F$106,6,FALSE)</f>
        <v>Virginica</v>
      </c>
      <c r="G29" s="14" t="str">
        <f>VLOOKUP(_xlfn.NUMBERVALUE(INDEX(Distance_Table[#Headers], MATCH(SMALL(Distance!$B29:$DB29, 6), Distance!29:29, FALSE))),'training set'!$A$1:$F$106,6,FALSE)</f>
        <v>Virginica</v>
      </c>
    </row>
    <row r="30" spans="1:7" ht="15.75" x14ac:dyDescent="0.25">
      <c r="A30">
        <v>29</v>
      </c>
      <c r="B30" s="14" t="str">
        <f>VLOOKUP(_xlfn.NUMBERVALUE(INDEX(Distance_Table[#Headers], MATCH(SMALL(Distance!$B30:$DB30, 1), Distance!30:30, FALSE))),'training set'!$A$1:$F$106,6,FALSE)</f>
        <v>Versicolor</v>
      </c>
      <c r="C30" s="14" t="str">
        <f>VLOOKUP(_xlfn.NUMBERVALUE(INDEX(Distance_Table[#Headers], MATCH(SMALL(Distance!$B30:$DB30, 2), Distance!30:30, FALSE))),'training set'!$A$1:$F$106,6,FALSE)</f>
        <v>Versicolor</v>
      </c>
      <c r="D30" s="14" t="str">
        <f>VLOOKUP(_xlfn.NUMBERVALUE(INDEX(Distance_Table[#Headers], MATCH(SMALL(Distance!$B30:$DB30, 3), Distance!30:30, FALSE))),'training set'!$A$1:$F$106,6,FALSE)</f>
        <v>Versicolor</v>
      </c>
      <c r="E30" s="14" t="str">
        <f>VLOOKUP(_xlfn.NUMBERVALUE(INDEX(Distance_Table[#Headers], MATCH(SMALL(Distance!$B30:$DB30, 4), Distance!30:30, FALSE))),'training set'!$A$1:$F$106,6,FALSE)</f>
        <v>Versicolor</v>
      </c>
      <c r="F30" s="14" t="str">
        <f>VLOOKUP(_xlfn.NUMBERVALUE(INDEX(Distance_Table[#Headers], MATCH(SMALL(Distance!$B30:$DB30, 5), Distance!30:30, FALSE))),'training set'!$A$1:$F$106,6,FALSE)</f>
        <v>Versicolor</v>
      </c>
      <c r="G30" s="14" t="str">
        <f>VLOOKUP(_xlfn.NUMBERVALUE(INDEX(Distance_Table[#Headers], MATCH(SMALL(Distance!$B30:$DB30, 6), Distance!30:30, FALSE))),'training set'!$A$1:$F$106,6,FALSE)</f>
        <v>Versicolor</v>
      </c>
    </row>
    <row r="31" spans="1:7" ht="15.75" x14ac:dyDescent="0.25">
      <c r="A31">
        <v>30</v>
      </c>
      <c r="B31" s="14" t="str">
        <f>VLOOKUP(_xlfn.NUMBERVALUE(INDEX(Distance_Table[#Headers], MATCH(SMALL(Distance!$B31:$DB31, 1), Distance!31:31, FALSE))),'training set'!$A$1:$F$106,6,FALSE)</f>
        <v>Setosa</v>
      </c>
      <c r="C31" s="14" t="str">
        <f>VLOOKUP(_xlfn.NUMBERVALUE(INDEX(Distance_Table[#Headers], MATCH(SMALL(Distance!$B31:$DB31, 2), Distance!31:31, FALSE))),'training set'!$A$1:$F$106,6,FALSE)</f>
        <v>Setosa</v>
      </c>
      <c r="D31" s="14" t="str">
        <f>VLOOKUP(_xlfn.NUMBERVALUE(INDEX(Distance_Table[#Headers], MATCH(SMALL(Distance!$B31:$DB31, 3), Distance!31:31, FALSE))),'training set'!$A$1:$F$106,6,FALSE)</f>
        <v>Setosa</v>
      </c>
      <c r="E31" s="14" t="str">
        <f>VLOOKUP(_xlfn.NUMBERVALUE(INDEX(Distance_Table[#Headers], MATCH(SMALL(Distance!$B31:$DB31, 4), Distance!31:31, FALSE))),'training set'!$A$1:$F$106,6,FALSE)</f>
        <v>Virginica</v>
      </c>
      <c r="F31" s="14" t="str">
        <f>VLOOKUP(_xlfn.NUMBERVALUE(INDEX(Distance_Table[#Headers], MATCH(SMALL(Distance!$B31:$DB31, 5), Distance!31:31, FALSE))),'training set'!$A$1:$F$106,6,FALSE)</f>
        <v>Versicolor</v>
      </c>
      <c r="G31" s="14" t="str">
        <f>VLOOKUP(_xlfn.NUMBERVALUE(INDEX(Distance_Table[#Headers], MATCH(SMALL(Distance!$B31:$DB31, 6), Distance!31:31, FALSE))),'training set'!$A$1:$F$106,6,FALSE)</f>
        <v>Versicolor</v>
      </c>
    </row>
    <row r="32" spans="1:7" ht="15.75" x14ac:dyDescent="0.25">
      <c r="A32">
        <v>31</v>
      </c>
      <c r="B32" s="14" t="str">
        <f>VLOOKUP(_xlfn.NUMBERVALUE(INDEX(Distance_Table[#Headers], MATCH(SMALL(Distance!$B32:$DB32, 1), Distance!32:32, FALSE))),'training set'!$A$1:$F$106,6,FALSE)</f>
        <v>Virginica</v>
      </c>
      <c r="C32" s="14" t="str">
        <f>VLOOKUP(_xlfn.NUMBERVALUE(INDEX(Distance_Table[#Headers], MATCH(SMALL(Distance!$B32:$DB32, 2), Distance!32:32, FALSE))),'training set'!$A$1:$F$106,6,FALSE)</f>
        <v>Virginica</v>
      </c>
      <c r="D32" s="14" t="str">
        <f>VLOOKUP(_xlfn.NUMBERVALUE(INDEX(Distance_Table[#Headers], MATCH(SMALL(Distance!$B32:$DB32, 3), Distance!32:32, FALSE))),'training set'!$A$1:$F$106,6,FALSE)</f>
        <v>Virginica</v>
      </c>
      <c r="E32" s="14" t="str">
        <f>VLOOKUP(_xlfn.NUMBERVALUE(INDEX(Distance_Table[#Headers], MATCH(SMALL(Distance!$B32:$DB32, 4), Distance!32:32, FALSE))),'training set'!$A$1:$F$106,6,FALSE)</f>
        <v>Virginica</v>
      </c>
      <c r="F32" s="14" t="str">
        <f>VLOOKUP(_xlfn.NUMBERVALUE(INDEX(Distance_Table[#Headers], MATCH(SMALL(Distance!$B32:$DB32, 5), Distance!32:32, FALSE))),'training set'!$A$1:$F$106,6,FALSE)</f>
        <v>Virginica</v>
      </c>
      <c r="G32" s="14" t="str">
        <f>VLOOKUP(_xlfn.NUMBERVALUE(INDEX(Distance_Table[#Headers], MATCH(SMALL(Distance!$B32:$DB32, 6), Distance!32:32, FALSE))),'training set'!$A$1:$F$106,6,FALSE)</f>
        <v>Virginica</v>
      </c>
    </row>
    <row r="33" spans="1:7" ht="15.75" x14ac:dyDescent="0.25">
      <c r="A33">
        <v>32</v>
      </c>
      <c r="B33" s="14" t="str">
        <f>VLOOKUP(_xlfn.NUMBERVALUE(INDEX(Distance_Table[#Headers], MATCH(SMALL(Distance!$B33:$DB33, 1), Distance!33:33, FALSE))),'training set'!$A$1:$F$106,6,FALSE)</f>
        <v>Setosa</v>
      </c>
      <c r="C33" s="14" t="str">
        <f>VLOOKUP(_xlfn.NUMBERVALUE(INDEX(Distance_Table[#Headers], MATCH(SMALL(Distance!$B33:$DB33, 2), Distance!33:33, FALSE))),'training set'!$A$1:$F$106,6,FALSE)</f>
        <v>Setosa</v>
      </c>
      <c r="D33" s="14" t="str">
        <f>VLOOKUP(_xlfn.NUMBERVALUE(INDEX(Distance_Table[#Headers], MATCH(SMALL(Distance!$B33:$DB33, 3), Distance!33:33, FALSE))),'training set'!$A$1:$F$106,6,FALSE)</f>
        <v>Setosa</v>
      </c>
      <c r="E33" s="14" t="str">
        <f>VLOOKUP(_xlfn.NUMBERVALUE(INDEX(Distance_Table[#Headers], MATCH(SMALL(Distance!$B33:$DB33, 4), Distance!33:33, FALSE))),'training set'!$A$1:$F$106,6,FALSE)</f>
        <v>Setosa</v>
      </c>
      <c r="F33" s="14" t="str">
        <f>VLOOKUP(_xlfn.NUMBERVALUE(INDEX(Distance_Table[#Headers], MATCH(SMALL(Distance!$B33:$DB33, 5), Distance!33:33, FALSE))),'training set'!$A$1:$F$106,6,FALSE)</f>
        <v>Setosa</v>
      </c>
      <c r="G33" s="14" t="str">
        <f>VLOOKUP(_xlfn.NUMBERVALUE(INDEX(Distance_Table[#Headers], MATCH(SMALL(Distance!$B33:$DB33, 6), Distance!33:33, FALSE))),'training set'!$A$1:$F$106,6,FALSE)</f>
        <v>Setosa</v>
      </c>
    </row>
    <row r="34" spans="1:7" ht="15.75" x14ac:dyDescent="0.25">
      <c r="A34">
        <v>33</v>
      </c>
      <c r="B34" s="14" t="str">
        <f>VLOOKUP(_xlfn.NUMBERVALUE(INDEX(Distance_Table[#Headers], MATCH(SMALL(Distance!$B34:$DB34, 1), Distance!34:34, FALSE))),'training set'!$A$1:$F$106,6,FALSE)</f>
        <v>Setosa</v>
      </c>
      <c r="C34" s="14" t="str">
        <f>VLOOKUP(_xlfn.NUMBERVALUE(INDEX(Distance_Table[#Headers], MATCH(SMALL(Distance!$B34:$DB34, 2), Distance!34:34, FALSE))),'training set'!$A$1:$F$106,6,FALSE)</f>
        <v>Setosa</v>
      </c>
      <c r="D34" s="14" t="str">
        <f>VLOOKUP(_xlfn.NUMBERVALUE(INDEX(Distance_Table[#Headers], MATCH(SMALL(Distance!$B34:$DB34, 3), Distance!34:34, FALSE))),'training set'!$A$1:$F$106,6,FALSE)</f>
        <v>Setosa</v>
      </c>
      <c r="E34" s="14" t="str">
        <f>VLOOKUP(_xlfn.NUMBERVALUE(INDEX(Distance_Table[#Headers], MATCH(SMALL(Distance!$B34:$DB34, 4), Distance!34:34, FALSE))),'training set'!$A$1:$F$106,6,FALSE)</f>
        <v>Setosa</v>
      </c>
      <c r="F34" s="14" t="str">
        <f>VLOOKUP(_xlfn.NUMBERVALUE(INDEX(Distance_Table[#Headers], MATCH(SMALL(Distance!$B34:$DB34, 5), Distance!34:34, FALSE))),'training set'!$A$1:$F$106,6,FALSE)</f>
        <v>Setosa</v>
      </c>
      <c r="G34" s="14" t="str">
        <f>VLOOKUP(_xlfn.NUMBERVALUE(INDEX(Distance_Table[#Headers], MATCH(SMALL(Distance!$B34:$DB34, 6), Distance!34:34, FALSE))),'training set'!$A$1:$F$106,6,FALSE)</f>
        <v>Setosa</v>
      </c>
    </row>
    <row r="35" spans="1:7" ht="15.75" x14ac:dyDescent="0.25">
      <c r="A35">
        <v>34</v>
      </c>
      <c r="B35" s="14" t="str">
        <f>VLOOKUP(_xlfn.NUMBERVALUE(INDEX(Distance_Table[#Headers], MATCH(SMALL(Distance!$B35:$DB35, 1), Distance!35:35, FALSE))),'training set'!$A$1:$F$106,6,FALSE)</f>
        <v>Setosa</v>
      </c>
      <c r="C35" s="14" t="str">
        <f>VLOOKUP(_xlfn.NUMBERVALUE(INDEX(Distance_Table[#Headers], MATCH(SMALL(Distance!$B35:$DB35, 2), Distance!35:35, FALSE))),'training set'!$A$1:$F$106,6,FALSE)</f>
        <v>Setosa</v>
      </c>
      <c r="D35" s="14" t="str">
        <f>VLOOKUP(_xlfn.NUMBERVALUE(INDEX(Distance_Table[#Headers], MATCH(SMALL(Distance!$B35:$DB35, 3), Distance!35:35, FALSE))),'training set'!$A$1:$F$106,6,FALSE)</f>
        <v>Setosa</v>
      </c>
      <c r="E35" s="14" t="str">
        <f>VLOOKUP(_xlfn.NUMBERVALUE(INDEX(Distance_Table[#Headers], MATCH(SMALL(Distance!$B35:$DB35, 4), Distance!35:35, FALSE))),'training set'!$A$1:$F$106,6,FALSE)</f>
        <v>Virginica</v>
      </c>
      <c r="F35" s="14" t="str">
        <f>VLOOKUP(_xlfn.NUMBERVALUE(INDEX(Distance_Table[#Headers], MATCH(SMALL(Distance!$B35:$DB35, 5), Distance!35:35, FALSE))),'training set'!$A$1:$F$106,6,FALSE)</f>
        <v>Versicolor</v>
      </c>
      <c r="G35" s="14" t="str">
        <f>VLOOKUP(_xlfn.NUMBERVALUE(INDEX(Distance_Table[#Headers], MATCH(SMALL(Distance!$B35:$DB35, 6), Distance!35:35, FALSE))),'training set'!$A$1:$F$106,6,FALSE)</f>
        <v>Versicolor</v>
      </c>
    </row>
    <row r="36" spans="1:7" ht="15.75" x14ac:dyDescent="0.25">
      <c r="A36">
        <v>35</v>
      </c>
      <c r="B36" s="14" t="str">
        <f>VLOOKUP(_xlfn.NUMBERVALUE(INDEX(Distance_Table[#Headers], MATCH(SMALL(Distance!$B36:$DB36, 1), Distance!36:36, FALSE))),'training set'!$A$1:$F$106,6,FALSE)</f>
        <v>Versicolor</v>
      </c>
      <c r="C36" s="14" t="str">
        <f>VLOOKUP(_xlfn.NUMBERVALUE(INDEX(Distance_Table[#Headers], MATCH(SMALL(Distance!$B36:$DB36, 2), Distance!36:36, FALSE))),'training set'!$A$1:$F$106,6,FALSE)</f>
        <v>Virginica</v>
      </c>
      <c r="D36" s="14" t="str">
        <f>VLOOKUP(_xlfn.NUMBERVALUE(INDEX(Distance_Table[#Headers], MATCH(SMALL(Distance!$B36:$DB36, 3), Distance!36:36, FALSE))),'training set'!$A$1:$F$106,6,FALSE)</f>
        <v>Versicolor</v>
      </c>
      <c r="E36" s="14" t="str">
        <f>VLOOKUP(_xlfn.NUMBERVALUE(INDEX(Distance_Table[#Headers], MATCH(SMALL(Distance!$B36:$DB36, 4), Distance!36:36, FALSE))),'training set'!$A$1:$F$106,6,FALSE)</f>
        <v>Virginica</v>
      </c>
      <c r="F36" s="14" t="str">
        <f>VLOOKUP(_xlfn.NUMBERVALUE(INDEX(Distance_Table[#Headers], MATCH(SMALL(Distance!$B36:$DB36, 5), Distance!36:36, FALSE))),'training set'!$A$1:$F$106,6,FALSE)</f>
        <v>Setosa</v>
      </c>
      <c r="G36" s="14" t="str">
        <f>VLOOKUP(_xlfn.NUMBERVALUE(INDEX(Distance_Table[#Headers], MATCH(SMALL(Distance!$B36:$DB36, 6), Distance!36:36, FALSE))),'training set'!$A$1:$F$106,6,FALSE)</f>
        <v>Versicolor</v>
      </c>
    </row>
    <row r="37" spans="1:7" ht="15.75" x14ac:dyDescent="0.25">
      <c r="A37">
        <v>36</v>
      </c>
      <c r="B37" s="14" t="str">
        <f>VLOOKUP(_xlfn.NUMBERVALUE(INDEX(Distance_Table[#Headers], MATCH(SMALL(Distance!$B37:$DB37, 1), Distance!37:37, FALSE))),'training set'!$A$1:$F$106,6,FALSE)</f>
        <v>Virginica</v>
      </c>
      <c r="C37" s="14" t="str">
        <f>VLOOKUP(_xlfn.NUMBERVALUE(INDEX(Distance_Table[#Headers], MATCH(SMALL(Distance!$B37:$DB37, 2), Distance!37:37, FALSE))),'training set'!$A$1:$F$106,6,FALSE)</f>
        <v>Versicolor</v>
      </c>
      <c r="D37" s="14" t="str">
        <f>VLOOKUP(_xlfn.NUMBERVALUE(INDEX(Distance_Table[#Headers], MATCH(SMALL(Distance!$B37:$DB37, 3), Distance!37:37, FALSE))),'training set'!$A$1:$F$106,6,FALSE)</f>
        <v>Versicolor</v>
      </c>
      <c r="E37" s="14" t="str">
        <f>VLOOKUP(_xlfn.NUMBERVALUE(INDEX(Distance_Table[#Headers], MATCH(SMALL(Distance!$B37:$DB37, 4), Distance!37:37, FALSE))),'training set'!$A$1:$F$106,6,FALSE)</f>
        <v>Versicolor</v>
      </c>
      <c r="F37" s="14" t="str">
        <f>VLOOKUP(_xlfn.NUMBERVALUE(INDEX(Distance_Table[#Headers], MATCH(SMALL(Distance!$B37:$DB37, 5), Distance!37:37, FALSE))),'training set'!$A$1:$F$106,6,FALSE)</f>
        <v>Virginica</v>
      </c>
      <c r="G37" s="14" t="str">
        <f>VLOOKUP(_xlfn.NUMBERVALUE(INDEX(Distance_Table[#Headers], MATCH(SMALL(Distance!$B37:$DB37, 6), Distance!37:37, FALSE))),'training set'!$A$1:$F$106,6,FALSE)</f>
        <v>Versicolor</v>
      </c>
    </row>
    <row r="38" spans="1:7" ht="15.75" x14ac:dyDescent="0.25">
      <c r="A38">
        <v>37</v>
      </c>
      <c r="B38" s="14" t="str">
        <f>VLOOKUP(_xlfn.NUMBERVALUE(INDEX(Distance_Table[#Headers], MATCH(SMALL(Distance!$B38:$DB38, 1), Distance!38:38, FALSE))),'training set'!$A$1:$F$106,6,FALSE)</f>
        <v>Versicolor</v>
      </c>
      <c r="C38" s="14" t="str">
        <f>VLOOKUP(_xlfn.NUMBERVALUE(INDEX(Distance_Table[#Headers], MATCH(SMALL(Distance!$B38:$DB38, 2), Distance!38:38, FALSE))),'training set'!$A$1:$F$106,6,FALSE)</f>
        <v>Versicolor</v>
      </c>
      <c r="D38" s="14" t="str">
        <f>VLOOKUP(_xlfn.NUMBERVALUE(INDEX(Distance_Table[#Headers], MATCH(SMALL(Distance!$B38:$DB38, 3), Distance!38:38, FALSE))),'training set'!$A$1:$F$106,6,FALSE)</f>
        <v>Virginica</v>
      </c>
      <c r="E38" s="14" t="str">
        <f>VLOOKUP(_xlfn.NUMBERVALUE(INDEX(Distance_Table[#Headers], MATCH(SMALL(Distance!$B38:$DB38, 4), Distance!38:38, FALSE))),'training set'!$A$1:$F$106,6,FALSE)</f>
        <v>Versicolor</v>
      </c>
      <c r="F38" s="14" t="str">
        <f>VLOOKUP(_xlfn.NUMBERVALUE(INDEX(Distance_Table[#Headers], MATCH(SMALL(Distance!$B38:$DB38, 5), Distance!38:38, FALSE))),'training set'!$A$1:$F$106,6,FALSE)</f>
        <v>Versicolor</v>
      </c>
      <c r="G38" s="14" t="str">
        <f>VLOOKUP(_xlfn.NUMBERVALUE(INDEX(Distance_Table[#Headers], MATCH(SMALL(Distance!$B38:$DB38, 6), Distance!38:38, FALSE))),'training set'!$A$1:$F$106,6,FALSE)</f>
        <v>Versicolor</v>
      </c>
    </row>
    <row r="39" spans="1:7" ht="15.75" x14ac:dyDescent="0.25">
      <c r="A39">
        <v>38</v>
      </c>
      <c r="B39" s="14" t="str">
        <f>VLOOKUP(_xlfn.NUMBERVALUE(INDEX(Distance_Table[#Headers], MATCH(SMALL(Distance!$B39:$DB39, 1), Distance!39:39, FALSE))),'training set'!$A$1:$F$106,6,FALSE)</f>
        <v>Virginica</v>
      </c>
      <c r="C39" s="14" t="str">
        <f>VLOOKUP(_xlfn.NUMBERVALUE(INDEX(Distance_Table[#Headers], MATCH(SMALL(Distance!$B39:$DB39, 2), Distance!39:39, FALSE))),'training set'!$A$1:$F$106,6,FALSE)</f>
        <v>Virginica</v>
      </c>
      <c r="D39" s="14" t="str">
        <f>VLOOKUP(_xlfn.NUMBERVALUE(INDEX(Distance_Table[#Headers], MATCH(SMALL(Distance!$B39:$DB39, 3), Distance!39:39, FALSE))),'training set'!$A$1:$F$106,6,FALSE)</f>
        <v>Virginica</v>
      </c>
      <c r="E39" s="14" t="str">
        <f>VLOOKUP(_xlfn.NUMBERVALUE(INDEX(Distance_Table[#Headers], MATCH(SMALL(Distance!$B39:$DB39, 4), Distance!39:39, FALSE))),'training set'!$A$1:$F$106,6,FALSE)</f>
        <v>Virginica</v>
      </c>
      <c r="F39" s="14" t="str">
        <f>VLOOKUP(_xlfn.NUMBERVALUE(INDEX(Distance_Table[#Headers], MATCH(SMALL(Distance!$B39:$DB39, 5), Distance!39:39, FALSE))),'training set'!$A$1:$F$106,6,FALSE)</f>
        <v>Virginica</v>
      </c>
      <c r="G39" s="14" t="str">
        <f>VLOOKUP(_xlfn.NUMBERVALUE(INDEX(Distance_Table[#Headers], MATCH(SMALL(Distance!$B39:$DB39, 6), Distance!39:39, FALSE))),'training set'!$A$1:$F$106,6,FALSE)</f>
        <v>Virginica</v>
      </c>
    </row>
    <row r="40" spans="1:7" ht="15.75" x14ac:dyDescent="0.25">
      <c r="A40">
        <v>39</v>
      </c>
      <c r="B40" s="14" t="str">
        <f>VLOOKUP(_xlfn.NUMBERVALUE(INDEX(Distance_Table[#Headers], MATCH(SMALL(Distance!$B40:$DB40, 1), Distance!40:40, FALSE))),'training set'!$A$1:$F$106,6,FALSE)</f>
        <v>Virginica</v>
      </c>
      <c r="C40" s="14" t="str">
        <f>VLOOKUP(_xlfn.NUMBERVALUE(INDEX(Distance_Table[#Headers], MATCH(SMALL(Distance!$B40:$DB40, 2), Distance!40:40, FALSE))),'training set'!$A$1:$F$106,6,FALSE)</f>
        <v>Virginica</v>
      </c>
      <c r="D40" s="14" t="str">
        <f>VLOOKUP(_xlfn.NUMBERVALUE(INDEX(Distance_Table[#Headers], MATCH(SMALL(Distance!$B40:$DB40, 3), Distance!40:40, FALSE))),'training set'!$A$1:$F$106,6,FALSE)</f>
        <v>Versicolor</v>
      </c>
      <c r="E40" s="14" t="str">
        <f>VLOOKUP(_xlfn.NUMBERVALUE(INDEX(Distance_Table[#Headers], MATCH(SMALL(Distance!$B40:$DB40, 4), Distance!40:40, FALSE))),'training set'!$A$1:$F$106,6,FALSE)</f>
        <v>Versicolor</v>
      </c>
      <c r="F40" s="14" t="str">
        <f>VLOOKUP(_xlfn.NUMBERVALUE(INDEX(Distance_Table[#Headers], MATCH(SMALL(Distance!$B40:$DB40, 5), Distance!40:40, FALSE))),'training set'!$A$1:$F$106,6,FALSE)</f>
        <v>Versicolor</v>
      </c>
      <c r="G40" s="14" t="str">
        <f>VLOOKUP(_xlfn.NUMBERVALUE(INDEX(Distance_Table[#Headers], MATCH(SMALL(Distance!$B40:$DB40, 6), Distance!40:40, FALSE))),'training set'!$A$1:$F$106,6,FALSE)</f>
        <v>Versicolor</v>
      </c>
    </row>
    <row r="41" spans="1:7" ht="15.75" x14ac:dyDescent="0.25">
      <c r="A41">
        <v>40</v>
      </c>
      <c r="B41" s="14" t="str">
        <f>VLOOKUP(_xlfn.NUMBERVALUE(INDEX(Distance_Table[#Headers], MATCH(SMALL(Distance!$B41:$DB41, 1), Distance!41:41, FALSE))),'training set'!$A$1:$F$106,6,FALSE)</f>
        <v>Versicolor</v>
      </c>
      <c r="C41" s="14" t="str">
        <f>VLOOKUP(_xlfn.NUMBERVALUE(INDEX(Distance_Table[#Headers], MATCH(SMALL(Distance!$B41:$DB41, 2), Distance!41:41, FALSE))),'training set'!$A$1:$F$106,6,FALSE)</f>
        <v>Versicolor</v>
      </c>
      <c r="D41" s="14" t="str">
        <f>VLOOKUP(_xlfn.NUMBERVALUE(INDEX(Distance_Table[#Headers], MATCH(SMALL(Distance!$B41:$DB41, 3), Distance!41:41, FALSE))),'training set'!$A$1:$F$106,6,FALSE)</f>
        <v>Versicolor</v>
      </c>
      <c r="E41" s="14" t="str">
        <f>VLOOKUP(_xlfn.NUMBERVALUE(INDEX(Distance_Table[#Headers], MATCH(SMALL(Distance!$B41:$DB41, 4), Distance!41:41, FALSE))),'training set'!$A$1:$F$106,6,FALSE)</f>
        <v>Versicolor</v>
      </c>
      <c r="F41" s="14" t="str">
        <f>VLOOKUP(_xlfn.NUMBERVALUE(INDEX(Distance_Table[#Headers], MATCH(SMALL(Distance!$B41:$DB41, 5), Distance!41:41, FALSE))),'training set'!$A$1:$F$106,6,FALSE)</f>
        <v>Versicolor</v>
      </c>
      <c r="G41" s="14" t="str">
        <f>VLOOKUP(_xlfn.NUMBERVALUE(INDEX(Distance_Table[#Headers], MATCH(SMALL(Distance!$B41:$DB41, 6), Distance!41:41, FALSE))),'training set'!$A$1:$F$106,6,FALSE)</f>
        <v>Versicolor</v>
      </c>
    </row>
    <row r="42" spans="1:7" ht="15.75" x14ac:dyDescent="0.25">
      <c r="A42">
        <v>41</v>
      </c>
      <c r="B42" s="14" t="str">
        <f>VLOOKUP(_xlfn.NUMBERVALUE(INDEX(Distance_Table[#Headers], MATCH(SMALL(Distance!$B42:$DB42, 1), Distance!42:42, FALSE))),'training set'!$A$1:$F$106,6,FALSE)</f>
        <v>Virginica</v>
      </c>
      <c r="C42" s="14" t="str">
        <f>VLOOKUP(_xlfn.NUMBERVALUE(INDEX(Distance_Table[#Headers], MATCH(SMALL(Distance!$B42:$DB42, 2), Distance!42:42, FALSE))),'training set'!$A$1:$F$106,6,FALSE)</f>
        <v>Virginica</v>
      </c>
      <c r="D42" s="14" t="str">
        <f>VLOOKUP(_xlfn.NUMBERVALUE(INDEX(Distance_Table[#Headers], MATCH(SMALL(Distance!$B42:$DB42, 3), Distance!42:42, FALSE))),'training set'!$A$1:$F$106,6,FALSE)</f>
        <v>Virginica</v>
      </c>
      <c r="E42" s="14" t="str">
        <f>VLOOKUP(_xlfn.NUMBERVALUE(INDEX(Distance_Table[#Headers], MATCH(SMALL(Distance!$B42:$DB42, 4), Distance!42:42, FALSE))),'training set'!$A$1:$F$106,6,FALSE)</f>
        <v>Virginica</v>
      </c>
      <c r="F42" s="14" t="str">
        <f>VLOOKUP(_xlfn.NUMBERVALUE(INDEX(Distance_Table[#Headers], MATCH(SMALL(Distance!$B42:$DB42, 5), Distance!42:42, FALSE))),'training set'!$A$1:$F$106,6,FALSE)</f>
        <v>Virginica</v>
      </c>
      <c r="G42" s="14" t="str">
        <f>VLOOKUP(_xlfn.NUMBERVALUE(INDEX(Distance_Table[#Headers], MATCH(SMALL(Distance!$B42:$DB42, 6), Distance!42:42, FALSE))),'training set'!$A$1:$F$106,6,FALSE)</f>
        <v>Virginica</v>
      </c>
    </row>
    <row r="43" spans="1:7" ht="15.75" x14ac:dyDescent="0.25">
      <c r="A43">
        <v>42</v>
      </c>
      <c r="B43" s="14" t="str">
        <f>VLOOKUP(_xlfn.NUMBERVALUE(INDEX(Distance_Table[#Headers], MATCH(SMALL(Distance!$B43:$DB43, 1), Distance!43:43, FALSE))),'training set'!$A$1:$F$106,6,FALSE)</f>
        <v>Virginica</v>
      </c>
      <c r="C43" s="14" t="str">
        <f>VLOOKUP(_xlfn.NUMBERVALUE(INDEX(Distance_Table[#Headers], MATCH(SMALL(Distance!$B43:$DB43, 2), Distance!43:43, FALSE))),'training set'!$A$1:$F$106,6,FALSE)</f>
        <v>Virginica</v>
      </c>
      <c r="D43" s="14" t="str">
        <f>VLOOKUP(_xlfn.NUMBERVALUE(INDEX(Distance_Table[#Headers], MATCH(SMALL(Distance!$B43:$DB43, 3), Distance!43:43, FALSE))),'training set'!$A$1:$F$106,6,FALSE)</f>
        <v>Versicolor</v>
      </c>
      <c r="E43" s="14" t="str">
        <f>VLOOKUP(_xlfn.NUMBERVALUE(INDEX(Distance_Table[#Headers], MATCH(SMALL(Distance!$B43:$DB43, 4), Distance!43:43, FALSE))),'training set'!$A$1:$F$106,6,FALSE)</f>
        <v>Versicolor</v>
      </c>
      <c r="F43" s="14" t="str">
        <f>VLOOKUP(_xlfn.NUMBERVALUE(INDEX(Distance_Table[#Headers], MATCH(SMALL(Distance!$B43:$DB43, 5), Distance!43:43, FALSE))),'training set'!$A$1:$F$106,6,FALSE)</f>
        <v>Versicolor</v>
      </c>
      <c r="G43" s="14" t="str">
        <f>VLOOKUP(_xlfn.NUMBERVALUE(INDEX(Distance_Table[#Headers], MATCH(SMALL(Distance!$B43:$DB43, 6), Distance!43:43, FALSE))),'training set'!$A$1:$F$106,6,FALSE)</f>
        <v>Virginica</v>
      </c>
    </row>
    <row r="44" spans="1:7" ht="15.75" x14ac:dyDescent="0.25">
      <c r="A44">
        <v>43</v>
      </c>
      <c r="B44" s="14" t="str">
        <f>VLOOKUP(_xlfn.NUMBERVALUE(INDEX(Distance_Table[#Headers], MATCH(SMALL(Distance!$B44:$DB44, 1), Distance!44:44, FALSE))),'training set'!$A$1:$F$106,6,FALSE)</f>
        <v>Virginica</v>
      </c>
      <c r="C44" s="14" t="str">
        <f>VLOOKUP(_xlfn.NUMBERVALUE(INDEX(Distance_Table[#Headers], MATCH(SMALL(Distance!$B44:$DB44, 2), Distance!44:44, FALSE))),'training set'!$A$1:$F$106,6,FALSE)</f>
        <v>Virginica</v>
      </c>
      <c r="D44" s="14" t="str">
        <f>VLOOKUP(_xlfn.NUMBERVALUE(INDEX(Distance_Table[#Headers], MATCH(SMALL(Distance!$B44:$DB44, 3), Distance!44:44, FALSE))),'training set'!$A$1:$F$106,6,FALSE)</f>
        <v>Virginica</v>
      </c>
      <c r="E44" s="14" t="str">
        <f>VLOOKUP(_xlfn.NUMBERVALUE(INDEX(Distance_Table[#Headers], MATCH(SMALL(Distance!$B44:$DB44, 4), Distance!44:44, FALSE))),'training set'!$A$1:$F$106,6,FALSE)</f>
        <v>Virginica</v>
      </c>
      <c r="F44" s="14" t="str">
        <f>VLOOKUP(_xlfn.NUMBERVALUE(INDEX(Distance_Table[#Headers], MATCH(SMALL(Distance!$B44:$DB44, 5), Distance!44:44, FALSE))),'training set'!$A$1:$F$106,6,FALSE)</f>
        <v>Versicolor</v>
      </c>
      <c r="G44" s="14" t="str">
        <f>VLOOKUP(_xlfn.NUMBERVALUE(INDEX(Distance_Table[#Headers], MATCH(SMALL(Distance!$B44:$DB44, 6), Distance!44:44, FALSE))),'training set'!$A$1:$F$106,6,FALSE)</f>
        <v>Versicolor</v>
      </c>
    </row>
    <row r="45" spans="1:7" ht="15.75" x14ac:dyDescent="0.25">
      <c r="A45">
        <v>44</v>
      </c>
      <c r="B45" s="14" t="str">
        <f>VLOOKUP(_xlfn.NUMBERVALUE(INDEX(Distance_Table[#Headers], MATCH(SMALL(Distance!$B45:$DB45, 1), Distance!45:45, FALSE))),'training set'!$A$1:$F$106,6,FALSE)</f>
        <v>Versicolor</v>
      </c>
      <c r="C45" s="14" t="str">
        <f>VLOOKUP(_xlfn.NUMBERVALUE(INDEX(Distance_Table[#Headers], MATCH(SMALL(Distance!$B45:$DB45, 2), Distance!45:45, FALSE))),'training set'!$A$1:$F$106,6,FALSE)</f>
        <v>Versicolor</v>
      </c>
      <c r="D45" s="14" t="str">
        <f>VLOOKUP(_xlfn.NUMBERVALUE(INDEX(Distance_Table[#Headers], MATCH(SMALL(Distance!$B45:$DB45, 3), Distance!45:45, FALSE))),'training set'!$A$1:$F$106,6,FALSE)</f>
        <v>Virginica</v>
      </c>
      <c r="E45" s="14" t="str">
        <f>VLOOKUP(_xlfn.NUMBERVALUE(INDEX(Distance_Table[#Headers], MATCH(SMALL(Distance!$B45:$DB45, 4), Distance!45:45, FALSE))),'training set'!$A$1:$F$106,6,FALSE)</f>
        <v>Versicolor</v>
      </c>
      <c r="F45" s="14" t="str">
        <f>VLOOKUP(_xlfn.NUMBERVALUE(INDEX(Distance_Table[#Headers], MATCH(SMALL(Distance!$B45:$DB45, 5), Distance!45:45, FALSE))),'training set'!$A$1:$F$106,6,FALSE)</f>
        <v>Versicolor</v>
      </c>
      <c r="G45" s="14" t="str">
        <f>VLOOKUP(_xlfn.NUMBERVALUE(INDEX(Distance_Table[#Headers], MATCH(SMALL(Distance!$B45:$DB45, 6), Distance!45:45, FALSE))),'training set'!$A$1:$F$106,6,FALSE)</f>
        <v>Versicolor</v>
      </c>
    </row>
    <row r="46" spans="1:7" ht="15.75" x14ac:dyDescent="0.25">
      <c r="A46">
        <v>45</v>
      </c>
      <c r="B46" s="14" t="e">
        <f>INDEX(Distance_Table[#Headers], MATCH(SMALL(Distance!$B46:$DB46, 1), Distance!46:46, FALSE))</f>
        <v>#NUM!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4DAD8-D3ED-4146-BF4E-207C1BE729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Hoja2</vt:lpstr>
      <vt:lpstr>training set</vt:lpstr>
      <vt:lpstr>test</vt:lpstr>
      <vt:lpstr>Distance</vt:lpstr>
      <vt:lpstr>Nearest 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GUSTAVO RESTREPO</cp:lastModifiedBy>
  <cp:lastPrinted>2020-10-09T20:50:12Z</cp:lastPrinted>
  <dcterms:created xsi:type="dcterms:W3CDTF">2020-10-09T20:02:10Z</dcterms:created>
  <dcterms:modified xsi:type="dcterms:W3CDTF">2020-10-10T06:05:36Z</dcterms:modified>
</cp:coreProperties>
</file>