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eyes3\Box\CPS Project- Farm to Facility\Papers\AEM resubmission\"/>
    </mc:Choice>
  </mc:AlternateContent>
  <xr:revisionPtr revIDLastSave="0" documentId="13_ncr:1_{80061E0D-2B2F-4C5F-A4C7-613DBF85CCA8}" xr6:coauthVersionLast="47" xr6:coauthVersionMax="47" xr10:uidLastSave="{00000000-0000-0000-0000-000000000000}"/>
  <bookViews>
    <workbookView xWindow="28680" yWindow="-120" windowWidth="29040" windowHeight="15840" activeTab="4" xr2:uid="{DAE459ED-A2D5-4D0F-88B0-A40FE98A0BE7}"/>
  </bookViews>
  <sheets>
    <sheet name="100% Cluster" sheetId="1" r:id="rId1"/>
    <sheet name="10% Cluster " sheetId="3" r:id="rId2"/>
    <sheet name="1% Cluster " sheetId="2" r:id="rId3"/>
    <sheet name="Table 3" sheetId="4" r:id="rId4"/>
    <sheet name="Table S3" sheetId="5" r:id="rId5"/>
    <sheet name="Table S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0" i="2" l="1"/>
  <c r="AN40" i="2" s="1"/>
  <c r="AK40" i="2"/>
  <c r="AL40" i="2" s="1"/>
  <c r="AI40" i="2"/>
  <c r="AJ40" i="2" s="1"/>
  <c r="AG40" i="2"/>
  <c r="AE40" i="2"/>
  <c r="AF40" i="2" s="1"/>
  <c r="AC40" i="2"/>
  <c r="AD40" i="2" s="1"/>
  <c r="AA40" i="2"/>
  <c r="AB40" i="2" s="1"/>
  <c r="AM39" i="2"/>
  <c r="AN39" i="2" s="1"/>
  <c r="AK39" i="2"/>
  <c r="AL39" i="2" s="1"/>
  <c r="AJ39" i="2"/>
  <c r="AI39" i="2"/>
  <c r="AG39" i="2"/>
  <c r="AH39" i="2" s="1"/>
  <c r="AE39" i="2"/>
  <c r="AF39" i="2" s="1"/>
  <c r="AC39" i="2"/>
  <c r="AD39" i="2" s="1"/>
  <c r="AA39" i="2"/>
  <c r="AB39" i="2" s="1"/>
  <c r="AM38" i="2"/>
  <c r="AN38" i="2" s="1"/>
  <c r="AL38" i="2"/>
  <c r="AK38" i="2"/>
  <c r="AI38" i="2"/>
  <c r="AJ38" i="2" s="1"/>
  <c r="AG38" i="2"/>
  <c r="AH38" i="2" s="1"/>
  <c r="AE38" i="2"/>
  <c r="AF38" i="2" s="1"/>
  <c r="AC38" i="2"/>
  <c r="AD38" i="2" s="1"/>
  <c r="AA38" i="2"/>
  <c r="AB38" i="2" s="1"/>
  <c r="AM37" i="2"/>
  <c r="AK37" i="2"/>
  <c r="AL37" i="2" s="1"/>
  <c r="AI37" i="2"/>
  <c r="AJ37" i="2" s="1"/>
  <c r="AG37" i="2"/>
  <c r="AH37" i="2" s="1"/>
  <c r="AE37" i="2"/>
  <c r="AF37" i="2" s="1"/>
  <c r="AC37" i="2"/>
  <c r="AD37" i="2" s="1"/>
  <c r="AA37" i="2"/>
  <c r="AM36" i="2"/>
  <c r="AN36" i="2" s="1"/>
  <c r="AK36" i="2"/>
  <c r="AL36" i="2" s="1"/>
  <c r="AI36" i="2"/>
  <c r="AJ36" i="2" s="1"/>
  <c r="AG36" i="2"/>
  <c r="AH36" i="2" s="1"/>
  <c r="AE36" i="2"/>
  <c r="AF36" i="2" s="1"/>
  <c r="AD36" i="2"/>
  <c r="AC36" i="2"/>
  <c r="AA36" i="2"/>
  <c r="AB36" i="2" s="1"/>
  <c r="AM35" i="2"/>
  <c r="AN35" i="2" s="1"/>
  <c r="AK35" i="2"/>
  <c r="AL35" i="2" s="1"/>
  <c r="AI35" i="2"/>
  <c r="AJ35" i="2" s="1"/>
  <c r="AG35" i="2"/>
  <c r="AH35" i="2" s="1"/>
  <c r="AE35" i="2"/>
  <c r="AC35" i="2"/>
  <c r="AD35" i="2" s="1"/>
  <c r="AA35" i="2"/>
  <c r="AB35" i="2" s="1"/>
  <c r="AM34" i="2"/>
  <c r="AN34" i="2" s="1"/>
  <c r="AK34" i="2"/>
  <c r="AL34" i="2" s="1"/>
  <c r="AI34" i="2"/>
  <c r="AJ34" i="2" s="1"/>
  <c r="AH34" i="2"/>
  <c r="AG34" i="2"/>
  <c r="AE34" i="2"/>
  <c r="AF34" i="2" s="1"/>
  <c r="AC34" i="2"/>
  <c r="AD34" i="2" s="1"/>
  <c r="AA34" i="2"/>
  <c r="AB34" i="2" s="1"/>
  <c r="AM33" i="2"/>
  <c r="AN33" i="2" s="1"/>
  <c r="AK33" i="2"/>
  <c r="AL33" i="2" s="1"/>
  <c r="AJ33" i="2"/>
  <c r="AI33" i="2"/>
  <c r="AG33" i="2"/>
  <c r="AH40" i="2" s="1"/>
  <c r="AE33" i="2"/>
  <c r="AF35" i="2" s="1"/>
  <c r="AC33" i="2"/>
  <c r="AD33" i="2" s="1"/>
  <c r="AA33" i="2"/>
  <c r="AB33" i="2" s="1"/>
  <c r="AM40" i="3"/>
  <c r="AN40" i="3" s="1"/>
  <c r="AK40" i="3"/>
  <c r="AL40" i="3" s="1"/>
  <c r="AI40" i="3"/>
  <c r="AJ40" i="3" s="1"/>
  <c r="AG40" i="3"/>
  <c r="AH40" i="3" s="1"/>
  <c r="AF40" i="3"/>
  <c r="AE40" i="3"/>
  <c r="AD40" i="3"/>
  <c r="AC40" i="3"/>
  <c r="AA40" i="3"/>
  <c r="AB40" i="3" s="1"/>
  <c r="AM39" i="3"/>
  <c r="AN39" i="3" s="1"/>
  <c r="AK39" i="3"/>
  <c r="AL39" i="3" s="1"/>
  <c r="AI39" i="3"/>
  <c r="AJ39" i="3" s="1"/>
  <c r="AH39" i="3"/>
  <c r="AG39" i="3"/>
  <c r="AF39" i="3"/>
  <c r="AE39" i="3"/>
  <c r="AC39" i="3"/>
  <c r="AD39" i="3" s="1"/>
  <c r="AA39" i="3"/>
  <c r="AB39" i="3" s="1"/>
  <c r="AM38" i="3"/>
  <c r="AN38" i="3" s="1"/>
  <c r="AK38" i="3"/>
  <c r="AL38" i="3" s="1"/>
  <c r="AJ38" i="3"/>
  <c r="AI38" i="3"/>
  <c r="AH38" i="3"/>
  <c r="AG38" i="3"/>
  <c r="AE38" i="3"/>
  <c r="AF38" i="3" s="1"/>
  <c r="AC38" i="3"/>
  <c r="AD38" i="3" s="1"/>
  <c r="AA38" i="3"/>
  <c r="AB38" i="3" s="1"/>
  <c r="AM37" i="3"/>
  <c r="AN37" i="3" s="1"/>
  <c r="AL37" i="3"/>
  <c r="AK37" i="3"/>
  <c r="AJ37" i="3"/>
  <c r="AI37" i="3"/>
  <c r="AG37" i="3"/>
  <c r="AH37" i="3" s="1"/>
  <c r="AE37" i="3"/>
  <c r="AF37" i="3" s="1"/>
  <c r="AC37" i="3"/>
  <c r="AD37" i="3" s="1"/>
  <c r="AA37" i="3"/>
  <c r="AB37" i="3" s="1"/>
  <c r="AN36" i="3"/>
  <c r="AM36" i="3"/>
  <c r="AL36" i="3"/>
  <c r="AK36" i="3"/>
  <c r="AI36" i="3"/>
  <c r="AJ36" i="3" s="1"/>
  <c r="AG36" i="3"/>
  <c r="AH36" i="3" s="1"/>
  <c r="AE36" i="3"/>
  <c r="AF36" i="3" s="1"/>
  <c r="AC36" i="3"/>
  <c r="AD36" i="3" s="1"/>
  <c r="AB36" i="3"/>
  <c r="AA36" i="3"/>
  <c r="AN35" i="3"/>
  <c r="AM35" i="3"/>
  <c r="AK35" i="3"/>
  <c r="AL35" i="3" s="1"/>
  <c r="AI35" i="3"/>
  <c r="AJ35" i="3" s="1"/>
  <c r="AG35" i="3"/>
  <c r="AH35" i="3" s="1"/>
  <c r="AE35" i="3"/>
  <c r="AF35" i="3" s="1"/>
  <c r="AD35" i="3"/>
  <c r="AC35" i="3"/>
  <c r="AB35" i="3"/>
  <c r="AA35" i="3"/>
  <c r="AM34" i="3"/>
  <c r="AN34" i="3" s="1"/>
  <c r="AK34" i="3"/>
  <c r="AL34" i="3" s="1"/>
  <c r="AI34" i="3"/>
  <c r="AJ34" i="3" s="1"/>
  <c r="AG34" i="3"/>
  <c r="AH34" i="3" s="1"/>
  <c r="AF34" i="3"/>
  <c r="AE34" i="3"/>
  <c r="AD34" i="3"/>
  <c r="AC34" i="3"/>
  <c r="AA34" i="3"/>
  <c r="AB34" i="3" s="1"/>
  <c r="AM33" i="3"/>
  <c r="AN33" i="3" s="1"/>
  <c r="AK33" i="3"/>
  <c r="AL33" i="3" s="1"/>
  <c r="AI33" i="3"/>
  <c r="AJ33" i="3" s="1"/>
  <c r="AH33" i="3"/>
  <c r="AG33" i="3"/>
  <c r="AF33" i="3"/>
  <c r="AE33" i="3"/>
  <c r="AC33" i="3"/>
  <c r="AD33" i="3" s="1"/>
  <c r="AA33" i="3"/>
  <c r="AB33" i="3" s="1"/>
  <c r="AC33" i="1"/>
  <c r="AE33" i="1"/>
  <c r="AG33" i="1"/>
  <c r="AI33" i="1"/>
  <c r="AK34" i="1"/>
  <c r="AK35" i="1"/>
  <c r="AK36" i="1"/>
  <c r="AK37" i="1"/>
  <c r="AK38" i="1"/>
  <c r="AK39" i="1"/>
  <c r="AL39" i="1" s="1"/>
  <c r="AK40" i="1"/>
  <c r="AK33" i="1"/>
  <c r="AL34" i="1" s="1"/>
  <c r="AM34" i="1"/>
  <c r="AM35" i="1"/>
  <c r="AM36" i="1"/>
  <c r="AM37" i="1"/>
  <c r="AM38" i="1"/>
  <c r="AM39" i="1"/>
  <c r="AM40" i="1"/>
  <c r="AM33" i="1"/>
  <c r="AN34" i="1" s="1"/>
  <c r="AJ34" i="1"/>
  <c r="AJ35" i="1"/>
  <c r="AJ36" i="1"/>
  <c r="AJ37" i="1"/>
  <c r="AJ38" i="1"/>
  <c r="AJ39" i="1"/>
  <c r="AJ40" i="1"/>
  <c r="AL38" i="1"/>
  <c r="AJ33" i="1"/>
  <c r="AI34" i="1"/>
  <c r="AI35" i="1"/>
  <c r="AI36" i="1"/>
  <c r="AI37" i="1"/>
  <c r="AI38" i="1"/>
  <c r="AI39" i="1"/>
  <c r="AI40" i="1"/>
  <c r="AH34" i="1"/>
  <c r="AH35" i="1"/>
  <c r="AH36" i="1"/>
  <c r="AH37" i="1"/>
  <c r="AH38" i="1"/>
  <c r="AH39" i="1"/>
  <c r="AH40" i="1"/>
  <c r="AH33" i="1"/>
  <c r="AG34" i="1"/>
  <c r="AG35" i="1"/>
  <c r="AG36" i="1"/>
  <c r="AG37" i="1"/>
  <c r="AG38" i="1"/>
  <c r="AG39" i="1"/>
  <c r="AG40" i="1"/>
  <c r="AB34" i="1"/>
  <c r="AB35" i="1"/>
  <c r="AB36" i="1"/>
  <c r="AB37" i="1"/>
  <c r="AB38" i="1"/>
  <c r="AB39" i="1"/>
  <c r="AB40" i="1"/>
  <c r="AB33" i="1"/>
  <c r="AD34" i="1"/>
  <c r="AD35" i="1"/>
  <c r="AD36" i="1"/>
  <c r="AD37" i="1"/>
  <c r="AD38" i="1"/>
  <c r="AD39" i="1"/>
  <c r="AD40" i="1"/>
  <c r="AD33" i="1"/>
  <c r="AF34" i="1"/>
  <c r="AF35" i="1"/>
  <c r="AF36" i="1"/>
  <c r="AF37" i="1"/>
  <c r="AF38" i="1"/>
  <c r="AF39" i="1"/>
  <c r="AF40" i="1"/>
  <c r="AF33" i="1"/>
  <c r="AE34" i="1"/>
  <c r="AE35" i="1"/>
  <c r="AE36" i="1"/>
  <c r="AE37" i="1"/>
  <c r="AE38" i="1"/>
  <c r="AE39" i="1"/>
  <c r="AE40" i="1"/>
  <c r="AC34" i="1"/>
  <c r="AC35" i="1"/>
  <c r="AC36" i="1"/>
  <c r="AC37" i="1"/>
  <c r="AC38" i="1"/>
  <c r="AC39" i="1"/>
  <c r="AC40" i="1"/>
  <c r="AA34" i="1"/>
  <c r="AA35" i="1"/>
  <c r="AA36" i="1"/>
  <c r="AA37" i="1"/>
  <c r="AA38" i="1"/>
  <c r="AA39" i="1"/>
  <c r="AA40" i="1"/>
  <c r="AA33" i="1"/>
  <c r="C9" i="4"/>
  <c r="D8" i="4"/>
  <c r="D7" i="4"/>
  <c r="D5" i="4"/>
  <c r="C4" i="4"/>
  <c r="D9" i="4"/>
  <c r="AD24" i="3"/>
  <c r="AD25" i="3"/>
  <c r="AD26" i="3"/>
  <c r="AC20" i="3"/>
  <c r="AD20" i="3" s="1"/>
  <c r="AC21" i="3"/>
  <c r="AD21" i="3" s="1"/>
  <c r="AC22" i="3"/>
  <c r="AD22" i="3" s="1"/>
  <c r="AC23" i="3"/>
  <c r="AD23" i="3" s="1"/>
  <c r="AC24" i="3"/>
  <c r="AC25" i="3"/>
  <c r="AC19" i="3"/>
  <c r="AG19" i="2"/>
  <c r="AH19" i="2" s="1"/>
  <c r="AC6" i="2"/>
  <c r="K9" i="4"/>
  <c r="K8" i="4"/>
  <c r="K7" i="4"/>
  <c r="K6" i="4"/>
  <c r="K5" i="4"/>
  <c r="K4" i="4"/>
  <c r="K3" i="4"/>
  <c r="G9" i="4"/>
  <c r="G8" i="4"/>
  <c r="G7" i="4"/>
  <c r="G6" i="4"/>
  <c r="G5" i="4"/>
  <c r="G4" i="4"/>
  <c r="G3" i="4"/>
  <c r="C5" i="4"/>
  <c r="C6" i="4"/>
  <c r="C8" i="4"/>
  <c r="L9" i="4"/>
  <c r="L8" i="4"/>
  <c r="L7" i="4"/>
  <c r="L6" i="4"/>
  <c r="L5" i="4"/>
  <c r="L4" i="4"/>
  <c r="L3" i="4"/>
  <c r="H9" i="4"/>
  <c r="H8" i="4"/>
  <c r="H7" i="4"/>
  <c r="H6" i="4"/>
  <c r="H5" i="4"/>
  <c r="H4" i="4"/>
  <c r="H3" i="4"/>
  <c r="AN25" i="2"/>
  <c r="AN24" i="2"/>
  <c r="AL26" i="2"/>
  <c r="AL21" i="2"/>
  <c r="AJ24" i="2"/>
  <c r="AJ21" i="2"/>
  <c r="AJ20" i="2"/>
  <c r="AJ19" i="2"/>
  <c r="AF20" i="2"/>
  <c r="AD19" i="2"/>
  <c r="AJ26" i="3"/>
  <c r="AJ25" i="3"/>
  <c r="AF19" i="3"/>
  <c r="AN19" i="1"/>
  <c r="AH19" i="1"/>
  <c r="AF26" i="1"/>
  <c r="AF23" i="1"/>
  <c r="AD21" i="1"/>
  <c r="AB22" i="1"/>
  <c r="AM26" i="2"/>
  <c r="AN26" i="2" s="1"/>
  <c r="AK26" i="2"/>
  <c r="AI26" i="2"/>
  <c r="AG26" i="2"/>
  <c r="AH26" i="2" s="1"/>
  <c r="AE26" i="2"/>
  <c r="AF26" i="2" s="1"/>
  <c r="AC26" i="2"/>
  <c r="AA26" i="2"/>
  <c r="AB26" i="2" s="1"/>
  <c r="AM25" i="2"/>
  <c r="AK25" i="2"/>
  <c r="AL25" i="2" s="1"/>
  <c r="AI25" i="2"/>
  <c r="AJ25" i="2" s="1"/>
  <c r="AG25" i="2"/>
  <c r="AE25" i="2"/>
  <c r="AC25" i="2"/>
  <c r="AA25" i="2"/>
  <c r="AM24" i="2"/>
  <c r="AK24" i="2"/>
  <c r="AL24" i="2" s="1"/>
  <c r="AI24" i="2"/>
  <c r="AG24" i="2"/>
  <c r="AE24" i="2"/>
  <c r="AF24" i="2" s="1"/>
  <c r="AC24" i="2"/>
  <c r="AD24" i="2" s="1"/>
  <c r="AA24" i="2"/>
  <c r="AB24" i="2" s="1"/>
  <c r="AM23" i="2"/>
  <c r="AK23" i="2"/>
  <c r="AL23" i="2" s="1"/>
  <c r="AI23" i="2"/>
  <c r="AJ23" i="2" s="1"/>
  <c r="AG23" i="2"/>
  <c r="AE23" i="2"/>
  <c r="AC23" i="2"/>
  <c r="AA23" i="2"/>
  <c r="AB23" i="2" s="1"/>
  <c r="AM22" i="2"/>
  <c r="AN22" i="2" s="1"/>
  <c r="AK22" i="2"/>
  <c r="AL22" i="2" s="1"/>
  <c r="AI22" i="2"/>
  <c r="AJ22" i="2" s="1"/>
  <c r="AG22" i="2"/>
  <c r="AE22" i="2"/>
  <c r="AF22" i="2" s="1"/>
  <c r="AC22" i="2"/>
  <c r="AD22" i="2" s="1"/>
  <c r="AA22" i="2"/>
  <c r="AB22" i="2" s="1"/>
  <c r="AM21" i="2"/>
  <c r="AK21" i="2"/>
  <c r="AI21" i="2"/>
  <c r="AG21" i="2"/>
  <c r="AE21" i="2"/>
  <c r="AC21" i="2"/>
  <c r="AA21" i="2"/>
  <c r="AB21" i="2" s="1"/>
  <c r="AM20" i="2"/>
  <c r="AN20" i="2" s="1"/>
  <c r="AK20" i="2"/>
  <c r="AL20" i="2" s="1"/>
  <c r="AI20" i="2"/>
  <c r="AG20" i="2"/>
  <c r="AE20" i="2"/>
  <c r="AC20" i="2"/>
  <c r="AA20" i="2"/>
  <c r="AB20" i="2" s="1"/>
  <c r="AM19" i="2"/>
  <c r="AN19" i="2" s="1"/>
  <c r="AK19" i="2"/>
  <c r="AL19" i="2" s="1"/>
  <c r="AI19" i="2"/>
  <c r="AJ26" i="2" s="1"/>
  <c r="AE19" i="2"/>
  <c r="AF19" i="2" s="1"/>
  <c r="AC19" i="2"/>
  <c r="AA19" i="2"/>
  <c r="AB19" i="2" s="1"/>
  <c r="AM26" i="3"/>
  <c r="AK26" i="3"/>
  <c r="AL26" i="3" s="1"/>
  <c r="AI26" i="3"/>
  <c r="AG26" i="3"/>
  <c r="AE26" i="3"/>
  <c r="AF26" i="3" s="1"/>
  <c r="AA26" i="3"/>
  <c r="AB26" i="3" s="1"/>
  <c r="AM25" i="3"/>
  <c r="AK25" i="3"/>
  <c r="AL25" i="3" s="1"/>
  <c r="AI25" i="3"/>
  <c r="AG25" i="3"/>
  <c r="AH25" i="3" s="1"/>
  <c r="AE25" i="3"/>
  <c r="AF25" i="3" s="1"/>
  <c r="AA25" i="3"/>
  <c r="AB25" i="3" s="1"/>
  <c r="AM24" i="3"/>
  <c r="AK24" i="3"/>
  <c r="AI24" i="3"/>
  <c r="AJ24" i="3" s="1"/>
  <c r="AG24" i="3"/>
  <c r="AE24" i="3"/>
  <c r="AF24" i="3" s="1"/>
  <c r="AA24" i="3"/>
  <c r="AM23" i="3"/>
  <c r="AN23" i="3" s="1"/>
  <c r="AK23" i="3"/>
  <c r="AL23" i="3" s="1"/>
  <c r="AI23" i="3"/>
  <c r="AG23" i="3"/>
  <c r="AE23" i="3"/>
  <c r="AA23" i="3"/>
  <c r="AM22" i="3"/>
  <c r="AK22" i="3"/>
  <c r="AI22" i="3"/>
  <c r="AJ22" i="3" s="1"/>
  <c r="AG22" i="3"/>
  <c r="AE22" i="3"/>
  <c r="AF22" i="3" s="1"/>
  <c r="AA22" i="3"/>
  <c r="AM21" i="3"/>
  <c r="AK21" i="3"/>
  <c r="AL21" i="3" s="1"/>
  <c r="AI21" i="3"/>
  <c r="AJ21" i="3" s="1"/>
  <c r="AG21" i="3"/>
  <c r="AH21" i="3" s="1"/>
  <c r="AE21" i="3"/>
  <c r="AF21" i="3" s="1"/>
  <c r="AA21" i="3"/>
  <c r="AM20" i="3"/>
  <c r="AK20" i="3"/>
  <c r="AL20" i="3" s="1"/>
  <c r="AI20" i="3"/>
  <c r="AG20" i="3"/>
  <c r="AE20" i="3"/>
  <c r="AA20" i="3"/>
  <c r="AB20" i="3" s="1"/>
  <c r="AM19" i="3"/>
  <c r="AN19" i="3" s="1"/>
  <c r="AK19" i="3"/>
  <c r="AL22" i="3" s="1"/>
  <c r="AI19" i="3"/>
  <c r="AJ23" i="3" s="1"/>
  <c r="AG19" i="3"/>
  <c r="AH19" i="3" s="1"/>
  <c r="AE19" i="3"/>
  <c r="AF20" i="3" s="1"/>
  <c r="AD19" i="3"/>
  <c r="AA19" i="3"/>
  <c r="AB19" i="3" s="1"/>
  <c r="AM20" i="1"/>
  <c r="AM21" i="1"/>
  <c r="AN21" i="1" s="1"/>
  <c r="AM22" i="1"/>
  <c r="AN22" i="1" s="1"/>
  <c r="AM23" i="1"/>
  <c r="AM24" i="1"/>
  <c r="AM25" i="1"/>
  <c r="AN25" i="1" s="1"/>
  <c r="AM26" i="1"/>
  <c r="AN26" i="1" s="1"/>
  <c r="AM19" i="1"/>
  <c r="AN24" i="1" s="1"/>
  <c r="AK20" i="1"/>
  <c r="AL20" i="1" s="1"/>
  <c r="AK21" i="1"/>
  <c r="AK22" i="1"/>
  <c r="AL22" i="1" s="1"/>
  <c r="AK23" i="1"/>
  <c r="AL23" i="1" s="1"/>
  <c r="AK24" i="1"/>
  <c r="AL24" i="1" s="1"/>
  <c r="AK25" i="1"/>
  <c r="AL25" i="1" s="1"/>
  <c r="AK26" i="1"/>
  <c r="AL26" i="1" s="1"/>
  <c r="AK19" i="1"/>
  <c r="AL21" i="1" s="1"/>
  <c r="AI20" i="1"/>
  <c r="AJ20" i="1" s="1"/>
  <c r="AI21" i="1"/>
  <c r="AI22" i="1"/>
  <c r="AI23" i="1"/>
  <c r="AI24" i="1"/>
  <c r="AJ24" i="1" s="1"/>
  <c r="AI25" i="1"/>
  <c r="AJ25" i="1" s="1"/>
  <c r="AI26" i="1"/>
  <c r="AJ26" i="1" s="1"/>
  <c r="AI19" i="1"/>
  <c r="AJ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19" i="1"/>
  <c r="AE20" i="1"/>
  <c r="AF20" i="1" s="1"/>
  <c r="AE21" i="1"/>
  <c r="AF21" i="1" s="1"/>
  <c r="AE22" i="1"/>
  <c r="AF22" i="1" s="1"/>
  <c r="AE23" i="1"/>
  <c r="AE24" i="1"/>
  <c r="AF24" i="1" s="1"/>
  <c r="AE25" i="1"/>
  <c r="AF25" i="1" s="1"/>
  <c r="AE26" i="1"/>
  <c r="AE19" i="1"/>
  <c r="AF19" i="1" s="1"/>
  <c r="AC20" i="1"/>
  <c r="AD20" i="1" s="1"/>
  <c r="AC21" i="1"/>
  <c r="AC22" i="1"/>
  <c r="AD22" i="1" s="1"/>
  <c r="AC23" i="1"/>
  <c r="AD23" i="1" s="1"/>
  <c r="AC24" i="1"/>
  <c r="AD24" i="1" s="1"/>
  <c r="AC25" i="1"/>
  <c r="AD25" i="1" s="1"/>
  <c r="AC26" i="1"/>
  <c r="AD26" i="1" s="1"/>
  <c r="AC19" i="1"/>
  <c r="AD19" i="1" s="1"/>
  <c r="AA20" i="1"/>
  <c r="AB20" i="1" s="1"/>
  <c r="AA21" i="1"/>
  <c r="AB21" i="1" s="1"/>
  <c r="AA22" i="1"/>
  <c r="AA23" i="1"/>
  <c r="AB23" i="1" s="1"/>
  <c r="AA24" i="1"/>
  <c r="AB24" i="1" s="1"/>
  <c r="AA25" i="1"/>
  <c r="AB25" i="1" s="1"/>
  <c r="AA26" i="1"/>
  <c r="AB26" i="1" s="1"/>
  <c r="AA19" i="1"/>
  <c r="AB19" i="1" s="1"/>
  <c r="AC12" i="3"/>
  <c r="AE12" i="3" s="1"/>
  <c r="AC11" i="3"/>
  <c r="AE11" i="3" s="1"/>
  <c r="AC10" i="3"/>
  <c r="AE10" i="3" s="1"/>
  <c r="AC9" i="3"/>
  <c r="AC8" i="3"/>
  <c r="AC7" i="3"/>
  <c r="AC6" i="3"/>
  <c r="AC12" i="2"/>
  <c r="AE12" i="2" s="1"/>
  <c r="AC11" i="2"/>
  <c r="AC10" i="2"/>
  <c r="AC9" i="2"/>
  <c r="AC8" i="2"/>
  <c r="AC7" i="2"/>
  <c r="AC12" i="1"/>
  <c r="AC11" i="1"/>
  <c r="AC10" i="1"/>
  <c r="AC9" i="1"/>
  <c r="AC8" i="1"/>
  <c r="AC7" i="1"/>
  <c r="AC6" i="1"/>
  <c r="AF33" i="2" l="1"/>
  <c r="AH33" i="2"/>
  <c r="AB37" i="2"/>
  <c r="AN37" i="2"/>
  <c r="AL33" i="1"/>
  <c r="AL40" i="1"/>
  <c r="AL35" i="1"/>
  <c r="AL37" i="1"/>
  <c r="AL36" i="1"/>
  <c r="AN40" i="1"/>
  <c r="AN39" i="1"/>
  <c r="AN38" i="1"/>
  <c r="AN37" i="1"/>
  <c r="AN33" i="1"/>
  <c r="AN36" i="1"/>
  <c r="AN35" i="1"/>
  <c r="A43" i="5"/>
  <c r="A40" i="5"/>
  <c r="B43" i="5"/>
  <c r="A44" i="5"/>
  <c r="B44" i="5"/>
  <c r="A41" i="5"/>
  <c r="D45" i="5"/>
  <c r="E45" i="5"/>
  <c r="AH23" i="3"/>
  <c r="AH26" i="3"/>
  <c r="AH24" i="3"/>
  <c r="AH22" i="3"/>
  <c r="AH20" i="3"/>
  <c r="C7" i="4"/>
  <c r="D3" i="4"/>
  <c r="D6" i="4"/>
  <c r="D4" i="4"/>
  <c r="C3" i="4"/>
  <c r="AN21" i="2"/>
  <c r="AN23" i="2"/>
  <c r="AN21" i="3"/>
  <c r="AN22" i="3"/>
  <c r="AN26" i="3"/>
  <c r="AN24" i="3"/>
  <c r="AN25" i="3"/>
  <c r="AN20" i="3"/>
  <c r="AH24" i="2"/>
  <c r="AH22" i="2"/>
  <c r="AH23" i="2"/>
  <c r="AH21" i="2"/>
  <c r="AH25" i="2"/>
  <c r="AD21" i="2"/>
  <c r="AD23" i="2"/>
  <c r="AD25" i="2"/>
  <c r="AD20" i="2"/>
  <c r="AH20" i="2"/>
  <c r="AD26" i="2"/>
  <c r="AF21" i="2"/>
  <c r="AF25" i="2"/>
  <c r="AF23" i="2"/>
  <c r="AB25" i="2"/>
  <c r="AE8" i="2"/>
  <c r="AE9" i="2"/>
  <c r="AL19" i="3"/>
  <c r="AL24" i="3"/>
  <c r="AJ20" i="3"/>
  <c r="AJ19" i="3"/>
  <c r="AE9" i="3"/>
  <c r="AF23" i="3"/>
  <c r="AB23" i="3"/>
  <c r="AB21" i="3"/>
  <c r="AB22" i="3"/>
  <c r="AB24" i="3"/>
  <c r="AL19" i="1"/>
  <c r="AN20" i="1"/>
  <c r="AN23" i="1"/>
  <c r="AJ21" i="1"/>
  <c r="AJ22" i="1"/>
  <c r="AJ23" i="1"/>
  <c r="AE6" i="3"/>
  <c r="AE7" i="3"/>
  <c r="AE8" i="3"/>
  <c r="AE10" i="2"/>
  <c r="AE6" i="2"/>
  <c r="AE7" i="2"/>
  <c r="AE11" i="2"/>
  <c r="AE11" i="1"/>
  <c r="AE12" i="1"/>
  <c r="AE7" i="1"/>
  <c r="AE8" i="1"/>
  <c r="AE9" i="1"/>
  <c r="AE10" i="1"/>
  <c r="AE6" i="1"/>
  <c r="B45" i="5" l="1"/>
  <c r="A45" i="5"/>
</calcChain>
</file>

<file path=xl/sharedStrings.xml><?xml version="1.0" encoding="utf-8"?>
<sst xmlns="http://schemas.openxmlformats.org/spreadsheetml/2006/main" count="1302" uniqueCount="71">
  <si>
    <t>Final_CFU_Acc_Portion_mean</t>
  </si>
  <si>
    <t>Prevalence_Acc_Mean</t>
  </si>
  <si>
    <t>Prevalence_Comparison</t>
  </si>
  <si>
    <t>MeanComparison</t>
  </si>
  <si>
    <t>Cont_Spread</t>
  </si>
  <si>
    <t>Sampling_Plan</t>
  </si>
  <si>
    <t>Baseline_Scenario</t>
  </si>
  <si>
    <t>Baseline</t>
  </si>
  <si>
    <t>No Intervention</t>
  </si>
  <si>
    <t>PHS4D</t>
  </si>
  <si>
    <t>PHS4H</t>
  </si>
  <si>
    <t>PHSInt</t>
  </si>
  <si>
    <t>HTrad</t>
  </si>
  <si>
    <t>RSTrad</t>
  </si>
  <si>
    <t>FPSTrad</t>
  </si>
  <si>
    <t>CS</t>
  </si>
  <si>
    <t>All Interventions</t>
  </si>
  <si>
    <t>Final_CFU_Acc_Portion_5CI</t>
  </si>
  <si>
    <t>Final_CFU_Acc_Portion_95CI</t>
  </si>
  <si>
    <t>Final_CFU_Rej_Portion_mean</t>
  </si>
  <si>
    <t>Final_CFU_Rej_Portion_5CI</t>
  </si>
  <si>
    <t>Final_CFU_Rej_Portion_95CI</t>
  </si>
  <si>
    <t>Prevalence_Acc_5CI</t>
  </si>
  <si>
    <t>Prevalence_Acc_95CI</t>
  </si>
  <si>
    <t>Prevalence_Rej_Mean</t>
  </si>
  <si>
    <t>Prevalence_Rej_5CI</t>
  </si>
  <si>
    <t>Prevalence_Rej_95CI</t>
  </si>
  <si>
    <t>Ratio_Product_accepted</t>
  </si>
  <si>
    <t>Pooled_CFU_g_mean</t>
  </si>
  <si>
    <t>Pooled_CFU_g_5CI</t>
  </si>
  <si>
    <t>Pooled_CFU_g_95CI</t>
  </si>
  <si>
    <t>All Intervention</t>
  </si>
  <si>
    <t>Holding Only</t>
  </si>
  <si>
    <t>Precooling Only</t>
  </si>
  <si>
    <t>Prewash Only</t>
  </si>
  <si>
    <t>Wash Only</t>
  </si>
  <si>
    <t>Sanitation Only</t>
  </si>
  <si>
    <t>Baseline Log Comparisons</t>
  </si>
  <si>
    <t>Baseline No-Intervnetion</t>
  </si>
  <si>
    <t>Baseline All-Intervention</t>
  </si>
  <si>
    <t>Precool Only</t>
  </si>
  <si>
    <t>Interventions</t>
  </si>
  <si>
    <t>Log Change</t>
  </si>
  <si>
    <t>Exposure</t>
  </si>
  <si>
    <t>No Sampling</t>
  </si>
  <si>
    <t>PHS 4D**</t>
  </si>
  <si>
    <t>PHS 4H</t>
  </si>
  <si>
    <t>PHS Int</t>
  </si>
  <si>
    <t>HS</t>
  </si>
  <si>
    <t>RS</t>
  </si>
  <si>
    <t>FPS</t>
  </si>
  <si>
    <t>1% Cluster</t>
  </si>
  <si>
    <t>10% Cluster</t>
  </si>
  <si>
    <t>Random Uniform</t>
  </si>
  <si>
    <t>1% cluster</t>
  </si>
  <si>
    <t>Random Uniform Contamination</t>
  </si>
  <si>
    <t>10% Cluster Contamination</t>
  </si>
  <si>
    <t>1% Cluster Contamination</t>
  </si>
  <si>
    <t>Random Uniform Unclustered</t>
  </si>
  <si>
    <t>No Holding</t>
  </si>
  <si>
    <t>No Precooling</t>
  </si>
  <si>
    <t>No Prewash</t>
  </si>
  <si>
    <t>No Washing</t>
  </si>
  <si>
    <t>No Sanitation</t>
  </si>
  <si>
    <t>Endpoint TACs</t>
  </si>
  <si>
    <t>Relative Efficacy</t>
  </si>
  <si>
    <t>Relatvtie Efficacy</t>
  </si>
  <si>
    <t>PHS 4D</t>
  </si>
  <si>
    <t>No Precool</t>
  </si>
  <si>
    <t>Noi Prewash</t>
  </si>
  <si>
    <t>No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</si>
</sst>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8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/>
    <xf numFmtId="9" fontId="0" fillId="0" borderId="0" xfId="2" applyFon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9" fontId="0" fillId="2" borderId="1" xfId="2" applyFont="1" applyFill="1" applyBorder="1"/>
    <xf numFmtId="164" fontId="0" fillId="2" borderId="1" xfId="1" applyNumberFormat="1" applyFont="1" applyFill="1" applyBorder="1"/>
    <xf numFmtId="9" fontId="0" fillId="2" borderId="1" xfId="0" applyNumberFormat="1" applyFill="1" applyBorder="1"/>
    <xf numFmtId="168" fontId="0" fillId="0" borderId="0" xfId="2" applyNumberFormat="1" applyFont="1"/>
    <xf numFmtId="9" fontId="0" fillId="0" borderId="1" xfId="2" applyFont="1" applyBorder="1"/>
    <xf numFmtId="10" fontId="0" fillId="0" borderId="1" xfId="2" applyNumberFormat="1" applyFont="1" applyBorder="1"/>
    <xf numFmtId="168" fontId="0" fillId="0" borderId="1" xfId="2" applyNumberFormat="1" applyFon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AE82-100D-4BA0-9D86-532B867E698A}">
  <dimension ref="A2:AO85"/>
  <sheetViews>
    <sheetView topLeftCell="M23" zoomScale="85" zoomScaleNormal="85" workbookViewId="0">
      <selection activeCell="AA32" sqref="AA32:AN40"/>
    </sheetView>
  </sheetViews>
  <sheetFormatPr defaultRowHeight="15" x14ac:dyDescent="0.25"/>
  <cols>
    <col min="3" max="3" width="12.42578125" customWidth="1"/>
    <col min="26" max="26" width="12.140625" bestFit="1" customWidth="1"/>
    <col min="27" max="27" width="23.85546875" bestFit="1" customWidth="1"/>
    <col min="28" max="28" width="18.42578125" bestFit="1" customWidth="1"/>
    <col min="29" max="29" width="14.28515625" bestFit="1" customWidth="1"/>
    <col min="31" max="31" width="12.7109375" bestFit="1" customWidth="1"/>
    <col min="33" max="33" width="12.28515625" bestFit="1" customWidth="1"/>
    <col min="35" max="35" width="12.28515625" customWidth="1"/>
    <col min="39" max="39" width="14.7109375" bestFit="1" customWidth="1"/>
  </cols>
  <sheetData>
    <row r="2" spans="1:41" x14ac:dyDescent="0.25">
      <c r="A2" s="9" t="s">
        <v>8</v>
      </c>
      <c r="B2" s="9"/>
      <c r="C2" s="9"/>
      <c r="D2" s="9"/>
      <c r="E2" s="9"/>
      <c r="F2" s="9"/>
      <c r="G2" s="9"/>
      <c r="H2" s="9"/>
      <c r="I2" s="9"/>
    </row>
    <row r="4" spans="1:41" x14ac:dyDescent="0.25">
      <c r="B4" t="s">
        <v>0</v>
      </c>
      <c r="C4" t="s">
        <v>17</v>
      </c>
      <c r="D4" t="s">
        <v>18</v>
      </c>
      <c r="E4" t="s">
        <v>3</v>
      </c>
      <c r="F4" t="s">
        <v>19</v>
      </c>
      <c r="G4" t="s">
        <v>20</v>
      </c>
      <c r="H4" t="s">
        <v>21</v>
      </c>
      <c r="I4" t="s">
        <v>1</v>
      </c>
      <c r="J4" t="s">
        <v>22</v>
      </c>
      <c r="K4" t="s">
        <v>23</v>
      </c>
      <c r="L4" t="s">
        <v>2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29</v>
      </c>
      <c r="T4" t="s">
        <v>30</v>
      </c>
      <c r="U4" t="s">
        <v>5</v>
      </c>
      <c r="V4" t="s">
        <v>6</v>
      </c>
      <c r="W4" t="s">
        <v>4</v>
      </c>
      <c r="AA4" s="9" t="s">
        <v>37</v>
      </c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25">
      <c r="A5">
        <v>0</v>
      </c>
      <c r="B5">
        <v>15474923</v>
      </c>
      <c r="C5" s="6">
        <v>0</v>
      </c>
      <c r="D5">
        <v>7934.2999999999802</v>
      </c>
      <c r="E5">
        <v>1</v>
      </c>
      <c r="I5">
        <v>3.6494334999999802E-2</v>
      </c>
      <c r="J5">
        <v>0</v>
      </c>
      <c r="K5">
        <v>0.210967499999999</v>
      </c>
      <c r="L5">
        <v>1</v>
      </c>
      <c r="P5">
        <v>100</v>
      </c>
      <c r="Q5" s="2">
        <v>3.4085733480176203E-5</v>
      </c>
      <c r="R5">
        <v>0</v>
      </c>
      <c r="S5">
        <v>0</v>
      </c>
      <c r="T5">
        <v>1.74764317180616E-4</v>
      </c>
      <c r="U5" t="s">
        <v>7</v>
      </c>
      <c r="V5" t="s">
        <v>8</v>
      </c>
      <c r="W5" t="s">
        <v>58</v>
      </c>
      <c r="AA5" s="3" t="s">
        <v>41</v>
      </c>
      <c r="AB5" s="3"/>
      <c r="AC5" t="s">
        <v>43</v>
      </c>
      <c r="AE5" t="s">
        <v>42</v>
      </c>
    </row>
    <row r="6" spans="1:41" x14ac:dyDescent="0.25">
      <c r="A6">
        <v>1</v>
      </c>
      <c r="B6">
        <v>14679401</v>
      </c>
      <c r="C6" s="6">
        <v>0</v>
      </c>
      <c r="D6">
        <v>7985.49999999997</v>
      </c>
      <c r="E6">
        <v>0.948592829831851</v>
      </c>
      <c r="F6">
        <v>0</v>
      </c>
      <c r="G6">
        <v>0</v>
      </c>
      <c r="H6">
        <v>0</v>
      </c>
      <c r="I6">
        <v>3.5025104999999702E-2</v>
      </c>
      <c r="J6">
        <v>0</v>
      </c>
      <c r="K6">
        <v>0.21605249999999901</v>
      </c>
      <c r="L6">
        <v>0.95974087485084703</v>
      </c>
      <c r="M6">
        <v>0</v>
      </c>
      <c r="N6">
        <v>0</v>
      </c>
      <c r="O6">
        <v>0</v>
      </c>
      <c r="P6">
        <v>77.56</v>
      </c>
      <c r="Q6" s="2">
        <v>4.1688347574593399E-5</v>
      </c>
      <c r="R6">
        <v>0</v>
      </c>
      <c r="S6">
        <v>0</v>
      </c>
      <c r="T6">
        <v>2.28810572687224E-4</v>
      </c>
      <c r="U6" t="s">
        <v>9</v>
      </c>
      <c r="V6" t="s">
        <v>8</v>
      </c>
      <c r="W6" t="s">
        <v>58</v>
      </c>
      <c r="AA6" t="s">
        <v>38</v>
      </c>
      <c r="AC6" s="5">
        <f>B5</f>
        <v>15474923</v>
      </c>
      <c r="AE6" s="6">
        <f>LOG10(AC6/$AC$6)</f>
        <v>0</v>
      </c>
    </row>
    <row r="7" spans="1:41" x14ac:dyDescent="0.25">
      <c r="A7">
        <v>2</v>
      </c>
      <c r="B7">
        <v>7162502</v>
      </c>
      <c r="C7" s="6">
        <v>0</v>
      </c>
      <c r="D7">
        <v>3400.1999999999898</v>
      </c>
      <c r="E7">
        <v>0.46284572789150502</v>
      </c>
      <c r="F7">
        <v>0</v>
      </c>
      <c r="G7">
        <v>0</v>
      </c>
      <c r="H7">
        <v>0</v>
      </c>
      <c r="I7">
        <v>1.8745309999999901E-2</v>
      </c>
      <c r="J7">
        <v>0</v>
      </c>
      <c r="K7">
        <v>9.9049999999999999E-2</v>
      </c>
      <c r="L7">
        <v>0.51364985825882203</v>
      </c>
      <c r="M7">
        <v>0</v>
      </c>
      <c r="N7">
        <v>0</v>
      </c>
      <c r="O7">
        <v>0</v>
      </c>
      <c r="P7">
        <v>92.41</v>
      </c>
      <c r="Q7" s="2">
        <v>1.7072217425979898E-5</v>
      </c>
      <c r="R7">
        <v>0</v>
      </c>
      <c r="S7">
        <v>0</v>
      </c>
      <c r="T7" s="2">
        <v>8.1123348017621098E-5</v>
      </c>
      <c r="U7" t="s">
        <v>10</v>
      </c>
      <c r="V7" t="s">
        <v>8</v>
      </c>
      <c r="W7" t="s">
        <v>58</v>
      </c>
      <c r="AA7" t="s">
        <v>39</v>
      </c>
      <c r="AC7" s="5">
        <f>B18</f>
        <v>5802</v>
      </c>
      <c r="AE7" s="6">
        <f>LOG10(AC7/$AC$6)</f>
        <v>-3.4260507722718234</v>
      </c>
    </row>
    <row r="8" spans="1:41" x14ac:dyDescent="0.25">
      <c r="A8">
        <v>3</v>
      </c>
      <c r="B8">
        <v>3614542</v>
      </c>
      <c r="C8" s="6">
        <v>0</v>
      </c>
      <c r="D8">
        <v>1827.04999999999</v>
      </c>
      <c r="E8">
        <v>0.23357415090207501</v>
      </c>
      <c r="F8">
        <v>0</v>
      </c>
      <c r="G8">
        <v>0</v>
      </c>
      <c r="H8">
        <v>0</v>
      </c>
      <c r="I8">
        <v>9.8111950000001405E-3</v>
      </c>
      <c r="J8">
        <v>0</v>
      </c>
      <c r="K8">
        <v>5.2949999999999997E-2</v>
      </c>
      <c r="L8">
        <v>0.26884158870137398</v>
      </c>
      <c r="M8">
        <v>0</v>
      </c>
      <c r="N8">
        <v>0</v>
      </c>
      <c r="O8">
        <v>0</v>
      </c>
      <c r="P8">
        <v>85.27</v>
      </c>
      <c r="Q8" s="2">
        <v>9.3368667239435193E-6</v>
      </c>
      <c r="R8">
        <v>0</v>
      </c>
      <c r="S8">
        <v>0</v>
      </c>
      <c r="T8" s="2">
        <v>4.4691629955947097E-5</v>
      </c>
      <c r="U8" t="s">
        <v>11</v>
      </c>
      <c r="V8" t="s">
        <v>8</v>
      </c>
      <c r="W8" t="s">
        <v>58</v>
      </c>
      <c r="AA8" t="s">
        <v>32</v>
      </c>
      <c r="AC8" s="5">
        <f>B30</f>
        <v>38321</v>
      </c>
      <c r="AE8" s="6">
        <f t="shared" ref="AE8:AE12" si="0">LOG10(AC8/$AC$6)</f>
        <v>-2.6061916631165309</v>
      </c>
    </row>
    <row r="9" spans="1:41" x14ac:dyDescent="0.25">
      <c r="A9">
        <v>4</v>
      </c>
      <c r="B9">
        <v>7999065</v>
      </c>
      <c r="C9" s="6">
        <v>0</v>
      </c>
      <c r="D9">
        <v>3890.0999999999899</v>
      </c>
      <c r="E9">
        <v>0.51690499526233502</v>
      </c>
      <c r="F9">
        <v>0</v>
      </c>
      <c r="G9">
        <v>0</v>
      </c>
      <c r="H9">
        <v>0</v>
      </c>
      <c r="I9">
        <v>2.0841274999999899E-2</v>
      </c>
      <c r="J9">
        <v>0</v>
      </c>
      <c r="K9">
        <v>0.112527499999999</v>
      </c>
      <c r="L9">
        <v>0.57108247074511698</v>
      </c>
      <c r="M9">
        <v>0</v>
      </c>
      <c r="N9">
        <v>0</v>
      </c>
      <c r="O9">
        <v>0</v>
      </c>
      <c r="P9">
        <v>93.57</v>
      </c>
      <c r="Q9" s="2">
        <v>1.8829844932225801E-5</v>
      </c>
      <c r="R9">
        <v>0</v>
      </c>
      <c r="S9">
        <v>0</v>
      </c>
      <c r="T9" s="2">
        <v>9.1374449339206505E-5</v>
      </c>
      <c r="U9" t="s">
        <v>12</v>
      </c>
      <c r="V9" t="s">
        <v>8</v>
      </c>
      <c r="W9" t="s">
        <v>58</v>
      </c>
      <c r="AA9" t="s">
        <v>40</v>
      </c>
      <c r="AC9" s="5">
        <f>B42</f>
        <v>6619</v>
      </c>
      <c r="AE9" s="6">
        <f t="shared" si="0"/>
        <v>-3.3688361156502649</v>
      </c>
    </row>
    <row r="10" spans="1:41" x14ac:dyDescent="0.25">
      <c r="A10">
        <v>5</v>
      </c>
      <c r="B10">
        <v>7396794</v>
      </c>
      <c r="C10" s="6">
        <v>0</v>
      </c>
      <c r="D10">
        <v>3575.0499999999902</v>
      </c>
      <c r="E10">
        <v>0.47798583553533602</v>
      </c>
      <c r="F10">
        <v>0</v>
      </c>
      <c r="G10">
        <v>0</v>
      </c>
      <c r="H10">
        <v>0</v>
      </c>
      <c r="I10">
        <v>1.9295534999999898E-2</v>
      </c>
      <c r="J10">
        <v>0</v>
      </c>
      <c r="K10">
        <v>0.10445499999999899</v>
      </c>
      <c r="L10">
        <v>0.528726855825706</v>
      </c>
      <c r="M10">
        <v>0</v>
      </c>
      <c r="N10">
        <v>0</v>
      </c>
      <c r="O10">
        <v>0</v>
      </c>
      <c r="P10">
        <v>92.99</v>
      </c>
      <c r="Q10" s="2">
        <v>1.75206987819731E-5</v>
      </c>
      <c r="R10">
        <v>0</v>
      </c>
      <c r="S10">
        <v>0</v>
      </c>
      <c r="T10" s="2">
        <v>8.3944933920704804E-5</v>
      </c>
      <c r="U10" t="s">
        <v>13</v>
      </c>
      <c r="V10" t="s">
        <v>8</v>
      </c>
      <c r="W10" t="s">
        <v>58</v>
      </c>
      <c r="AA10" t="s">
        <v>34</v>
      </c>
      <c r="AC10" s="5">
        <f>B54</f>
        <v>106097</v>
      </c>
      <c r="AE10" s="6">
        <f t="shared" si="0"/>
        <v>-2.1639253927793121</v>
      </c>
    </row>
    <row r="11" spans="1:41" x14ac:dyDescent="0.25">
      <c r="A11">
        <v>6</v>
      </c>
      <c r="B11">
        <v>7147289</v>
      </c>
      <c r="C11" s="6">
        <v>0</v>
      </c>
      <c r="D11">
        <v>3480.3499999999799</v>
      </c>
      <c r="E11">
        <v>0.46186265353307399</v>
      </c>
      <c r="F11">
        <v>0</v>
      </c>
      <c r="G11">
        <v>0</v>
      </c>
      <c r="H11">
        <v>0</v>
      </c>
      <c r="I11">
        <v>1.8988644999999901E-2</v>
      </c>
      <c r="J11">
        <v>0</v>
      </c>
      <c r="K11">
        <v>0.100937499999999</v>
      </c>
      <c r="L11">
        <v>0.52031760545849204</v>
      </c>
      <c r="M11">
        <v>0</v>
      </c>
      <c r="N11">
        <v>0</v>
      </c>
      <c r="O11">
        <v>0</v>
      </c>
      <c r="P11">
        <v>92.75</v>
      </c>
      <c r="Q11" s="2">
        <v>1.6973506536685001E-5</v>
      </c>
      <c r="R11">
        <v>0</v>
      </c>
      <c r="S11">
        <v>0</v>
      </c>
      <c r="T11" s="2">
        <v>8.32841409691628E-5</v>
      </c>
      <c r="U11" t="s">
        <v>14</v>
      </c>
      <c r="V11" t="s">
        <v>8</v>
      </c>
      <c r="W11" t="s">
        <v>58</v>
      </c>
      <c r="AA11" t="s">
        <v>35</v>
      </c>
      <c r="AC11" s="5">
        <f>B66</f>
        <v>113535</v>
      </c>
      <c r="AE11" s="6">
        <f t="shared" si="0"/>
        <v>-2.1344987324455507</v>
      </c>
    </row>
    <row r="12" spans="1:41" x14ac:dyDescent="0.25">
      <c r="A12">
        <v>7</v>
      </c>
      <c r="B12">
        <v>9551045</v>
      </c>
      <c r="C12" s="6">
        <v>0</v>
      </c>
      <c r="D12">
        <v>4916.6999999999698</v>
      </c>
      <c r="E12">
        <v>0.61719499347428097</v>
      </c>
      <c r="F12">
        <v>0</v>
      </c>
      <c r="G12">
        <v>0</v>
      </c>
      <c r="H12">
        <v>0</v>
      </c>
      <c r="I12">
        <v>2.5644639999999899E-2</v>
      </c>
      <c r="J12">
        <v>0</v>
      </c>
      <c r="K12">
        <v>0.141222499999999</v>
      </c>
      <c r="L12">
        <v>0.70270193990382301</v>
      </c>
      <c r="M12">
        <v>0</v>
      </c>
      <c r="N12">
        <v>0</v>
      </c>
      <c r="O12">
        <v>0</v>
      </c>
      <c r="P12">
        <v>96.15</v>
      </c>
      <c r="Q12" s="2">
        <v>2.1879921011818401E-5</v>
      </c>
      <c r="R12">
        <v>0</v>
      </c>
      <c r="S12">
        <v>0</v>
      </c>
      <c r="T12">
        <v>1.1278634361233399E-4</v>
      </c>
      <c r="U12" t="s">
        <v>15</v>
      </c>
      <c r="V12" t="s">
        <v>8</v>
      </c>
      <c r="W12" t="s">
        <v>58</v>
      </c>
      <c r="AA12" t="s">
        <v>36</v>
      </c>
      <c r="AC12" s="5">
        <f>B78</f>
        <v>5709</v>
      </c>
      <c r="AE12" s="6">
        <f t="shared" si="0"/>
        <v>-3.4330684537317859</v>
      </c>
    </row>
    <row r="15" spans="1:41" x14ac:dyDescent="0.25">
      <c r="A15" s="9" t="s">
        <v>16</v>
      </c>
      <c r="B15" s="9"/>
      <c r="C15" s="9"/>
      <c r="D15" s="9"/>
      <c r="E15" s="9"/>
      <c r="F15" s="9"/>
      <c r="G15" s="9"/>
      <c r="H15" s="9"/>
      <c r="I15" s="9"/>
    </row>
    <row r="17" spans="1:40" x14ac:dyDescent="0.25">
      <c r="B17" t="s">
        <v>0</v>
      </c>
      <c r="C17" t="s">
        <v>17</v>
      </c>
      <c r="D17" t="s">
        <v>18</v>
      </c>
      <c r="E17" t="s">
        <v>3</v>
      </c>
      <c r="F17" t="s">
        <v>19</v>
      </c>
      <c r="G17" t="s">
        <v>20</v>
      </c>
      <c r="H17" t="s">
        <v>21</v>
      </c>
      <c r="I17" t="s">
        <v>1</v>
      </c>
      <c r="J17" t="s">
        <v>22</v>
      </c>
      <c r="K17" t="s">
        <v>23</v>
      </c>
      <c r="L17" t="s">
        <v>2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29</v>
      </c>
      <c r="S17" t="s">
        <v>29</v>
      </c>
      <c r="T17" t="s">
        <v>30</v>
      </c>
      <c r="U17" t="s">
        <v>5</v>
      </c>
      <c r="V17" t="s">
        <v>6</v>
      </c>
      <c r="W17" t="s">
        <v>4</v>
      </c>
    </row>
    <row r="18" spans="1:40" x14ac:dyDescent="0.25">
      <c r="A18">
        <v>0</v>
      </c>
      <c r="B18">
        <v>5802</v>
      </c>
      <c r="C18">
        <v>0</v>
      </c>
      <c r="D18">
        <v>3</v>
      </c>
      <c r="E18">
        <v>1</v>
      </c>
      <c r="I18" s="2">
        <v>2.0069999999999599E-5</v>
      </c>
      <c r="J18">
        <v>0</v>
      </c>
      <c r="K18">
        <v>1E-4</v>
      </c>
      <c r="L18">
        <v>1</v>
      </c>
      <c r="P18">
        <v>100</v>
      </c>
      <c r="Q18" s="2">
        <v>1.2779735682819E-8</v>
      </c>
      <c r="R18">
        <v>0</v>
      </c>
      <c r="S18">
        <v>0</v>
      </c>
      <c r="T18" s="2">
        <v>6.6079295154185001E-8</v>
      </c>
      <c r="U18" t="s">
        <v>7</v>
      </c>
      <c r="V18" t="s">
        <v>31</v>
      </c>
      <c r="W18" t="s">
        <v>58</v>
      </c>
      <c r="AA18" t="s">
        <v>38</v>
      </c>
      <c r="AB18" s="4" t="s">
        <v>65</v>
      </c>
      <c r="AC18" t="s">
        <v>39</v>
      </c>
      <c r="AD18" s="4" t="s">
        <v>65</v>
      </c>
      <c r="AE18" t="s">
        <v>32</v>
      </c>
      <c r="AF18" s="4" t="s">
        <v>65</v>
      </c>
      <c r="AG18" t="s">
        <v>40</v>
      </c>
      <c r="AH18" s="4" t="s">
        <v>65</v>
      </c>
      <c r="AI18" t="s">
        <v>34</v>
      </c>
      <c r="AJ18" s="4" t="s">
        <v>65</v>
      </c>
      <c r="AK18" t="s">
        <v>35</v>
      </c>
      <c r="AL18" s="4" t="s">
        <v>65</v>
      </c>
      <c r="AM18" t="s">
        <v>36</v>
      </c>
      <c r="AN18" s="4" t="s">
        <v>65</v>
      </c>
    </row>
    <row r="19" spans="1:40" x14ac:dyDescent="0.25">
      <c r="A19">
        <v>1</v>
      </c>
      <c r="B19">
        <v>4798</v>
      </c>
      <c r="C19">
        <v>0</v>
      </c>
      <c r="D19">
        <v>3</v>
      </c>
      <c r="E19">
        <v>0.82695622199241603</v>
      </c>
      <c r="F19">
        <v>0</v>
      </c>
      <c r="G19">
        <v>0</v>
      </c>
      <c r="H19">
        <v>0</v>
      </c>
      <c r="I19" s="2">
        <v>1.6624999999999699E-5</v>
      </c>
      <c r="J19">
        <v>0</v>
      </c>
      <c r="K19">
        <v>1E-4</v>
      </c>
      <c r="L19">
        <v>0.82835077229696197</v>
      </c>
      <c r="M19">
        <v>0</v>
      </c>
      <c r="N19">
        <v>0</v>
      </c>
      <c r="O19">
        <v>0</v>
      </c>
      <c r="P19">
        <v>70.900000000000006</v>
      </c>
      <c r="Q19" s="2">
        <v>1.4905898361531398E-8</v>
      </c>
      <c r="R19">
        <v>0</v>
      </c>
      <c r="S19">
        <v>0</v>
      </c>
      <c r="T19" s="2">
        <v>8.8105726872246597E-8</v>
      </c>
      <c r="U19" t="s">
        <v>9</v>
      </c>
      <c r="V19" t="s">
        <v>31</v>
      </c>
      <c r="W19" t="s">
        <v>58</v>
      </c>
      <c r="Z19" t="s">
        <v>44</v>
      </c>
      <c r="AA19" s="5">
        <f>B5</f>
        <v>15474923</v>
      </c>
      <c r="AB19" s="4">
        <f>1-AA19/AA$19</f>
        <v>0</v>
      </c>
      <c r="AC19" s="5">
        <f>B18</f>
        <v>5802</v>
      </c>
      <c r="AD19" s="4">
        <f>1-AC19/AC$19</f>
        <v>0</v>
      </c>
      <c r="AE19" s="5">
        <f>B30</f>
        <v>38321</v>
      </c>
      <c r="AF19" s="4">
        <f>1-AE19/AE$19</f>
        <v>0</v>
      </c>
      <c r="AG19" s="5">
        <f>B42</f>
        <v>6619</v>
      </c>
      <c r="AH19" s="4">
        <f>1-AG19/AG$19</f>
        <v>0</v>
      </c>
      <c r="AI19" s="5">
        <f>B54</f>
        <v>106097</v>
      </c>
      <c r="AJ19" s="4">
        <f>1-AI19/AI$19</f>
        <v>0</v>
      </c>
      <c r="AK19" s="5">
        <f>B66</f>
        <v>113535</v>
      </c>
      <c r="AL19" s="4">
        <f>1-AK19/AK$19</f>
        <v>0</v>
      </c>
      <c r="AM19" s="5">
        <f>B78</f>
        <v>5709</v>
      </c>
      <c r="AN19" s="4">
        <f>1-AM19/AM$19</f>
        <v>0</v>
      </c>
    </row>
    <row r="20" spans="1:40" x14ac:dyDescent="0.25">
      <c r="A20">
        <v>2</v>
      </c>
      <c r="B20">
        <v>5135</v>
      </c>
      <c r="C20">
        <v>0</v>
      </c>
      <c r="D20">
        <v>3</v>
      </c>
      <c r="E20">
        <v>0.88503964150293002</v>
      </c>
      <c r="F20">
        <v>0</v>
      </c>
      <c r="G20">
        <v>0</v>
      </c>
      <c r="H20">
        <v>0</v>
      </c>
      <c r="I20" s="2">
        <v>1.8179999999999701E-5</v>
      </c>
      <c r="J20">
        <v>0</v>
      </c>
      <c r="K20">
        <v>1E-4</v>
      </c>
      <c r="L20">
        <v>0.905829596412556</v>
      </c>
      <c r="M20">
        <v>0</v>
      </c>
      <c r="N20">
        <v>0</v>
      </c>
      <c r="O20">
        <v>0</v>
      </c>
      <c r="P20">
        <v>98.7</v>
      </c>
      <c r="Q20" s="2">
        <v>1.14595467955667E-8</v>
      </c>
      <c r="R20">
        <v>0</v>
      </c>
      <c r="S20">
        <v>0</v>
      </c>
      <c r="T20" s="2">
        <v>6.6079295154185001E-8</v>
      </c>
      <c r="U20" t="s">
        <v>10</v>
      </c>
      <c r="V20" t="s">
        <v>31</v>
      </c>
      <c r="W20" t="s">
        <v>58</v>
      </c>
      <c r="Z20" t="s">
        <v>45</v>
      </c>
      <c r="AA20" s="5">
        <f>B6</f>
        <v>14679401</v>
      </c>
      <c r="AB20" s="4">
        <f t="shared" ref="AB20:AD26" si="1">1-AA20/AA$19</f>
        <v>5.1407170168148775E-2</v>
      </c>
      <c r="AC20" s="5">
        <f t="shared" ref="AC20:AC26" si="2">B19</f>
        <v>4798</v>
      </c>
      <c r="AD20" s="4">
        <f t="shared" si="1"/>
        <v>0.17304377800758364</v>
      </c>
      <c r="AE20" s="5">
        <f t="shared" ref="AE20:AE26" si="3">B31</f>
        <v>36858</v>
      </c>
      <c r="AF20" s="4">
        <f t="shared" ref="AF20" si="4">1-AE20/AE$19</f>
        <v>3.8177500587145419E-2</v>
      </c>
      <c r="AG20" s="5">
        <f t="shared" ref="AG20:AG26" si="5">B43</f>
        <v>5282</v>
      </c>
      <c r="AH20" s="4">
        <f t="shared" ref="AH20" si="6">1-AG20/AG$19</f>
        <v>0.20199425895150325</v>
      </c>
      <c r="AI20" s="5">
        <f t="shared" ref="AI20:AI26" si="7">B55</f>
        <v>88635</v>
      </c>
      <c r="AJ20" s="4">
        <f t="shared" ref="AJ20" si="8">1-AI20/AI$19</f>
        <v>0.16458523803689074</v>
      </c>
      <c r="AK20" s="5">
        <f t="shared" ref="AK20:AK26" si="9">B67</f>
        <v>100767</v>
      </c>
      <c r="AL20" s="4">
        <f t="shared" ref="AL20" si="10">1-AK20/AK$19</f>
        <v>0.1124587131721495</v>
      </c>
      <c r="AM20" s="5">
        <f t="shared" ref="AM20:AM26" si="11">B79</f>
        <v>4813</v>
      </c>
      <c r="AN20" s="4">
        <f t="shared" ref="AN20" si="12">1-AM20/AM$19</f>
        <v>0.15694517428621479</v>
      </c>
    </row>
    <row r="21" spans="1:40" x14ac:dyDescent="0.25">
      <c r="A21">
        <v>3</v>
      </c>
      <c r="B21">
        <v>4258</v>
      </c>
      <c r="C21">
        <v>0</v>
      </c>
      <c r="D21">
        <v>3</v>
      </c>
      <c r="E21">
        <v>0.73388486728714197</v>
      </c>
      <c r="F21">
        <v>0</v>
      </c>
      <c r="G21">
        <v>0</v>
      </c>
      <c r="H21">
        <v>0</v>
      </c>
      <c r="I21" s="2">
        <v>1.4619999999999701E-5</v>
      </c>
      <c r="J21">
        <v>0</v>
      </c>
      <c r="K21">
        <v>1E-4</v>
      </c>
      <c r="L21">
        <v>0.72845042351768796</v>
      </c>
      <c r="M21">
        <v>0</v>
      </c>
      <c r="N21">
        <v>0</v>
      </c>
      <c r="O21">
        <v>0</v>
      </c>
      <c r="P21">
        <v>95.52</v>
      </c>
      <c r="Q21" s="2">
        <v>9.8187339044708E-9</v>
      </c>
      <c r="R21">
        <v>0</v>
      </c>
      <c r="S21">
        <v>0</v>
      </c>
      <c r="T21" s="2">
        <v>6.6079295154185001E-8</v>
      </c>
      <c r="U21" t="s">
        <v>11</v>
      </c>
      <c r="V21" t="s">
        <v>31</v>
      </c>
      <c r="W21" t="s">
        <v>58</v>
      </c>
      <c r="Z21" t="s">
        <v>46</v>
      </c>
      <c r="AA21" s="5">
        <f t="shared" ref="AA21:AA26" si="13">B7</f>
        <v>7162502</v>
      </c>
      <c r="AB21" s="4">
        <f t="shared" si="1"/>
        <v>0.53715427210849453</v>
      </c>
      <c r="AC21" s="5">
        <f t="shared" si="2"/>
        <v>5135</v>
      </c>
      <c r="AD21" s="4">
        <f t="shared" si="1"/>
        <v>0.11496035849706998</v>
      </c>
      <c r="AE21" s="5">
        <f t="shared" si="3"/>
        <v>19740</v>
      </c>
      <c r="AF21" s="4">
        <f t="shared" ref="AF21" si="14">1-AE21/AE$19</f>
        <v>0.48487774327392297</v>
      </c>
      <c r="AG21" s="5">
        <f t="shared" si="5"/>
        <v>5881</v>
      </c>
      <c r="AH21" s="4">
        <f t="shared" ref="AH21" si="15">1-AG21/AG$19</f>
        <v>0.11149720501586347</v>
      </c>
      <c r="AI21" s="5">
        <f t="shared" si="7"/>
        <v>94270</v>
      </c>
      <c r="AJ21" s="4">
        <f t="shared" ref="AJ21" si="16">1-AI21/AI$19</f>
        <v>0.11147346296313754</v>
      </c>
      <c r="AK21" s="5">
        <f t="shared" si="9"/>
        <v>101862</v>
      </c>
      <c r="AL21" s="4">
        <f t="shared" ref="AL21" si="17">1-AK21/AK$19</f>
        <v>0.10281411018628617</v>
      </c>
      <c r="AM21" s="5">
        <f t="shared" si="11"/>
        <v>5032</v>
      </c>
      <c r="AN21" s="4">
        <f t="shared" ref="AN21" si="18">1-AM21/AM$19</f>
        <v>0.11858469083902612</v>
      </c>
    </row>
    <row r="22" spans="1:40" x14ac:dyDescent="0.25">
      <c r="A22">
        <v>4</v>
      </c>
      <c r="B22">
        <v>5383</v>
      </c>
      <c r="C22">
        <v>0</v>
      </c>
      <c r="D22">
        <v>3</v>
      </c>
      <c r="E22">
        <v>0.92778352292312904</v>
      </c>
      <c r="F22">
        <v>0</v>
      </c>
      <c r="G22">
        <v>0</v>
      </c>
      <c r="H22">
        <v>0</v>
      </c>
      <c r="I22" s="2">
        <v>1.8504999999999698E-5</v>
      </c>
      <c r="J22">
        <v>0</v>
      </c>
      <c r="K22">
        <v>1E-4</v>
      </c>
      <c r="L22">
        <v>0.922022919780767</v>
      </c>
      <c r="M22">
        <v>0</v>
      </c>
      <c r="N22">
        <v>0</v>
      </c>
      <c r="O22">
        <v>0</v>
      </c>
      <c r="P22">
        <v>98.76</v>
      </c>
      <c r="Q22" s="2">
        <v>1.20056988596925E-8</v>
      </c>
      <c r="R22">
        <v>0</v>
      </c>
      <c r="S22">
        <v>0</v>
      </c>
      <c r="T22" s="2">
        <v>6.6079295154185001E-8</v>
      </c>
      <c r="U22" t="s">
        <v>12</v>
      </c>
      <c r="V22" t="s">
        <v>31</v>
      </c>
      <c r="W22" t="s">
        <v>58</v>
      </c>
      <c r="Z22" t="s">
        <v>47</v>
      </c>
      <c r="AA22" s="5">
        <f t="shared" si="13"/>
        <v>3614542</v>
      </c>
      <c r="AB22" s="4">
        <f t="shared" si="1"/>
        <v>0.76642584909792444</v>
      </c>
      <c r="AC22" s="5">
        <f t="shared" si="2"/>
        <v>4258</v>
      </c>
      <c r="AD22" s="4">
        <f t="shared" si="1"/>
        <v>0.26611513271285758</v>
      </c>
      <c r="AE22" s="5">
        <f t="shared" si="3"/>
        <v>8290</v>
      </c>
      <c r="AF22" s="4">
        <f t="shared" ref="AF22" si="19">1-AE22/AE$19</f>
        <v>0.78366952845698179</v>
      </c>
      <c r="AG22" s="5">
        <f t="shared" si="5"/>
        <v>4502</v>
      </c>
      <c r="AH22" s="4">
        <f t="shared" ref="AH22" si="20">1-AG22/AG$19</f>
        <v>0.31983683335851332</v>
      </c>
      <c r="AI22" s="5">
        <f t="shared" si="7"/>
        <v>75910</v>
      </c>
      <c r="AJ22" s="4">
        <f t="shared" ref="AJ22" si="21">1-AI22/AI$19</f>
        <v>0.28452265379793962</v>
      </c>
      <c r="AK22" s="5">
        <f t="shared" si="9"/>
        <v>85119</v>
      </c>
      <c r="AL22" s="4">
        <f t="shared" ref="AL22" si="22">1-AK22/AK$19</f>
        <v>0.25028405337561099</v>
      </c>
      <c r="AM22" s="5">
        <f t="shared" si="11"/>
        <v>3841</v>
      </c>
      <c r="AN22" s="4">
        <f t="shared" ref="AN22" si="23">1-AM22/AM$19</f>
        <v>0.32720266246277807</v>
      </c>
    </row>
    <row r="23" spans="1:40" x14ac:dyDescent="0.25">
      <c r="A23">
        <v>5</v>
      </c>
      <c r="B23">
        <v>5247</v>
      </c>
      <c r="C23">
        <v>0</v>
      </c>
      <c r="D23">
        <v>3</v>
      </c>
      <c r="E23">
        <v>0.90434332988624599</v>
      </c>
      <c r="F23">
        <v>0</v>
      </c>
      <c r="G23">
        <v>0</v>
      </c>
      <c r="H23">
        <v>0</v>
      </c>
      <c r="I23" s="2">
        <v>1.8129999999999699E-5</v>
      </c>
      <c r="J23">
        <v>0</v>
      </c>
      <c r="K23">
        <v>1E-4</v>
      </c>
      <c r="L23">
        <v>0.90333831589436897</v>
      </c>
      <c r="M23">
        <v>0</v>
      </c>
      <c r="N23">
        <v>0</v>
      </c>
      <c r="O23">
        <v>0</v>
      </c>
      <c r="P23">
        <v>98.56</v>
      </c>
      <c r="Q23" s="2">
        <v>1.17261249213339E-8</v>
      </c>
      <c r="R23">
        <v>0</v>
      </c>
      <c r="S23">
        <v>0</v>
      </c>
      <c r="T23" s="2">
        <v>6.6079295154185001E-8</v>
      </c>
      <c r="U23" t="s">
        <v>13</v>
      </c>
      <c r="V23" t="s">
        <v>31</v>
      </c>
      <c r="W23" t="s">
        <v>58</v>
      </c>
      <c r="Z23" t="s">
        <v>48</v>
      </c>
      <c r="AA23" s="5">
        <f t="shared" si="13"/>
        <v>7999065</v>
      </c>
      <c r="AB23" s="4">
        <f t="shared" si="1"/>
        <v>0.48309500473766498</v>
      </c>
      <c r="AC23" s="5">
        <f t="shared" si="2"/>
        <v>5383</v>
      </c>
      <c r="AD23" s="4">
        <f t="shared" si="1"/>
        <v>7.2216477076870067E-2</v>
      </c>
      <c r="AE23" s="5">
        <f t="shared" si="3"/>
        <v>19833</v>
      </c>
      <c r="AF23" s="4">
        <f t="shared" ref="AF23" si="24">1-AE23/AE$19</f>
        <v>0.48245087549907362</v>
      </c>
      <c r="AG23" s="5">
        <f t="shared" si="5"/>
        <v>5816</v>
      </c>
      <c r="AH23" s="4">
        <f t="shared" ref="AH23" si="25">1-AG23/AG$19</f>
        <v>0.12131741954978092</v>
      </c>
      <c r="AI23" s="5">
        <f t="shared" si="7"/>
        <v>92465</v>
      </c>
      <c r="AJ23" s="4">
        <f t="shared" ref="AJ23" si="26">1-AI23/AI$19</f>
        <v>0.1284861965936831</v>
      </c>
      <c r="AK23" s="5">
        <f t="shared" si="9"/>
        <v>102419</v>
      </c>
      <c r="AL23" s="4">
        <f t="shared" ref="AL23" si="27">1-AK23/AK$19</f>
        <v>9.7908134055577523E-2</v>
      </c>
      <c r="AM23" s="5">
        <f t="shared" si="11"/>
        <v>5033</v>
      </c>
      <c r="AN23" s="4">
        <f t="shared" ref="AN23" si="28">1-AM23/AM$19</f>
        <v>0.11840952881415312</v>
      </c>
    </row>
    <row r="24" spans="1:40" x14ac:dyDescent="0.25">
      <c r="A24">
        <v>6</v>
      </c>
      <c r="B24">
        <v>5826</v>
      </c>
      <c r="C24">
        <v>0</v>
      </c>
      <c r="D24">
        <v>3</v>
      </c>
      <c r="E24">
        <v>1.00413650465356</v>
      </c>
      <c r="I24" s="2">
        <v>2.0114999999999702E-5</v>
      </c>
      <c r="J24">
        <v>0</v>
      </c>
      <c r="K24">
        <v>1E-4</v>
      </c>
      <c r="L24">
        <v>1.0022421524663601</v>
      </c>
      <c r="P24">
        <v>100</v>
      </c>
      <c r="Q24" s="2">
        <v>1.2832599118942401E-8</v>
      </c>
      <c r="R24">
        <v>0</v>
      </c>
      <c r="S24">
        <v>0</v>
      </c>
      <c r="T24" s="2">
        <v>6.6079295154185001E-8</v>
      </c>
      <c r="U24" t="s">
        <v>14</v>
      </c>
      <c r="V24" t="s">
        <v>31</v>
      </c>
      <c r="W24" t="s">
        <v>58</v>
      </c>
      <c r="Z24" t="s">
        <v>49</v>
      </c>
      <c r="AA24" s="5">
        <f t="shared" si="13"/>
        <v>7396794</v>
      </c>
      <c r="AB24" s="4">
        <f t="shared" si="1"/>
        <v>0.5220141644646632</v>
      </c>
      <c r="AC24" s="5">
        <f t="shared" si="2"/>
        <v>5247</v>
      </c>
      <c r="AD24" s="4">
        <f t="shared" si="1"/>
        <v>9.5656670113753894E-2</v>
      </c>
      <c r="AE24" s="5">
        <f t="shared" si="3"/>
        <v>19080</v>
      </c>
      <c r="AF24" s="4">
        <f t="shared" ref="AF24" si="29">1-AE24/AE$19</f>
        <v>0.50210067586962759</v>
      </c>
      <c r="AG24" s="5">
        <f t="shared" si="5"/>
        <v>5953</v>
      </c>
      <c r="AH24" s="4">
        <f t="shared" ref="AH24" si="30">1-AG24/AG$19</f>
        <v>0.10061942891675479</v>
      </c>
      <c r="AI24" s="5">
        <f t="shared" si="7"/>
        <v>93043</v>
      </c>
      <c r="AJ24" s="4">
        <f t="shared" ref="AJ24" si="31">1-AI24/AI$19</f>
        <v>0.12303835169703192</v>
      </c>
      <c r="AK24" s="5">
        <f t="shared" si="9"/>
        <v>101191</v>
      </c>
      <c r="AL24" s="4">
        <f t="shared" ref="AL24" si="32">1-AK24/AK$19</f>
        <v>0.10872418197031752</v>
      </c>
      <c r="AM24" s="5">
        <f t="shared" si="11"/>
        <v>4913</v>
      </c>
      <c r="AN24" s="4">
        <f t="shared" ref="AN24" si="33">1-AM24/AM$19</f>
        <v>0.139428971798914</v>
      </c>
    </row>
    <row r="25" spans="1:40" x14ac:dyDescent="0.25">
      <c r="A25">
        <v>7</v>
      </c>
      <c r="B25">
        <v>5804</v>
      </c>
      <c r="C25">
        <v>0</v>
      </c>
      <c r="D25">
        <v>3</v>
      </c>
      <c r="E25">
        <v>1.0003447087211299</v>
      </c>
      <c r="I25" s="2">
        <v>2.0024999999999599E-5</v>
      </c>
      <c r="J25">
        <v>0</v>
      </c>
      <c r="K25">
        <v>1E-4</v>
      </c>
      <c r="L25">
        <v>0.99775784753363195</v>
      </c>
      <c r="P25">
        <v>100</v>
      </c>
      <c r="Q25" s="2">
        <v>1.2784140969162699E-8</v>
      </c>
      <c r="R25">
        <v>0</v>
      </c>
      <c r="S25">
        <v>0</v>
      </c>
      <c r="T25" s="2">
        <v>6.6079295154185001E-8</v>
      </c>
      <c r="U25" t="s">
        <v>15</v>
      </c>
      <c r="V25" t="s">
        <v>31</v>
      </c>
      <c r="W25" t="s">
        <v>58</v>
      </c>
      <c r="Z25" t="s">
        <v>50</v>
      </c>
      <c r="AA25" s="5">
        <f t="shared" si="13"/>
        <v>7147289</v>
      </c>
      <c r="AB25" s="4">
        <f t="shared" si="1"/>
        <v>0.5381373464669259</v>
      </c>
      <c r="AC25" s="5">
        <f t="shared" si="2"/>
        <v>5826</v>
      </c>
      <c r="AD25" s="4">
        <f t="shared" si="1"/>
        <v>-4.1365046535677408E-3</v>
      </c>
      <c r="AE25" s="5">
        <f t="shared" si="3"/>
        <v>38303</v>
      </c>
      <c r="AF25" s="4">
        <f t="shared" ref="AF25" si="34">1-AE25/AE$19</f>
        <v>4.6971634351922198E-4</v>
      </c>
      <c r="AG25" s="5">
        <f t="shared" si="5"/>
        <v>6596</v>
      </c>
      <c r="AH25" s="4">
        <f t="shared" ref="AH25" si="35">1-AG25/AG$19</f>
        <v>3.4748451427708549E-3</v>
      </c>
      <c r="AI25" s="5">
        <f t="shared" si="7"/>
        <v>105411</v>
      </c>
      <c r="AJ25" s="4">
        <f t="shared" ref="AJ25" si="36">1-AI25/AI$19</f>
        <v>6.4657813133265352E-3</v>
      </c>
      <c r="AK25" s="5">
        <f t="shared" si="9"/>
        <v>112461</v>
      </c>
      <c r="AL25" s="4">
        <f t="shared" ref="AL25" si="37">1-AK25/AK$19</f>
        <v>9.4596379970933731E-3</v>
      </c>
      <c r="AM25" s="5">
        <f t="shared" si="11"/>
        <v>5709</v>
      </c>
      <c r="AN25" s="4">
        <f t="shared" ref="AN25" si="38">1-AM25/AM$19</f>
        <v>0</v>
      </c>
    </row>
    <row r="26" spans="1:40" x14ac:dyDescent="0.25">
      <c r="Z26" t="s">
        <v>15</v>
      </c>
      <c r="AA26" s="5">
        <f t="shared" si="13"/>
        <v>9551045</v>
      </c>
      <c r="AB26" s="4">
        <f t="shared" si="1"/>
        <v>0.38280500652571903</v>
      </c>
      <c r="AC26" s="5">
        <f t="shared" si="2"/>
        <v>5804</v>
      </c>
      <c r="AD26" s="4">
        <f t="shared" si="1"/>
        <v>-3.4470872113057105E-4</v>
      </c>
      <c r="AE26" s="5">
        <f t="shared" si="3"/>
        <v>38261</v>
      </c>
      <c r="AF26" s="4">
        <f t="shared" ref="AF26" si="39">1-AE26/AE$19</f>
        <v>1.5657211450640363E-3</v>
      </c>
      <c r="AG26" s="5">
        <f t="shared" si="5"/>
        <v>6632</v>
      </c>
      <c r="AH26" s="4">
        <f t="shared" ref="AH26" si="40">1-AG26/AG$19</f>
        <v>-1.9640429067835363E-3</v>
      </c>
      <c r="AI26" s="5">
        <f t="shared" si="7"/>
        <v>105279</v>
      </c>
      <c r="AJ26" s="4">
        <f t="shared" ref="AJ26" si="41">1-AI26/AI$19</f>
        <v>7.7099258225963307E-3</v>
      </c>
      <c r="AK26" s="5">
        <f t="shared" si="9"/>
        <v>112756</v>
      </c>
      <c r="AL26" s="4">
        <f t="shared" ref="AL26" si="42">1-AK26/AK$19</f>
        <v>6.8613202977055865E-3</v>
      </c>
      <c r="AM26" s="5">
        <f t="shared" si="11"/>
        <v>5704</v>
      </c>
      <c r="AN26" s="4">
        <f t="shared" ref="AN26" si="43">1-AM26/AM$19</f>
        <v>8.7581012436499517E-4</v>
      </c>
    </row>
    <row r="28" spans="1:40" x14ac:dyDescent="0.25">
      <c r="A28" s="9" t="s">
        <v>32</v>
      </c>
      <c r="B28" s="9"/>
      <c r="C28" s="9"/>
      <c r="D28" s="9"/>
      <c r="E28" s="9"/>
      <c r="F28" s="9"/>
      <c r="G28" s="9"/>
      <c r="H28" s="9"/>
      <c r="I28" s="9"/>
    </row>
    <row r="29" spans="1:40" x14ac:dyDescent="0.25">
      <c r="B29" t="s">
        <v>0</v>
      </c>
      <c r="C29" t="s">
        <v>17</v>
      </c>
      <c r="D29" t="s">
        <v>18</v>
      </c>
      <c r="E29" t="s">
        <v>3</v>
      </c>
      <c r="F29" t="s">
        <v>19</v>
      </c>
      <c r="G29" t="s">
        <v>20</v>
      </c>
      <c r="H29" t="s">
        <v>21</v>
      </c>
      <c r="I29" t="s">
        <v>1</v>
      </c>
      <c r="J29" t="s">
        <v>22</v>
      </c>
      <c r="K29" t="s">
        <v>23</v>
      </c>
      <c r="L29" t="s">
        <v>2</v>
      </c>
      <c r="M29" t="s">
        <v>24</v>
      </c>
      <c r="N29" t="s">
        <v>25</v>
      </c>
      <c r="O29" t="s">
        <v>26</v>
      </c>
      <c r="P29" t="s">
        <v>27</v>
      </c>
      <c r="Q29" t="s">
        <v>28</v>
      </c>
      <c r="R29" t="s">
        <v>29</v>
      </c>
      <c r="S29" t="s">
        <v>29</v>
      </c>
      <c r="T29" t="s">
        <v>30</v>
      </c>
      <c r="U29" t="s">
        <v>5</v>
      </c>
      <c r="V29" t="s">
        <v>6</v>
      </c>
      <c r="W29" t="s">
        <v>4</v>
      </c>
    </row>
    <row r="30" spans="1:40" x14ac:dyDescent="0.25">
      <c r="A30">
        <v>0</v>
      </c>
      <c r="B30">
        <v>38321</v>
      </c>
      <c r="C30">
        <v>0</v>
      </c>
      <c r="D30">
        <v>18</v>
      </c>
      <c r="E30">
        <v>1</v>
      </c>
      <c r="I30">
        <v>1.33960000000002E-4</v>
      </c>
      <c r="J30">
        <v>0</v>
      </c>
      <c r="K30">
        <v>6.4999999999999997E-4</v>
      </c>
      <c r="L30">
        <v>1</v>
      </c>
      <c r="P30">
        <v>100</v>
      </c>
      <c r="Q30" s="2">
        <v>8.4407488986781796E-8</v>
      </c>
      <c r="R30">
        <v>0</v>
      </c>
      <c r="S30">
        <v>0</v>
      </c>
      <c r="T30" s="2">
        <v>3.9647577092510998E-7</v>
      </c>
      <c r="U30" t="s">
        <v>7</v>
      </c>
      <c r="V30" t="s">
        <v>59</v>
      </c>
      <c r="W30" t="s">
        <v>58</v>
      </c>
    </row>
    <row r="31" spans="1:40" x14ac:dyDescent="0.25">
      <c r="A31">
        <v>1</v>
      </c>
      <c r="B31">
        <v>36858</v>
      </c>
      <c r="C31">
        <v>0</v>
      </c>
      <c r="D31">
        <v>16</v>
      </c>
      <c r="E31">
        <v>0.96182249941285403</v>
      </c>
      <c r="F31">
        <v>0</v>
      </c>
      <c r="G31">
        <v>0</v>
      </c>
      <c r="H31">
        <v>0</v>
      </c>
      <c r="I31">
        <v>1.2797500000000101E-4</v>
      </c>
      <c r="J31">
        <v>0</v>
      </c>
      <c r="K31">
        <v>5.9999999999999995E-4</v>
      </c>
      <c r="L31">
        <v>0.95532248432367695</v>
      </c>
      <c r="M31">
        <v>0</v>
      </c>
      <c r="N31">
        <v>0</v>
      </c>
      <c r="O31">
        <v>0</v>
      </c>
      <c r="P31">
        <v>76.94</v>
      </c>
      <c r="Q31" s="2">
        <v>1.05517314825097E-7</v>
      </c>
      <c r="R31">
        <v>0</v>
      </c>
      <c r="S31">
        <v>0</v>
      </c>
      <c r="T31" s="2">
        <v>4.6255506607929502E-7</v>
      </c>
      <c r="U31" t="s">
        <v>9</v>
      </c>
      <c r="V31" t="s">
        <v>59</v>
      </c>
      <c r="W31" t="s">
        <v>58</v>
      </c>
    </row>
    <row r="32" spans="1:40" x14ac:dyDescent="0.25">
      <c r="A32">
        <v>2</v>
      </c>
      <c r="B32">
        <v>19740</v>
      </c>
      <c r="C32">
        <v>0</v>
      </c>
      <c r="D32">
        <v>9</v>
      </c>
      <c r="E32">
        <v>0.51512225672607703</v>
      </c>
      <c r="F32">
        <v>0</v>
      </c>
      <c r="G32">
        <v>0</v>
      </c>
      <c r="H32">
        <v>0</v>
      </c>
      <c r="I32" s="2">
        <v>6.8384999999998404E-5</v>
      </c>
      <c r="J32">
        <v>0</v>
      </c>
      <c r="K32">
        <v>2.9999999999999997E-4</v>
      </c>
      <c r="L32">
        <v>0.51048820543443796</v>
      </c>
      <c r="M32">
        <v>0</v>
      </c>
      <c r="N32">
        <v>0</v>
      </c>
      <c r="O32">
        <v>0</v>
      </c>
      <c r="P32">
        <v>92.54</v>
      </c>
      <c r="Q32" s="2">
        <v>4.6985277946242203E-8</v>
      </c>
      <c r="R32">
        <v>0</v>
      </c>
      <c r="S32">
        <v>0</v>
      </c>
      <c r="T32" s="2">
        <v>2.2026431718061599E-7</v>
      </c>
      <c r="U32" t="s">
        <v>10</v>
      </c>
      <c r="V32" t="s">
        <v>59</v>
      </c>
      <c r="W32" t="s">
        <v>58</v>
      </c>
      <c r="AA32" t="s">
        <v>38</v>
      </c>
      <c r="AB32" s="4" t="s">
        <v>65</v>
      </c>
      <c r="AC32" t="s">
        <v>39</v>
      </c>
      <c r="AD32" s="4" t="s">
        <v>65</v>
      </c>
      <c r="AE32" t="s">
        <v>32</v>
      </c>
      <c r="AF32" s="4" t="s">
        <v>65</v>
      </c>
      <c r="AG32" t="s">
        <v>40</v>
      </c>
      <c r="AH32" s="4" t="s">
        <v>65</v>
      </c>
      <c r="AI32" t="s">
        <v>34</v>
      </c>
      <c r="AJ32" s="4" t="s">
        <v>65</v>
      </c>
      <c r="AK32" t="s">
        <v>35</v>
      </c>
      <c r="AL32" s="4" t="s">
        <v>65</v>
      </c>
      <c r="AM32" t="s">
        <v>36</v>
      </c>
      <c r="AN32" s="4" t="s">
        <v>65</v>
      </c>
    </row>
    <row r="33" spans="1:40" x14ac:dyDescent="0.25">
      <c r="A33">
        <v>3</v>
      </c>
      <c r="B33">
        <v>8290</v>
      </c>
      <c r="C33">
        <v>0</v>
      </c>
      <c r="D33">
        <v>5</v>
      </c>
      <c r="E33">
        <v>0.21633047154301799</v>
      </c>
      <c r="F33">
        <v>0</v>
      </c>
      <c r="G33">
        <v>0</v>
      </c>
      <c r="H33">
        <v>0</v>
      </c>
      <c r="I33" s="2">
        <v>2.9169999999999499E-5</v>
      </c>
      <c r="J33">
        <v>0</v>
      </c>
      <c r="K33">
        <v>1.4999999999999999E-4</v>
      </c>
      <c r="L33">
        <v>0.217751567632122</v>
      </c>
      <c r="M33">
        <v>0</v>
      </c>
      <c r="N33">
        <v>0</v>
      </c>
      <c r="O33">
        <v>0</v>
      </c>
      <c r="P33">
        <v>84.96</v>
      </c>
      <c r="Q33" s="2">
        <v>2.14923633407164E-8</v>
      </c>
      <c r="R33">
        <v>0</v>
      </c>
      <c r="S33">
        <v>0</v>
      </c>
      <c r="T33" s="2">
        <v>1.1013215859030799E-7</v>
      </c>
      <c r="U33" t="s">
        <v>11</v>
      </c>
      <c r="V33" t="s">
        <v>59</v>
      </c>
      <c r="W33" t="s">
        <v>58</v>
      </c>
      <c r="AA33" s="8">
        <f>I5</f>
        <v>3.6494334999999802E-2</v>
      </c>
      <c r="AB33" s="4">
        <f>1-AA33/AA$33</f>
        <v>0</v>
      </c>
      <c r="AC33" s="16">
        <f>I18</f>
        <v>2.0069999999999599E-5</v>
      </c>
      <c r="AD33" s="4">
        <f>1-AC33/AC$33</f>
        <v>0</v>
      </c>
      <c r="AE33" s="16">
        <f>I30</f>
        <v>1.33960000000002E-4</v>
      </c>
      <c r="AF33" s="4">
        <f>1-AE33/AE$33</f>
        <v>0</v>
      </c>
      <c r="AG33" s="16">
        <f>I42</f>
        <v>1.8874999999999602E-5</v>
      </c>
      <c r="AH33" s="4">
        <f>1-AG33/AG$33</f>
        <v>0</v>
      </c>
      <c r="AI33" s="16">
        <f>I54</f>
        <v>3.7014000000000399E-4</v>
      </c>
      <c r="AJ33" s="4">
        <f>1-AI33/AI$33</f>
        <v>0</v>
      </c>
      <c r="AK33" s="16">
        <f>I66</f>
        <v>3.97020000000004E-4</v>
      </c>
      <c r="AL33" s="4">
        <f>1-AK33/AK$33</f>
        <v>0</v>
      </c>
      <c r="AM33" s="16">
        <f>I78</f>
        <v>1.9724999999999599E-5</v>
      </c>
      <c r="AN33" s="4">
        <f>1-AM33/AM$33</f>
        <v>0</v>
      </c>
    </row>
    <row r="34" spans="1:40" x14ac:dyDescent="0.25">
      <c r="A34">
        <v>4</v>
      </c>
      <c r="B34">
        <v>19833</v>
      </c>
      <c r="C34">
        <v>0</v>
      </c>
      <c r="D34">
        <v>9</v>
      </c>
      <c r="E34">
        <v>0.51754912450092605</v>
      </c>
      <c r="F34">
        <v>0</v>
      </c>
      <c r="G34">
        <v>0</v>
      </c>
      <c r="H34">
        <v>0</v>
      </c>
      <c r="I34" s="2">
        <v>7.0394999999998393E-5</v>
      </c>
      <c r="J34">
        <v>0</v>
      </c>
      <c r="K34">
        <v>3.5E-4</v>
      </c>
      <c r="L34">
        <v>0.52549268438337804</v>
      </c>
      <c r="M34">
        <v>0</v>
      </c>
      <c r="N34">
        <v>0</v>
      </c>
      <c r="O34">
        <v>0</v>
      </c>
      <c r="P34">
        <v>93.87</v>
      </c>
      <c r="Q34" s="2">
        <v>4.6537788458965201E-8</v>
      </c>
      <c r="R34">
        <v>0</v>
      </c>
      <c r="S34">
        <v>0</v>
      </c>
      <c r="T34" s="2">
        <v>2.2026431718061599E-7</v>
      </c>
      <c r="U34" t="s">
        <v>12</v>
      </c>
      <c r="V34" t="s">
        <v>59</v>
      </c>
      <c r="W34" t="s">
        <v>58</v>
      </c>
      <c r="AA34" s="8">
        <f t="shared" ref="AA34:AA40" si="44">I6</f>
        <v>3.5025104999999702E-2</v>
      </c>
      <c r="AB34" s="4">
        <f t="shared" ref="AB34:AB40" si="45">1-AA34/AA$33</f>
        <v>4.0259125149152752E-2</v>
      </c>
      <c r="AC34" s="16">
        <f t="shared" ref="AC34:AC40" si="46">I19</f>
        <v>1.6624999999999699E-5</v>
      </c>
      <c r="AD34" s="4">
        <f t="shared" ref="AD34:AD40" si="47">1-AC34/AC$33</f>
        <v>0.17164922770303781</v>
      </c>
      <c r="AE34" s="16">
        <f t="shared" ref="AE34:AE40" si="48">I31</f>
        <v>1.2797500000000101E-4</v>
      </c>
      <c r="AF34" s="4">
        <f t="shared" ref="AF34:AF40" si="49">1-AE34/AE$33</f>
        <v>4.467751567632805E-2</v>
      </c>
      <c r="AG34" s="16">
        <f t="shared" ref="AG34:AG40" si="50">I43</f>
        <v>1.5379999999999799E-5</v>
      </c>
      <c r="AH34" s="4">
        <f t="shared" ref="AH34:AH40" si="51">1-AG34/AG$33</f>
        <v>0.18516556291390074</v>
      </c>
      <c r="AI34" s="16">
        <f t="shared" ref="AI34:AI40" si="52">I55</f>
        <v>3.0829000000000398E-4</v>
      </c>
      <c r="AJ34" s="4">
        <f t="shared" ref="AJ34:AJ40" si="53">1-AI34/AI$33</f>
        <v>0.16709893553790278</v>
      </c>
      <c r="AK34" s="16">
        <f t="shared" ref="AK34:AK40" si="54">I67</f>
        <v>3.5269500000000399E-4</v>
      </c>
      <c r="AL34" s="4">
        <f t="shared" ref="AL34:AL40" si="55">1-AK34/AK$33</f>
        <v>0.11164424965996567</v>
      </c>
      <c r="AM34" s="16">
        <f t="shared" ref="AM34:AM40" si="56">I79</f>
        <v>1.6769999999999699E-5</v>
      </c>
      <c r="AN34" s="4">
        <f t="shared" ref="AN34:AN40" si="57">1-AM34/AM$33</f>
        <v>0.14980988593155686</v>
      </c>
    </row>
    <row r="35" spans="1:40" x14ac:dyDescent="0.25">
      <c r="A35">
        <v>5</v>
      </c>
      <c r="B35">
        <v>19080</v>
      </c>
      <c r="C35">
        <v>0</v>
      </c>
      <c r="D35">
        <v>9</v>
      </c>
      <c r="E35">
        <v>0.49789932413037202</v>
      </c>
      <c r="F35">
        <v>0</v>
      </c>
      <c r="G35">
        <v>0</v>
      </c>
      <c r="H35">
        <v>0</v>
      </c>
      <c r="I35" s="2">
        <v>6.6829999999998505E-5</v>
      </c>
      <c r="J35">
        <v>0</v>
      </c>
      <c r="K35">
        <v>2.9999999999999997E-4</v>
      </c>
      <c r="L35">
        <v>0.49888026276498498</v>
      </c>
      <c r="M35">
        <v>0</v>
      </c>
      <c r="N35">
        <v>0</v>
      </c>
      <c r="O35">
        <v>0</v>
      </c>
      <c r="P35">
        <v>93.01</v>
      </c>
      <c r="Q35" s="2">
        <v>4.5184852938458901E-8</v>
      </c>
      <c r="R35">
        <v>0</v>
      </c>
      <c r="S35">
        <v>0</v>
      </c>
      <c r="T35" s="2">
        <v>2.2026431718061599E-7</v>
      </c>
      <c r="U35" t="s">
        <v>13</v>
      </c>
      <c r="V35" t="s">
        <v>59</v>
      </c>
      <c r="W35" t="s">
        <v>58</v>
      </c>
      <c r="AA35" s="8">
        <f t="shared" si="44"/>
        <v>1.8745309999999901E-2</v>
      </c>
      <c r="AB35" s="4">
        <f t="shared" si="45"/>
        <v>0.48635014174117697</v>
      </c>
      <c r="AC35" s="16">
        <f t="shared" si="46"/>
        <v>1.8179999999999701E-5</v>
      </c>
      <c r="AD35" s="4">
        <f t="shared" si="47"/>
        <v>9.4170403587440776E-2</v>
      </c>
      <c r="AE35" s="16">
        <f t="shared" si="48"/>
        <v>6.8384999999998404E-5</v>
      </c>
      <c r="AF35" s="4">
        <f t="shared" si="49"/>
        <v>0.48951179456556149</v>
      </c>
      <c r="AG35" s="16">
        <f t="shared" si="50"/>
        <v>1.6729999999999699E-5</v>
      </c>
      <c r="AH35" s="4">
        <f t="shared" si="51"/>
        <v>0.11364238410595751</v>
      </c>
      <c r="AI35" s="16">
        <f t="shared" si="52"/>
        <v>3.28345000000005E-4</v>
      </c>
      <c r="AJ35" s="4">
        <f t="shared" si="53"/>
        <v>0.11291673420867387</v>
      </c>
      <c r="AK35" s="16">
        <f t="shared" si="54"/>
        <v>3.56725000000005E-4</v>
      </c>
      <c r="AL35" s="4">
        <f t="shared" si="55"/>
        <v>0.10149362752505819</v>
      </c>
      <c r="AM35" s="16">
        <f t="shared" si="56"/>
        <v>1.7419999999999701E-5</v>
      </c>
      <c r="AN35" s="4">
        <f t="shared" si="57"/>
        <v>0.11685678073510486</v>
      </c>
    </row>
    <row r="36" spans="1:40" x14ac:dyDescent="0.25">
      <c r="A36">
        <v>6</v>
      </c>
      <c r="B36">
        <v>38303</v>
      </c>
      <c r="C36">
        <v>0</v>
      </c>
      <c r="D36">
        <v>18</v>
      </c>
      <c r="E36">
        <v>0.99953028365648</v>
      </c>
      <c r="F36">
        <v>0</v>
      </c>
      <c r="G36">
        <v>0</v>
      </c>
      <c r="H36">
        <v>0</v>
      </c>
      <c r="I36">
        <v>1.33800000000001E-4</v>
      </c>
      <c r="J36">
        <v>0</v>
      </c>
      <c r="K36">
        <v>6.4999999999999997E-4</v>
      </c>
      <c r="L36">
        <v>0.99880561361600395</v>
      </c>
      <c r="M36">
        <v>0</v>
      </c>
      <c r="N36">
        <v>0</v>
      </c>
      <c r="O36">
        <v>0</v>
      </c>
      <c r="P36">
        <v>99.99</v>
      </c>
      <c r="Q36" s="2">
        <v>8.4376279037593103E-8</v>
      </c>
      <c r="R36">
        <v>0</v>
      </c>
      <c r="S36">
        <v>0</v>
      </c>
      <c r="T36" s="2">
        <v>3.9647577092510998E-7</v>
      </c>
      <c r="U36" t="s">
        <v>14</v>
      </c>
      <c r="V36" t="s">
        <v>59</v>
      </c>
      <c r="W36" t="s">
        <v>58</v>
      </c>
      <c r="AA36" s="8">
        <f t="shared" si="44"/>
        <v>9.8111950000001405E-3</v>
      </c>
      <c r="AB36" s="4">
        <f t="shared" si="45"/>
        <v>0.73115841129862502</v>
      </c>
      <c r="AC36" s="16">
        <f t="shared" si="46"/>
        <v>1.4619999999999701E-5</v>
      </c>
      <c r="AD36" s="4">
        <f t="shared" si="47"/>
        <v>0.27154957648231226</v>
      </c>
      <c r="AE36" s="16">
        <f t="shared" si="48"/>
        <v>2.9169999999999499E-5</v>
      </c>
      <c r="AF36" s="4">
        <f t="shared" si="49"/>
        <v>0.782248432367878</v>
      </c>
      <c r="AG36" s="16">
        <f t="shared" si="50"/>
        <v>1.29499999999998E-5</v>
      </c>
      <c r="AH36" s="4">
        <f t="shared" si="51"/>
        <v>0.31390728476820806</v>
      </c>
      <c r="AI36" s="16">
        <f t="shared" si="52"/>
        <v>2.6547000000000598E-4</v>
      </c>
      <c r="AJ36" s="4">
        <f t="shared" si="53"/>
        <v>0.28278489220294178</v>
      </c>
      <c r="AK36" s="16">
        <f t="shared" si="54"/>
        <v>2.95630000000005E-4</v>
      </c>
      <c r="AL36" s="4">
        <f t="shared" si="55"/>
        <v>0.25537756284317659</v>
      </c>
      <c r="AM36" s="16">
        <f t="shared" si="56"/>
        <v>1.3389999999999801E-5</v>
      </c>
      <c r="AN36" s="4">
        <f t="shared" si="57"/>
        <v>0.32116603295310153</v>
      </c>
    </row>
    <row r="37" spans="1:40" x14ac:dyDescent="0.25">
      <c r="A37">
        <v>7</v>
      </c>
      <c r="B37">
        <v>38261</v>
      </c>
      <c r="C37">
        <v>0</v>
      </c>
      <c r="D37">
        <v>18</v>
      </c>
      <c r="E37">
        <v>0.99843427885493596</v>
      </c>
      <c r="F37">
        <v>0</v>
      </c>
      <c r="G37">
        <v>0</v>
      </c>
      <c r="H37">
        <v>0</v>
      </c>
      <c r="I37">
        <v>1.3358000000000201E-4</v>
      </c>
      <c r="J37">
        <v>0</v>
      </c>
      <c r="K37">
        <v>6.4999999999999997E-4</v>
      </c>
      <c r="L37">
        <v>0.99716333233801102</v>
      </c>
      <c r="M37">
        <v>0</v>
      </c>
      <c r="N37">
        <v>0</v>
      </c>
      <c r="O37">
        <v>0</v>
      </c>
      <c r="P37">
        <v>99.97</v>
      </c>
      <c r="Q37" s="2">
        <v>8.4300620582648202E-8</v>
      </c>
      <c r="R37">
        <v>0</v>
      </c>
      <c r="S37">
        <v>0</v>
      </c>
      <c r="T37" s="2">
        <v>3.9647577092510998E-7</v>
      </c>
      <c r="U37" t="s">
        <v>15</v>
      </c>
      <c r="V37" t="s">
        <v>59</v>
      </c>
      <c r="W37" t="s">
        <v>58</v>
      </c>
      <c r="AA37" s="8">
        <f t="shared" si="44"/>
        <v>2.0841274999999899E-2</v>
      </c>
      <c r="AB37" s="4">
        <f t="shared" si="45"/>
        <v>0.42891752925488269</v>
      </c>
      <c r="AC37" s="16">
        <f t="shared" si="46"/>
        <v>1.8504999999999698E-5</v>
      </c>
      <c r="AD37" s="4">
        <f t="shared" si="47"/>
        <v>7.7977080219229333E-2</v>
      </c>
      <c r="AE37" s="16">
        <f t="shared" si="48"/>
        <v>7.0394999999998393E-5</v>
      </c>
      <c r="AF37" s="4">
        <f t="shared" si="49"/>
        <v>0.47450731561662185</v>
      </c>
      <c r="AG37" s="16">
        <f t="shared" si="50"/>
        <v>1.67149999999997E-5</v>
      </c>
      <c r="AH37" s="4">
        <f t="shared" si="51"/>
        <v>0.11443708609271241</v>
      </c>
      <c r="AI37" s="16">
        <f t="shared" si="52"/>
        <v>3.24310000000005E-4</v>
      </c>
      <c r="AJ37" s="4">
        <f t="shared" si="53"/>
        <v>0.12381801480520471</v>
      </c>
      <c r="AK37" s="16">
        <f t="shared" si="54"/>
        <v>3.5722500000000398E-4</v>
      </c>
      <c r="AL37" s="4">
        <f t="shared" si="55"/>
        <v>0.10023424512618917</v>
      </c>
      <c r="AM37" s="16">
        <f t="shared" si="56"/>
        <v>1.7544999999999701E-5</v>
      </c>
      <c r="AN37" s="4">
        <f t="shared" si="57"/>
        <v>0.11051964512040269</v>
      </c>
    </row>
    <row r="38" spans="1:40" x14ac:dyDescent="0.25">
      <c r="AA38" s="8">
        <f t="shared" si="44"/>
        <v>1.9295534999999898E-2</v>
      </c>
      <c r="AB38" s="4">
        <f t="shared" si="45"/>
        <v>0.47127314417429433</v>
      </c>
      <c r="AC38" s="16">
        <f t="shared" si="46"/>
        <v>1.8129999999999699E-5</v>
      </c>
      <c r="AD38" s="4">
        <f t="shared" si="47"/>
        <v>9.6661684105627255E-2</v>
      </c>
      <c r="AE38" s="16">
        <f t="shared" si="48"/>
        <v>6.6829999999998505E-5</v>
      </c>
      <c r="AF38" s="4">
        <f t="shared" si="49"/>
        <v>0.50111973723501413</v>
      </c>
      <c r="AG38" s="16">
        <f t="shared" si="50"/>
        <v>1.6854999999999699E-5</v>
      </c>
      <c r="AH38" s="4">
        <f t="shared" si="51"/>
        <v>0.10701986754966597</v>
      </c>
      <c r="AI38" s="16">
        <f t="shared" si="52"/>
        <v>3.2517500000000502E-4</v>
      </c>
      <c r="AJ38" s="4">
        <f t="shared" si="53"/>
        <v>0.12148106122007485</v>
      </c>
      <c r="AK38" s="16">
        <f t="shared" si="54"/>
        <v>3.5312000000000402E-4</v>
      </c>
      <c r="AL38" s="4">
        <f t="shared" si="55"/>
        <v>0.11057377462092477</v>
      </c>
      <c r="AM38" s="16">
        <f t="shared" si="56"/>
        <v>1.7214999999999699E-5</v>
      </c>
      <c r="AN38" s="4">
        <f t="shared" si="57"/>
        <v>0.12724968314321672</v>
      </c>
    </row>
    <row r="39" spans="1:40" x14ac:dyDescent="0.25">
      <c r="AA39" s="8">
        <f t="shared" si="44"/>
        <v>1.8988644999999901E-2</v>
      </c>
      <c r="AB39" s="4">
        <f t="shared" si="45"/>
        <v>0.47968239454150885</v>
      </c>
      <c r="AC39" s="16">
        <f t="shared" si="46"/>
        <v>2.0114999999999702E-5</v>
      </c>
      <c r="AD39" s="4">
        <f t="shared" si="47"/>
        <v>-2.2421524663729375E-3</v>
      </c>
      <c r="AE39" s="16">
        <f t="shared" si="48"/>
        <v>1.33800000000001E-4</v>
      </c>
      <c r="AF39" s="4">
        <f t="shared" si="49"/>
        <v>1.1943863840027102E-3</v>
      </c>
      <c r="AG39" s="16">
        <f t="shared" si="50"/>
        <v>1.8794999999999701E-5</v>
      </c>
      <c r="AH39" s="4">
        <f t="shared" si="51"/>
        <v>4.2384105960213692E-3</v>
      </c>
      <c r="AI39" s="16">
        <f t="shared" si="52"/>
        <v>3.6845500000000402E-4</v>
      </c>
      <c r="AJ39" s="4">
        <f t="shared" si="53"/>
        <v>4.5523315502240536E-3</v>
      </c>
      <c r="AK39" s="16">
        <f t="shared" si="54"/>
        <v>3.9327500000000402E-4</v>
      </c>
      <c r="AL39" s="4">
        <f t="shared" si="55"/>
        <v>9.4327741675480636E-3</v>
      </c>
      <c r="AM39" s="16">
        <f t="shared" si="56"/>
        <v>1.9724999999999599E-5</v>
      </c>
      <c r="AN39" s="4">
        <f t="shared" si="57"/>
        <v>0</v>
      </c>
    </row>
    <row r="40" spans="1:40" x14ac:dyDescent="0.25">
      <c r="A40" s="9" t="s">
        <v>33</v>
      </c>
      <c r="B40" s="9"/>
      <c r="C40" s="9"/>
      <c r="D40" s="9"/>
      <c r="E40" s="9"/>
      <c r="F40" s="9"/>
      <c r="G40" s="9"/>
      <c r="H40" s="9"/>
      <c r="I40" s="9"/>
      <c r="AA40" s="8">
        <f t="shared" si="44"/>
        <v>2.5644639999999899E-2</v>
      </c>
      <c r="AB40" s="4">
        <f t="shared" si="45"/>
        <v>0.29729806009617554</v>
      </c>
      <c r="AC40" s="16">
        <f t="shared" si="46"/>
        <v>2.0024999999999599E-5</v>
      </c>
      <c r="AD40" s="4">
        <f t="shared" si="47"/>
        <v>2.2421524663678305E-3</v>
      </c>
      <c r="AE40" s="16">
        <f t="shared" si="48"/>
        <v>1.3358000000000201E-4</v>
      </c>
      <c r="AF40" s="4">
        <f t="shared" si="49"/>
        <v>2.8366676619885345E-3</v>
      </c>
      <c r="AG40" s="16">
        <f t="shared" si="50"/>
        <v>1.8849999999999699E-5</v>
      </c>
      <c r="AH40" s="4">
        <f t="shared" si="51"/>
        <v>1.3245033112531113E-3</v>
      </c>
      <c r="AI40" s="16">
        <f t="shared" si="52"/>
        <v>3.6815500000000401E-4</v>
      </c>
      <c r="AJ40" s="4">
        <f t="shared" si="53"/>
        <v>5.3628356837951419E-3</v>
      </c>
      <c r="AK40" s="16">
        <f t="shared" si="54"/>
        <v>3.9469000000000402E-4</v>
      </c>
      <c r="AL40" s="4">
        <f t="shared" si="55"/>
        <v>5.8687219787415534E-3</v>
      </c>
      <c r="AM40" s="16">
        <f t="shared" si="56"/>
        <v>1.9704999999999599E-5</v>
      </c>
      <c r="AN40" s="4">
        <f t="shared" si="57"/>
        <v>1.0139416983523386E-3</v>
      </c>
    </row>
    <row r="41" spans="1:40" x14ac:dyDescent="0.25">
      <c r="B41" t="s">
        <v>0</v>
      </c>
      <c r="C41" t="s">
        <v>17</v>
      </c>
      <c r="D41" t="s">
        <v>18</v>
      </c>
      <c r="E41" t="s">
        <v>3</v>
      </c>
      <c r="F41" t="s">
        <v>19</v>
      </c>
      <c r="G41" t="s">
        <v>20</v>
      </c>
      <c r="H41" t="s">
        <v>21</v>
      </c>
      <c r="I41" t="s">
        <v>1</v>
      </c>
      <c r="J41" t="s">
        <v>22</v>
      </c>
      <c r="K41" t="s">
        <v>23</v>
      </c>
      <c r="L41" t="s">
        <v>2</v>
      </c>
      <c r="M41" t="s">
        <v>24</v>
      </c>
      <c r="N41" t="s">
        <v>25</v>
      </c>
      <c r="O41" t="s">
        <v>26</v>
      </c>
      <c r="P41" t="s">
        <v>27</v>
      </c>
      <c r="Q41" t="s">
        <v>28</v>
      </c>
      <c r="R41" t="s">
        <v>29</v>
      </c>
      <c r="S41" t="s">
        <v>29</v>
      </c>
      <c r="T41" t="s">
        <v>30</v>
      </c>
      <c r="U41" t="s">
        <v>5</v>
      </c>
      <c r="V41" t="s">
        <v>6</v>
      </c>
      <c r="W41" t="s">
        <v>4</v>
      </c>
    </row>
    <row r="42" spans="1:40" x14ac:dyDescent="0.25">
      <c r="A42">
        <v>0</v>
      </c>
      <c r="B42">
        <v>6619</v>
      </c>
      <c r="C42">
        <v>0</v>
      </c>
      <c r="D42">
        <v>4</v>
      </c>
      <c r="E42">
        <v>1</v>
      </c>
      <c r="I42" s="2">
        <v>1.8874999999999602E-5</v>
      </c>
      <c r="J42">
        <v>0</v>
      </c>
      <c r="K42">
        <v>1E-4</v>
      </c>
      <c r="L42">
        <v>1</v>
      </c>
      <c r="P42">
        <v>100</v>
      </c>
      <c r="Q42" s="2">
        <v>1.4579295154184599E-8</v>
      </c>
      <c r="R42">
        <v>0</v>
      </c>
      <c r="S42">
        <v>0</v>
      </c>
      <c r="T42" s="2">
        <v>8.8105726872246597E-8</v>
      </c>
      <c r="U42" t="s">
        <v>7</v>
      </c>
      <c r="V42" t="s">
        <v>60</v>
      </c>
      <c r="W42" t="s">
        <v>58</v>
      </c>
    </row>
    <row r="43" spans="1:40" x14ac:dyDescent="0.25">
      <c r="A43">
        <v>1</v>
      </c>
      <c r="B43">
        <v>5282</v>
      </c>
      <c r="C43">
        <v>0</v>
      </c>
      <c r="D43">
        <v>3</v>
      </c>
      <c r="E43">
        <v>0.79800574104849598</v>
      </c>
      <c r="F43">
        <v>0</v>
      </c>
      <c r="G43">
        <v>0</v>
      </c>
      <c r="H43">
        <v>0</v>
      </c>
      <c r="I43" s="2">
        <v>1.5379999999999799E-5</v>
      </c>
      <c r="J43">
        <v>0</v>
      </c>
      <c r="K43">
        <v>1E-4</v>
      </c>
      <c r="L43">
        <v>0.81483443708609604</v>
      </c>
      <c r="M43">
        <v>0</v>
      </c>
      <c r="N43">
        <v>0</v>
      </c>
      <c r="O43">
        <v>0</v>
      </c>
      <c r="P43">
        <v>71.150000000000006</v>
      </c>
      <c r="Q43" s="2">
        <v>1.6351878051271901E-8</v>
      </c>
      <c r="R43">
        <v>0</v>
      </c>
      <c r="S43">
        <v>0</v>
      </c>
      <c r="T43" s="2">
        <v>8.8105726872246597E-8</v>
      </c>
      <c r="U43" t="s">
        <v>9</v>
      </c>
      <c r="V43" t="s">
        <v>60</v>
      </c>
      <c r="W43" t="s">
        <v>58</v>
      </c>
    </row>
    <row r="44" spans="1:40" x14ac:dyDescent="0.25">
      <c r="A44">
        <v>2</v>
      </c>
      <c r="B44">
        <v>5881</v>
      </c>
      <c r="C44">
        <v>0</v>
      </c>
      <c r="D44">
        <v>3</v>
      </c>
      <c r="E44">
        <v>0.88850279498413598</v>
      </c>
      <c r="F44">
        <v>0</v>
      </c>
      <c r="G44">
        <v>0</v>
      </c>
      <c r="H44">
        <v>0</v>
      </c>
      <c r="I44" s="2">
        <v>1.6729999999999699E-5</v>
      </c>
      <c r="J44">
        <v>0</v>
      </c>
      <c r="K44">
        <v>1E-4</v>
      </c>
      <c r="L44">
        <v>0.88635761589404005</v>
      </c>
      <c r="M44">
        <v>0</v>
      </c>
      <c r="N44">
        <v>0</v>
      </c>
      <c r="O44">
        <v>0</v>
      </c>
      <c r="P44">
        <v>98.56</v>
      </c>
      <c r="Q44" s="2">
        <v>1.31430037473537E-8</v>
      </c>
      <c r="R44">
        <v>0</v>
      </c>
      <c r="S44">
        <v>0</v>
      </c>
      <c r="T44" s="2">
        <v>6.6079295154185001E-8</v>
      </c>
      <c r="U44" t="s">
        <v>10</v>
      </c>
      <c r="V44" t="s">
        <v>60</v>
      </c>
      <c r="W44" t="s">
        <v>58</v>
      </c>
    </row>
    <row r="45" spans="1:40" x14ac:dyDescent="0.25">
      <c r="A45">
        <v>3</v>
      </c>
      <c r="B45">
        <v>4502</v>
      </c>
      <c r="C45">
        <v>0</v>
      </c>
      <c r="D45">
        <v>3</v>
      </c>
      <c r="E45">
        <v>0.68016316664148602</v>
      </c>
      <c r="F45">
        <v>0</v>
      </c>
      <c r="G45">
        <v>0</v>
      </c>
      <c r="H45">
        <v>0</v>
      </c>
      <c r="I45" s="2">
        <v>1.29499999999998E-5</v>
      </c>
      <c r="J45">
        <v>0</v>
      </c>
      <c r="K45">
        <v>1E-4</v>
      </c>
      <c r="L45">
        <v>0.68609271523179105</v>
      </c>
      <c r="M45">
        <v>0</v>
      </c>
      <c r="N45">
        <v>0</v>
      </c>
      <c r="O45">
        <v>0</v>
      </c>
      <c r="P45">
        <v>95.42</v>
      </c>
      <c r="Q45" s="2">
        <v>1.03922653107013E-8</v>
      </c>
      <c r="R45">
        <v>0</v>
      </c>
      <c r="S45">
        <v>0</v>
      </c>
      <c r="T45" s="2">
        <v>6.6079295154185001E-8</v>
      </c>
      <c r="U45" t="s">
        <v>11</v>
      </c>
      <c r="V45" t="s">
        <v>60</v>
      </c>
      <c r="W45" t="s">
        <v>58</v>
      </c>
    </row>
    <row r="46" spans="1:40" x14ac:dyDescent="0.25">
      <c r="A46">
        <v>4</v>
      </c>
      <c r="B46">
        <v>5816</v>
      </c>
      <c r="C46">
        <v>0</v>
      </c>
      <c r="D46">
        <v>3</v>
      </c>
      <c r="E46">
        <v>0.87868258045021896</v>
      </c>
      <c r="F46">
        <v>0</v>
      </c>
      <c r="G46">
        <v>0</v>
      </c>
      <c r="H46">
        <v>0</v>
      </c>
      <c r="I46" s="2">
        <v>1.67149999999997E-5</v>
      </c>
      <c r="J46">
        <v>0</v>
      </c>
      <c r="K46">
        <v>1E-4</v>
      </c>
      <c r="L46">
        <v>0.88556291390728403</v>
      </c>
      <c r="M46">
        <v>0</v>
      </c>
      <c r="N46">
        <v>0</v>
      </c>
      <c r="O46">
        <v>0</v>
      </c>
      <c r="P46">
        <v>98.82</v>
      </c>
      <c r="Q46" s="2">
        <v>1.2963542488589699E-8</v>
      </c>
      <c r="R46">
        <v>0</v>
      </c>
      <c r="S46">
        <v>0</v>
      </c>
      <c r="T46" s="2">
        <v>6.6079295154185001E-8</v>
      </c>
      <c r="U46" t="s">
        <v>12</v>
      </c>
      <c r="V46" t="s">
        <v>60</v>
      </c>
      <c r="W46" t="s">
        <v>58</v>
      </c>
    </row>
    <row r="47" spans="1:40" x14ac:dyDescent="0.25">
      <c r="A47">
        <v>5</v>
      </c>
      <c r="B47">
        <v>5953</v>
      </c>
      <c r="C47">
        <v>0</v>
      </c>
      <c r="D47">
        <v>3</v>
      </c>
      <c r="E47">
        <v>0.89938057108324498</v>
      </c>
      <c r="F47">
        <v>0</v>
      </c>
      <c r="G47">
        <v>0</v>
      </c>
      <c r="H47">
        <v>0</v>
      </c>
      <c r="I47" s="2">
        <v>1.6854999999999699E-5</v>
      </c>
      <c r="J47">
        <v>0</v>
      </c>
      <c r="K47">
        <v>1E-4</v>
      </c>
      <c r="L47">
        <v>0.89298013245033103</v>
      </c>
      <c r="M47">
        <v>0</v>
      </c>
      <c r="N47">
        <v>0</v>
      </c>
      <c r="O47">
        <v>0</v>
      </c>
      <c r="P47">
        <v>98.41</v>
      </c>
      <c r="Q47" s="2">
        <v>1.33241894134354E-8</v>
      </c>
      <c r="R47">
        <v>0</v>
      </c>
      <c r="S47">
        <v>0</v>
      </c>
      <c r="T47" s="2">
        <v>6.6079295154185001E-8</v>
      </c>
      <c r="U47" t="s">
        <v>13</v>
      </c>
      <c r="V47" t="s">
        <v>60</v>
      </c>
      <c r="W47" t="s">
        <v>58</v>
      </c>
    </row>
    <row r="48" spans="1:40" x14ac:dyDescent="0.25">
      <c r="A48">
        <v>6</v>
      </c>
      <c r="B48">
        <v>6596</v>
      </c>
      <c r="C48">
        <v>0</v>
      </c>
      <c r="D48">
        <v>4</v>
      </c>
      <c r="E48">
        <v>0.99652515485722903</v>
      </c>
      <c r="I48" s="2">
        <v>1.8794999999999701E-5</v>
      </c>
      <c r="J48">
        <v>0</v>
      </c>
      <c r="K48">
        <v>1E-4</v>
      </c>
      <c r="L48">
        <v>0.99576158940397397</v>
      </c>
      <c r="P48">
        <v>100</v>
      </c>
      <c r="Q48" s="2">
        <v>1.45286343612331E-8</v>
      </c>
      <c r="R48">
        <v>0</v>
      </c>
      <c r="S48">
        <v>0</v>
      </c>
      <c r="T48" s="2">
        <v>8.8105726872246597E-8</v>
      </c>
      <c r="U48" t="s">
        <v>14</v>
      </c>
      <c r="V48" t="s">
        <v>60</v>
      </c>
      <c r="W48" t="s">
        <v>58</v>
      </c>
    </row>
    <row r="49" spans="1:23" x14ac:dyDescent="0.25">
      <c r="A49">
        <v>7</v>
      </c>
      <c r="B49">
        <v>6632</v>
      </c>
      <c r="C49">
        <v>0</v>
      </c>
      <c r="D49">
        <v>4</v>
      </c>
      <c r="E49">
        <v>1.00196404290678</v>
      </c>
      <c r="I49" s="2">
        <v>1.8849999999999699E-5</v>
      </c>
      <c r="J49">
        <v>0</v>
      </c>
      <c r="K49">
        <v>1E-4</v>
      </c>
      <c r="L49">
        <v>0.998675496688741</v>
      </c>
      <c r="P49">
        <v>100</v>
      </c>
      <c r="Q49" s="2">
        <v>1.4607929515418101E-8</v>
      </c>
      <c r="R49">
        <v>0</v>
      </c>
      <c r="S49">
        <v>0</v>
      </c>
      <c r="T49" s="2">
        <v>8.8105726872246597E-8</v>
      </c>
      <c r="U49" t="s">
        <v>15</v>
      </c>
      <c r="V49" t="s">
        <v>60</v>
      </c>
      <c r="W49" t="s">
        <v>58</v>
      </c>
    </row>
    <row r="52" spans="1:23" x14ac:dyDescent="0.25">
      <c r="A52" s="9" t="s">
        <v>34</v>
      </c>
      <c r="B52" s="9"/>
      <c r="C52" s="9"/>
      <c r="D52" s="9"/>
      <c r="E52" s="9"/>
      <c r="F52" s="9"/>
      <c r="G52" s="9"/>
      <c r="H52" s="9"/>
      <c r="I52" s="9"/>
    </row>
    <row r="53" spans="1:23" x14ac:dyDescent="0.25">
      <c r="B53" t="s">
        <v>0</v>
      </c>
      <c r="C53" t="s">
        <v>17</v>
      </c>
      <c r="D53" t="s">
        <v>18</v>
      </c>
      <c r="E53" t="s">
        <v>3</v>
      </c>
      <c r="F53" t="s">
        <v>19</v>
      </c>
      <c r="G53" t="s">
        <v>20</v>
      </c>
      <c r="H53" t="s">
        <v>21</v>
      </c>
      <c r="I53" t="s">
        <v>1</v>
      </c>
      <c r="J53" t="s">
        <v>22</v>
      </c>
      <c r="K53" t="s">
        <v>23</v>
      </c>
      <c r="L53" t="s">
        <v>2</v>
      </c>
      <c r="M53" t="s">
        <v>24</v>
      </c>
      <c r="N53" t="s">
        <v>25</v>
      </c>
      <c r="O53" t="s">
        <v>26</v>
      </c>
      <c r="P53" t="s">
        <v>27</v>
      </c>
      <c r="Q53" t="s">
        <v>28</v>
      </c>
      <c r="R53" t="s">
        <v>29</v>
      </c>
      <c r="S53" t="s">
        <v>29</v>
      </c>
      <c r="T53" t="s">
        <v>30</v>
      </c>
      <c r="U53" t="s">
        <v>5</v>
      </c>
      <c r="V53" t="s">
        <v>6</v>
      </c>
      <c r="W53" t="s">
        <v>4</v>
      </c>
    </row>
    <row r="54" spans="1:23" x14ac:dyDescent="0.25">
      <c r="A54">
        <v>0</v>
      </c>
      <c r="B54">
        <v>106097</v>
      </c>
      <c r="C54">
        <v>0</v>
      </c>
      <c r="D54">
        <v>49</v>
      </c>
      <c r="E54">
        <v>1</v>
      </c>
      <c r="I54">
        <v>3.7014000000000399E-4</v>
      </c>
      <c r="J54">
        <v>0</v>
      </c>
      <c r="K54">
        <v>1.6999999999999999E-3</v>
      </c>
      <c r="L54">
        <v>1</v>
      </c>
      <c r="P54">
        <v>100</v>
      </c>
      <c r="Q54" s="2">
        <v>2.3369383259911E-7</v>
      </c>
      <c r="R54">
        <v>0</v>
      </c>
      <c r="S54">
        <v>0</v>
      </c>
      <c r="T54" s="2">
        <v>1.0792951541850199E-6</v>
      </c>
      <c r="U54" t="s">
        <v>7</v>
      </c>
      <c r="V54" t="s">
        <v>61</v>
      </c>
      <c r="W54" t="s">
        <v>58</v>
      </c>
    </row>
    <row r="55" spans="1:23" x14ac:dyDescent="0.25">
      <c r="A55">
        <v>1</v>
      </c>
      <c r="B55">
        <v>88635</v>
      </c>
      <c r="C55">
        <v>0</v>
      </c>
      <c r="D55">
        <v>43</v>
      </c>
      <c r="E55">
        <v>0.83541476196310904</v>
      </c>
      <c r="F55">
        <v>0</v>
      </c>
      <c r="G55">
        <v>0</v>
      </c>
      <c r="H55">
        <v>0</v>
      </c>
      <c r="I55">
        <v>3.0829000000000398E-4</v>
      </c>
      <c r="J55">
        <v>0</v>
      </c>
      <c r="K55">
        <v>1.5E-3</v>
      </c>
      <c r="L55">
        <v>0.832901064462095</v>
      </c>
      <c r="M55">
        <v>0</v>
      </c>
      <c r="N55">
        <v>0</v>
      </c>
      <c r="O55">
        <v>0</v>
      </c>
      <c r="P55">
        <v>70.790000000000006</v>
      </c>
      <c r="Q55" s="2">
        <v>2.7578934529316998E-7</v>
      </c>
      <c r="R55">
        <v>0</v>
      </c>
      <c r="S55">
        <v>0</v>
      </c>
      <c r="T55" s="2">
        <v>1.32378854625549E-6</v>
      </c>
      <c r="U55" t="s">
        <v>9</v>
      </c>
      <c r="V55" t="s">
        <v>61</v>
      </c>
      <c r="W55" t="s">
        <v>58</v>
      </c>
    </row>
    <row r="56" spans="1:23" x14ac:dyDescent="0.25">
      <c r="A56">
        <v>2</v>
      </c>
      <c r="B56">
        <v>94270</v>
      </c>
      <c r="C56">
        <v>0</v>
      </c>
      <c r="D56">
        <v>44</v>
      </c>
      <c r="E56">
        <v>0.88852653703686202</v>
      </c>
      <c r="F56">
        <v>0</v>
      </c>
      <c r="G56">
        <v>0</v>
      </c>
      <c r="H56">
        <v>0</v>
      </c>
      <c r="I56">
        <v>3.28345000000005E-4</v>
      </c>
      <c r="J56">
        <v>0</v>
      </c>
      <c r="K56">
        <v>1.5499999999999999E-3</v>
      </c>
      <c r="L56">
        <v>0.88708326579132601</v>
      </c>
      <c r="M56">
        <v>0</v>
      </c>
      <c r="N56">
        <v>0</v>
      </c>
      <c r="O56">
        <v>0</v>
      </c>
      <c r="P56">
        <v>98.51</v>
      </c>
      <c r="Q56" s="2">
        <v>2.1078385118887401E-7</v>
      </c>
      <c r="R56">
        <v>0</v>
      </c>
      <c r="S56">
        <v>0</v>
      </c>
      <c r="T56" s="2">
        <v>9.9118942731277497E-7</v>
      </c>
      <c r="U56" t="s">
        <v>10</v>
      </c>
      <c r="V56" t="s">
        <v>61</v>
      </c>
      <c r="W56" t="s">
        <v>58</v>
      </c>
    </row>
    <row r="57" spans="1:23" x14ac:dyDescent="0.25">
      <c r="A57">
        <v>3</v>
      </c>
      <c r="B57">
        <v>75910</v>
      </c>
      <c r="C57">
        <v>0</v>
      </c>
      <c r="D57">
        <v>36</v>
      </c>
      <c r="E57">
        <v>0.71547734620206005</v>
      </c>
      <c r="F57">
        <v>0</v>
      </c>
      <c r="G57">
        <v>0</v>
      </c>
      <c r="H57">
        <v>0</v>
      </c>
      <c r="I57">
        <v>2.6547000000000598E-4</v>
      </c>
      <c r="J57">
        <v>0</v>
      </c>
      <c r="K57">
        <v>1.25E-3</v>
      </c>
      <c r="L57">
        <v>0.71721510779705699</v>
      </c>
      <c r="M57">
        <v>0</v>
      </c>
      <c r="N57">
        <v>0</v>
      </c>
      <c r="O57">
        <v>0</v>
      </c>
      <c r="P57">
        <v>95.39</v>
      </c>
      <c r="Q57" s="2">
        <v>1.7528319862857799E-7</v>
      </c>
      <c r="R57">
        <v>0</v>
      </c>
      <c r="S57">
        <v>0</v>
      </c>
      <c r="T57" s="2">
        <v>8.1718061674009596E-7</v>
      </c>
      <c r="U57" t="s">
        <v>11</v>
      </c>
      <c r="V57" t="s">
        <v>61</v>
      </c>
      <c r="W57" t="s">
        <v>58</v>
      </c>
    </row>
    <row r="58" spans="1:23" x14ac:dyDescent="0.25">
      <c r="A58">
        <v>4</v>
      </c>
      <c r="B58">
        <v>92465</v>
      </c>
      <c r="C58">
        <v>0</v>
      </c>
      <c r="D58">
        <v>44</v>
      </c>
      <c r="E58">
        <v>0.87151380340631601</v>
      </c>
      <c r="F58">
        <v>0</v>
      </c>
      <c r="G58">
        <v>0</v>
      </c>
      <c r="H58">
        <v>0</v>
      </c>
      <c r="I58">
        <v>3.24310000000005E-4</v>
      </c>
      <c r="J58">
        <v>0</v>
      </c>
      <c r="K58">
        <v>1.5499999999999999E-3</v>
      </c>
      <c r="L58">
        <v>0.87618198519479495</v>
      </c>
      <c r="M58">
        <v>0</v>
      </c>
      <c r="N58">
        <v>0</v>
      </c>
      <c r="O58">
        <v>0</v>
      </c>
      <c r="P58">
        <v>98.59</v>
      </c>
      <c r="Q58" s="2">
        <v>2.0658018143934499E-7</v>
      </c>
      <c r="R58">
        <v>0</v>
      </c>
      <c r="S58">
        <v>0</v>
      </c>
      <c r="T58" s="2">
        <v>9.6916299559471294E-7</v>
      </c>
      <c r="U58" t="s">
        <v>12</v>
      </c>
      <c r="V58" t="s">
        <v>61</v>
      </c>
      <c r="W58" t="s">
        <v>58</v>
      </c>
    </row>
    <row r="59" spans="1:23" x14ac:dyDescent="0.25">
      <c r="A59">
        <v>5</v>
      </c>
      <c r="B59">
        <v>93043</v>
      </c>
      <c r="C59">
        <v>0</v>
      </c>
      <c r="D59">
        <v>45</v>
      </c>
      <c r="E59">
        <v>0.87696164830296797</v>
      </c>
      <c r="F59">
        <v>0</v>
      </c>
      <c r="G59">
        <v>0</v>
      </c>
      <c r="H59">
        <v>0</v>
      </c>
      <c r="I59">
        <v>3.2517500000000502E-4</v>
      </c>
      <c r="J59">
        <v>0</v>
      </c>
      <c r="K59">
        <v>1.5499999999999999E-3</v>
      </c>
      <c r="L59">
        <v>0.87851893877992304</v>
      </c>
      <c r="M59">
        <v>0</v>
      </c>
      <c r="N59">
        <v>0</v>
      </c>
      <c r="O59">
        <v>0</v>
      </c>
      <c r="P59">
        <v>98.59</v>
      </c>
      <c r="Q59" s="2">
        <v>2.0787151702439801E-7</v>
      </c>
      <c r="R59">
        <v>0</v>
      </c>
      <c r="S59">
        <v>0</v>
      </c>
      <c r="T59" s="2">
        <v>9.9118942731277497E-7</v>
      </c>
      <c r="U59" t="s">
        <v>13</v>
      </c>
      <c r="V59" t="s">
        <v>61</v>
      </c>
      <c r="W59" t="s">
        <v>58</v>
      </c>
    </row>
    <row r="60" spans="1:23" x14ac:dyDescent="0.25">
      <c r="A60">
        <v>6</v>
      </c>
      <c r="B60">
        <v>105411</v>
      </c>
      <c r="C60">
        <v>0</v>
      </c>
      <c r="D60">
        <v>50</v>
      </c>
      <c r="E60">
        <v>0.99353421868667302</v>
      </c>
      <c r="F60">
        <v>0</v>
      </c>
      <c r="G60">
        <v>0</v>
      </c>
      <c r="H60">
        <v>0</v>
      </c>
      <c r="I60">
        <v>3.6845500000000402E-4</v>
      </c>
      <c r="J60">
        <v>0</v>
      </c>
      <c r="K60">
        <v>1.75E-3</v>
      </c>
      <c r="L60">
        <v>0.99544766844977495</v>
      </c>
      <c r="M60">
        <v>0</v>
      </c>
      <c r="N60">
        <v>0</v>
      </c>
      <c r="O60">
        <v>0</v>
      </c>
      <c r="P60">
        <v>99.91</v>
      </c>
      <c r="Q60" s="2">
        <v>2.32391972158194E-7</v>
      </c>
      <c r="R60">
        <v>0</v>
      </c>
      <c r="S60">
        <v>0</v>
      </c>
      <c r="T60" s="2">
        <v>1.1013215859030801E-6</v>
      </c>
      <c r="U60" t="s">
        <v>14</v>
      </c>
      <c r="V60" t="s">
        <v>61</v>
      </c>
      <c r="W60" t="s">
        <v>58</v>
      </c>
    </row>
    <row r="61" spans="1:23" x14ac:dyDescent="0.25">
      <c r="A61">
        <v>7</v>
      </c>
      <c r="B61">
        <v>105279</v>
      </c>
      <c r="C61">
        <v>0</v>
      </c>
      <c r="D61">
        <v>48.049999999999201</v>
      </c>
      <c r="E61">
        <v>0.992290074177403</v>
      </c>
      <c r="F61">
        <v>0</v>
      </c>
      <c r="G61">
        <v>0</v>
      </c>
      <c r="H61">
        <v>0</v>
      </c>
      <c r="I61">
        <v>3.6815500000000401E-4</v>
      </c>
      <c r="J61">
        <v>0</v>
      </c>
      <c r="K61">
        <v>1.6999999999999999E-3</v>
      </c>
      <c r="L61">
        <v>0.99463716431620397</v>
      </c>
      <c r="M61">
        <v>0</v>
      </c>
      <c r="N61">
        <v>0</v>
      </c>
      <c r="O61">
        <v>0</v>
      </c>
      <c r="P61">
        <v>99.95</v>
      </c>
      <c r="Q61" s="2">
        <v>2.32008074521834E-7</v>
      </c>
      <c r="R61">
        <v>0</v>
      </c>
      <c r="S61">
        <v>0</v>
      </c>
      <c r="T61" s="2">
        <v>1.06387665198236E-6</v>
      </c>
      <c r="U61" t="s">
        <v>15</v>
      </c>
      <c r="V61" t="s">
        <v>61</v>
      </c>
      <c r="W61" t="s">
        <v>58</v>
      </c>
    </row>
    <row r="64" spans="1:23" x14ac:dyDescent="0.25">
      <c r="A64" s="9" t="s">
        <v>35</v>
      </c>
      <c r="B64" s="9"/>
      <c r="C64" s="9"/>
      <c r="D64" s="9"/>
      <c r="E64" s="9"/>
      <c r="F64" s="9"/>
      <c r="G64" s="9"/>
      <c r="H64" s="9"/>
      <c r="I64" s="9"/>
    </row>
    <row r="65" spans="1:23" x14ac:dyDescent="0.25">
      <c r="B65" t="s">
        <v>0</v>
      </c>
      <c r="C65" t="s">
        <v>17</v>
      </c>
      <c r="D65" t="s">
        <v>18</v>
      </c>
      <c r="E65" t="s">
        <v>3</v>
      </c>
      <c r="F65" t="s">
        <v>19</v>
      </c>
      <c r="G65" t="s">
        <v>20</v>
      </c>
      <c r="H65" t="s">
        <v>21</v>
      </c>
      <c r="I65" t="s">
        <v>1</v>
      </c>
      <c r="J65" t="s">
        <v>22</v>
      </c>
      <c r="K65" t="s">
        <v>23</v>
      </c>
      <c r="L65" t="s">
        <v>2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29</v>
      </c>
      <c r="T65" t="s">
        <v>30</v>
      </c>
      <c r="U65" t="s">
        <v>5</v>
      </c>
      <c r="V65" t="s">
        <v>6</v>
      </c>
      <c r="W65" t="s">
        <v>4</v>
      </c>
    </row>
    <row r="66" spans="1:23" x14ac:dyDescent="0.25">
      <c r="A66">
        <v>0</v>
      </c>
      <c r="B66">
        <v>113535</v>
      </c>
      <c r="C66">
        <v>0</v>
      </c>
      <c r="D66">
        <v>55</v>
      </c>
      <c r="E66">
        <v>1</v>
      </c>
      <c r="I66">
        <v>3.97020000000004E-4</v>
      </c>
      <c r="J66">
        <v>0</v>
      </c>
      <c r="K66">
        <v>1.9499999999999999E-3</v>
      </c>
      <c r="L66">
        <v>1</v>
      </c>
      <c r="P66">
        <v>100</v>
      </c>
      <c r="Q66" s="2">
        <v>2.5007709251100398E-7</v>
      </c>
      <c r="R66">
        <v>0</v>
      </c>
      <c r="S66">
        <v>0</v>
      </c>
      <c r="T66" s="2">
        <v>1.21145374449339E-6</v>
      </c>
      <c r="U66" t="s">
        <v>7</v>
      </c>
      <c r="V66" t="s">
        <v>62</v>
      </c>
      <c r="W66" t="s">
        <v>58</v>
      </c>
    </row>
    <row r="67" spans="1:23" x14ac:dyDescent="0.25">
      <c r="A67">
        <v>1</v>
      </c>
      <c r="B67">
        <v>100767</v>
      </c>
      <c r="C67">
        <v>0</v>
      </c>
      <c r="D67">
        <v>50</v>
      </c>
      <c r="E67">
        <v>0.88754128682785005</v>
      </c>
      <c r="F67">
        <v>0</v>
      </c>
      <c r="G67">
        <v>0</v>
      </c>
      <c r="H67">
        <v>0</v>
      </c>
      <c r="I67">
        <v>3.5269500000000399E-4</v>
      </c>
      <c r="J67">
        <v>0</v>
      </c>
      <c r="K67">
        <v>1.8E-3</v>
      </c>
      <c r="L67">
        <v>0.888355750340035</v>
      </c>
      <c r="M67">
        <v>0</v>
      </c>
      <c r="N67">
        <v>0</v>
      </c>
      <c r="O67">
        <v>0</v>
      </c>
      <c r="P67">
        <v>70.37</v>
      </c>
      <c r="Q67" s="2">
        <v>3.15409612751721E-7</v>
      </c>
      <c r="R67">
        <v>0</v>
      </c>
      <c r="S67">
        <v>0</v>
      </c>
      <c r="T67" s="2">
        <v>1.52422907488986E-6</v>
      </c>
      <c r="U67" t="s">
        <v>9</v>
      </c>
      <c r="V67" t="s">
        <v>62</v>
      </c>
      <c r="W67" t="s">
        <v>58</v>
      </c>
    </row>
    <row r="68" spans="1:23" x14ac:dyDescent="0.25">
      <c r="A68">
        <v>2</v>
      </c>
      <c r="B68">
        <v>101862</v>
      </c>
      <c r="C68">
        <v>0</v>
      </c>
      <c r="D68">
        <v>49</v>
      </c>
      <c r="E68">
        <v>0.89718588981371294</v>
      </c>
      <c r="F68">
        <v>0</v>
      </c>
      <c r="G68">
        <v>0</v>
      </c>
      <c r="H68">
        <v>0</v>
      </c>
      <c r="I68">
        <v>3.56725000000005E-4</v>
      </c>
      <c r="J68">
        <v>0</v>
      </c>
      <c r="K68">
        <v>1.75E-3</v>
      </c>
      <c r="L68">
        <v>0.89850637247494103</v>
      </c>
      <c r="M68">
        <v>0</v>
      </c>
      <c r="N68">
        <v>0</v>
      </c>
      <c r="O68">
        <v>0</v>
      </c>
      <c r="P68">
        <v>98.42</v>
      </c>
      <c r="Q68" s="2">
        <v>2.2796752567213101E-7</v>
      </c>
      <c r="R68">
        <v>0</v>
      </c>
      <c r="S68">
        <v>0</v>
      </c>
      <c r="T68" s="2">
        <v>1.1013215859030801E-6</v>
      </c>
      <c r="U68" t="s">
        <v>10</v>
      </c>
      <c r="V68" t="s">
        <v>62</v>
      </c>
      <c r="W68" t="s">
        <v>58</v>
      </c>
    </row>
    <row r="69" spans="1:23" x14ac:dyDescent="0.25">
      <c r="A69">
        <v>3</v>
      </c>
      <c r="B69">
        <v>85119</v>
      </c>
      <c r="C69">
        <v>0</v>
      </c>
      <c r="D69">
        <v>42</v>
      </c>
      <c r="E69">
        <v>0.74971594662438901</v>
      </c>
      <c r="F69">
        <v>0</v>
      </c>
      <c r="G69">
        <v>0</v>
      </c>
      <c r="H69">
        <v>0</v>
      </c>
      <c r="I69">
        <v>2.95630000000005E-4</v>
      </c>
      <c r="J69">
        <v>0</v>
      </c>
      <c r="K69">
        <v>1.4499999999999999E-3</v>
      </c>
      <c r="L69">
        <v>0.74462243715682297</v>
      </c>
      <c r="M69">
        <v>0</v>
      </c>
      <c r="N69">
        <v>0</v>
      </c>
      <c r="O69">
        <v>0</v>
      </c>
      <c r="P69">
        <v>95.91</v>
      </c>
      <c r="Q69" s="2">
        <v>1.9548199785315699E-7</v>
      </c>
      <c r="R69">
        <v>0</v>
      </c>
      <c r="S69">
        <v>0</v>
      </c>
      <c r="T69" s="2">
        <v>9.6916299559471294E-7</v>
      </c>
      <c r="U69" t="s">
        <v>11</v>
      </c>
      <c r="V69" t="s">
        <v>62</v>
      </c>
      <c r="W69" t="s">
        <v>58</v>
      </c>
    </row>
    <row r="70" spans="1:23" x14ac:dyDescent="0.25">
      <c r="A70">
        <v>4</v>
      </c>
      <c r="B70">
        <v>102419</v>
      </c>
      <c r="C70">
        <v>0</v>
      </c>
      <c r="D70">
        <v>50</v>
      </c>
      <c r="E70">
        <v>0.90209186594442203</v>
      </c>
      <c r="F70">
        <v>0</v>
      </c>
      <c r="G70">
        <v>0</v>
      </c>
      <c r="H70">
        <v>0</v>
      </c>
      <c r="I70">
        <v>3.5722500000000398E-4</v>
      </c>
      <c r="J70">
        <v>0</v>
      </c>
      <c r="K70">
        <v>1.8E-3</v>
      </c>
      <c r="L70">
        <v>0.89976575487381105</v>
      </c>
      <c r="M70">
        <v>0</v>
      </c>
      <c r="N70">
        <v>0</v>
      </c>
      <c r="O70">
        <v>0</v>
      </c>
      <c r="P70">
        <v>98.67</v>
      </c>
      <c r="Q70" s="2">
        <v>2.2863333436019801E-7</v>
      </c>
      <c r="R70">
        <v>0</v>
      </c>
      <c r="S70">
        <v>0</v>
      </c>
      <c r="T70" s="2">
        <v>1.1167400881057E-6</v>
      </c>
      <c r="U70" t="s">
        <v>12</v>
      </c>
      <c r="V70" t="s">
        <v>62</v>
      </c>
      <c r="W70" t="s">
        <v>58</v>
      </c>
    </row>
    <row r="71" spans="1:23" x14ac:dyDescent="0.25">
      <c r="A71">
        <v>5</v>
      </c>
      <c r="B71">
        <v>101191</v>
      </c>
      <c r="C71">
        <v>0</v>
      </c>
      <c r="D71">
        <v>49</v>
      </c>
      <c r="E71">
        <v>0.89127581802968203</v>
      </c>
      <c r="F71">
        <v>0</v>
      </c>
      <c r="G71">
        <v>0</v>
      </c>
      <c r="H71">
        <v>0</v>
      </c>
      <c r="I71">
        <v>3.5312000000000402E-4</v>
      </c>
      <c r="J71">
        <v>0</v>
      </c>
      <c r="K71">
        <v>1.75E-3</v>
      </c>
      <c r="L71">
        <v>0.88942622537907501</v>
      </c>
      <c r="M71">
        <v>0</v>
      </c>
      <c r="N71">
        <v>0</v>
      </c>
      <c r="O71">
        <v>0</v>
      </c>
      <c r="P71">
        <v>98.49</v>
      </c>
      <c r="Q71" s="2">
        <v>2.2630486871583899E-7</v>
      </c>
      <c r="R71">
        <v>0</v>
      </c>
      <c r="S71">
        <v>0</v>
      </c>
      <c r="T71" s="2">
        <v>1.1013215859030801E-6</v>
      </c>
      <c r="U71" t="s">
        <v>13</v>
      </c>
      <c r="V71" t="s">
        <v>62</v>
      </c>
      <c r="W71" t="s">
        <v>58</v>
      </c>
    </row>
    <row r="72" spans="1:23" x14ac:dyDescent="0.25">
      <c r="A72">
        <v>6</v>
      </c>
      <c r="B72">
        <v>112461</v>
      </c>
      <c r="C72">
        <v>0</v>
      </c>
      <c r="D72">
        <v>54</v>
      </c>
      <c r="E72">
        <v>0.99054036200290596</v>
      </c>
      <c r="F72">
        <v>0</v>
      </c>
      <c r="G72">
        <v>0</v>
      </c>
      <c r="H72">
        <v>0</v>
      </c>
      <c r="I72">
        <v>3.9327500000000402E-4</v>
      </c>
      <c r="J72">
        <v>0</v>
      </c>
      <c r="K72">
        <v>1.9499999999999999E-3</v>
      </c>
      <c r="L72">
        <v>0.99056722583245205</v>
      </c>
      <c r="M72">
        <v>0</v>
      </c>
      <c r="N72">
        <v>0</v>
      </c>
      <c r="O72">
        <v>0</v>
      </c>
      <c r="P72">
        <v>99.92</v>
      </c>
      <c r="Q72" s="2">
        <v>2.4790978156973998E-7</v>
      </c>
      <c r="R72">
        <v>0</v>
      </c>
      <c r="S72">
        <v>0</v>
      </c>
      <c r="T72" s="2">
        <v>1.1894273127753301E-6</v>
      </c>
      <c r="U72" t="s">
        <v>14</v>
      </c>
      <c r="V72" t="s">
        <v>62</v>
      </c>
      <c r="W72" t="s">
        <v>58</v>
      </c>
    </row>
    <row r="73" spans="1:23" x14ac:dyDescent="0.25">
      <c r="A73">
        <v>7</v>
      </c>
      <c r="B73">
        <v>112756</v>
      </c>
      <c r="C73">
        <v>0</v>
      </c>
      <c r="D73">
        <v>54</v>
      </c>
      <c r="E73">
        <v>0.99313867970229397</v>
      </c>
      <c r="F73">
        <v>0</v>
      </c>
      <c r="G73">
        <v>0</v>
      </c>
      <c r="H73">
        <v>0</v>
      </c>
      <c r="I73">
        <v>3.9469000000000402E-4</v>
      </c>
      <c r="J73">
        <v>0</v>
      </c>
      <c r="K73">
        <v>1.9499999999999999E-3</v>
      </c>
      <c r="L73">
        <v>0.994131278021258</v>
      </c>
      <c r="M73">
        <v>0</v>
      </c>
      <c r="N73">
        <v>0</v>
      </c>
      <c r="O73">
        <v>0</v>
      </c>
      <c r="P73">
        <v>99.93</v>
      </c>
      <c r="Q73" s="2">
        <v>2.4853520812585502E-7</v>
      </c>
      <c r="R73">
        <v>0</v>
      </c>
      <c r="S73">
        <v>0</v>
      </c>
      <c r="T73" s="2">
        <v>1.1894273127753301E-6</v>
      </c>
      <c r="U73" t="s">
        <v>15</v>
      </c>
      <c r="V73" t="s">
        <v>62</v>
      </c>
      <c r="W73" t="s">
        <v>58</v>
      </c>
    </row>
    <row r="76" spans="1:23" x14ac:dyDescent="0.25">
      <c r="A76" s="9" t="s">
        <v>36</v>
      </c>
      <c r="B76" s="9"/>
      <c r="C76" s="9"/>
      <c r="D76" s="9"/>
      <c r="E76" s="9"/>
      <c r="F76" s="9"/>
      <c r="G76" s="9"/>
      <c r="H76" s="9"/>
      <c r="I76" s="9"/>
    </row>
    <row r="77" spans="1:23" x14ac:dyDescent="0.25">
      <c r="B77" t="s">
        <v>0</v>
      </c>
      <c r="C77" t="s">
        <v>17</v>
      </c>
      <c r="D77" t="s">
        <v>18</v>
      </c>
      <c r="E77" t="s">
        <v>3</v>
      </c>
      <c r="F77" t="s">
        <v>19</v>
      </c>
      <c r="G77" t="s">
        <v>20</v>
      </c>
      <c r="H77" t="s">
        <v>21</v>
      </c>
      <c r="I77" t="s">
        <v>1</v>
      </c>
      <c r="J77" t="s">
        <v>22</v>
      </c>
      <c r="K77" t="s">
        <v>23</v>
      </c>
      <c r="L77" t="s">
        <v>2</v>
      </c>
      <c r="M77" t="s">
        <v>24</v>
      </c>
      <c r="N77" t="s">
        <v>25</v>
      </c>
      <c r="O77" t="s">
        <v>26</v>
      </c>
      <c r="P77" t="s">
        <v>27</v>
      </c>
      <c r="Q77" t="s">
        <v>28</v>
      </c>
      <c r="R77" t="s">
        <v>29</v>
      </c>
      <c r="S77" t="s">
        <v>29</v>
      </c>
      <c r="T77" t="s">
        <v>30</v>
      </c>
      <c r="U77" t="s">
        <v>5</v>
      </c>
      <c r="V77" t="s">
        <v>6</v>
      </c>
      <c r="W77" t="s">
        <v>4</v>
      </c>
    </row>
    <row r="78" spans="1:23" x14ac:dyDescent="0.25">
      <c r="A78">
        <v>0</v>
      </c>
      <c r="B78">
        <v>5709</v>
      </c>
      <c r="C78">
        <v>0</v>
      </c>
      <c r="D78">
        <v>3</v>
      </c>
      <c r="E78">
        <v>1</v>
      </c>
      <c r="I78" s="2">
        <v>1.9724999999999599E-5</v>
      </c>
      <c r="J78">
        <v>0</v>
      </c>
      <c r="K78">
        <v>1E-4</v>
      </c>
      <c r="L78">
        <v>1</v>
      </c>
      <c r="P78">
        <v>100</v>
      </c>
      <c r="Q78" s="2">
        <v>1.25748898678411E-8</v>
      </c>
      <c r="R78">
        <v>0</v>
      </c>
      <c r="S78">
        <v>0</v>
      </c>
      <c r="T78" s="2">
        <v>6.6079295154185001E-8</v>
      </c>
      <c r="U78" t="s">
        <v>7</v>
      </c>
      <c r="V78" t="s">
        <v>63</v>
      </c>
      <c r="W78" t="s">
        <v>58</v>
      </c>
    </row>
    <row r="79" spans="1:23" x14ac:dyDescent="0.25">
      <c r="A79">
        <v>1</v>
      </c>
      <c r="B79">
        <v>4813</v>
      </c>
      <c r="C79">
        <v>0</v>
      </c>
      <c r="D79">
        <v>3</v>
      </c>
      <c r="E79">
        <v>0.84305482571378498</v>
      </c>
      <c r="F79">
        <v>0</v>
      </c>
      <c r="G79">
        <v>0</v>
      </c>
      <c r="H79">
        <v>0</v>
      </c>
      <c r="I79" s="2">
        <v>1.6769999999999699E-5</v>
      </c>
      <c r="J79">
        <v>0</v>
      </c>
      <c r="K79">
        <v>1E-4</v>
      </c>
      <c r="L79">
        <v>0.85019011406844203</v>
      </c>
      <c r="M79">
        <v>0</v>
      </c>
      <c r="N79">
        <v>0</v>
      </c>
      <c r="O79">
        <v>0</v>
      </c>
      <c r="P79">
        <v>70.81</v>
      </c>
      <c r="Q79" s="2">
        <v>1.4971503440054901E-8</v>
      </c>
      <c r="R79">
        <v>0</v>
      </c>
      <c r="S79">
        <v>0</v>
      </c>
      <c r="T79" s="2">
        <v>8.8105726872246597E-8</v>
      </c>
      <c r="U79" t="s">
        <v>9</v>
      </c>
      <c r="V79" t="s">
        <v>63</v>
      </c>
      <c r="W79" t="s">
        <v>58</v>
      </c>
    </row>
    <row r="80" spans="1:23" x14ac:dyDescent="0.25">
      <c r="A80">
        <v>2</v>
      </c>
      <c r="B80">
        <v>5032</v>
      </c>
      <c r="C80">
        <v>0</v>
      </c>
      <c r="D80">
        <v>3</v>
      </c>
      <c r="E80">
        <v>0.88141530916097299</v>
      </c>
      <c r="F80">
        <v>0</v>
      </c>
      <c r="G80">
        <v>0</v>
      </c>
      <c r="H80">
        <v>0</v>
      </c>
      <c r="I80" s="2">
        <v>1.7419999999999701E-5</v>
      </c>
      <c r="J80">
        <v>0</v>
      </c>
      <c r="K80">
        <v>1E-4</v>
      </c>
      <c r="L80">
        <v>0.88314321926489003</v>
      </c>
      <c r="M80">
        <v>0</v>
      </c>
      <c r="N80">
        <v>0</v>
      </c>
      <c r="O80">
        <v>0</v>
      </c>
      <c r="P80">
        <v>98.43</v>
      </c>
      <c r="Q80" s="2">
        <v>1.12604901356582E-8</v>
      </c>
      <c r="R80">
        <v>0</v>
      </c>
      <c r="S80">
        <v>0</v>
      </c>
      <c r="T80" s="2">
        <v>6.6079295154185001E-8</v>
      </c>
      <c r="U80" t="s">
        <v>10</v>
      </c>
      <c r="V80" t="s">
        <v>63</v>
      </c>
      <c r="W80" t="s">
        <v>58</v>
      </c>
    </row>
    <row r="81" spans="1:23" x14ac:dyDescent="0.25">
      <c r="A81">
        <v>3</v>
      </c>
      <c r="B81">
        <v>3841</v>
      </c>
      <c r="C81">
        <v>0</v>
      </c>
      <c r="D81">
        <v>2</v>
      </c>
      <c r="E81">
        <v>0.67279733753722104</v>
      </c>
      <c r="F81">
        <v>0</v>
      </c>
      <c r="G81">
        <v>0</v>
      </c>
      <c r="H81">
        <v>0</v>
      </c>
      <c r="I81" s="2">
        <v>1.3389999999999801E-5</v>
      </c>
      <c r="J81">
        <v>0</v>
      </c>
      <c r="K81">
        <v>1E-4</v>
      </c>
      <c r="L81">
        <v>0.67883396704689603</v>
      </c>
      <c r="M81">
        <v>0</v>
      </c>
      <c r="N81">
        <v>0</v>
      </c>
      <c r="O81">
        <v>0</v>
      </c>
      <c r="P81">
        <v>95.14</v>
      </c>
      <c r="Q81" s="2">
        <v>8.8925293492824708E-9</v>
      </c>
      <c r="R81">
        <v>0</v>
      </c>
      <c r="S81">
        <v>0</v>
      </c>
      <c r="T81" s="2">
        <v>4.4052863436123299E-8</v>
      </c>
      <c r="U81" t="s">
        <v>11</v>
      </c>
      <c r="V81" t="s">
        <v>63</v>
      </c>
      <c r="W81" t="s">
        <v>58</v>
      </c>
    </row>
    <row r="82" spans="1:23" x14ac:dyDescent="0.25">
      <c r="A82">
        <v>4</v>
      </c>
      <c r="B82">
        <v>5033</v>
      </c>
      <c r="C82">
        <v>0</v>
      </c>
      <c r="D82">
        <v>3</v>
      </c>
      <c r="E82">
        <v>0.88159047118584599</v>
      </c>
      <c r="F82">
        <v>0</v>
      </c>
      <c r="G82">
        <v>0</v>
      </c>
      <c r="H82">
        <v>0</v>
      </c>
      <c r="I82" s="2">
        <v>1.7544999999999701E-5</v>
      </c>
      <c r="J82">
        <v>0</v>
      </c>
      <c r="K82">
        <v>1E-4</v>
      </c>
      <c r="L82">
        <v>0.88948035487959398</v>
      </c>
      <c r="M82">
        <v>0</v>
      </c>
      <c r="N82">
        <v>0</v>
      </c>
      <c r="O82">
        <v>0</v>
      </c>
      <c r="P82">
        <v>98.57</v>
      </c>
      <c r="Q82" s="2">
        <v>1.1246731341889201E-8</v>
      </c>
      <c r="R82">
        <v>0</v>
      </c>
      <c r="S82">
        <v>0</v>
      </c>
      <c r="T82" s="2">
        <v>6.6079295154185001E-8</v>
      </c>
      <c r="U82" t="s">
        <v>12</v>
      </c>
      <c r="V82" t="s">
        <v>63</v>
      </c>
      <c r="W82" t="s">
        <v>58</v>
      </c>
    </row>
    <row r="83" spans="1:23" x14ac:dyDescent="0.25">
      <c r="A83">
        <v>5</v>
      </c>
      <c r="B83">
        <v>4913</v>
      </c>
      <c r="C83">
        <v>0</v>
      </c>
      <c r="D83">
        <v>3</v>
      </c>
      <c r="E83">
        <v>0.860571028201086</v>
      </c>
      <c r="F83">
        <v>0</v>
      </c>
      <c r="G83">
        <v>0</v>
      </c>
      <c r="H83">
        <v>0</v>
      </c>
      <c r="I83" s="2">
        <v>1.7214999999999699E-5</v>
      </c>
      <c r="J83">
        <v>0</v>
      </c>
      <c r="K83">
        <v>1E-4</v>
      </c>
      <c r="L83">
        <v>0.87275031685678095</v>
      </c>
      <c r="M83">
        <v>0</v>
      </c>
      <c r="N83">
        <v>0</v>
      </c>
      <c r="O83">
        <v>0</v>
      </c>
      <c r="P83">
        <v>98.27</v>
      </c>
      <c r="Q83" s="2">
        <v>1.1012095149163999E-8</v>
      </c>
      <c r="R83">
        <v>0</v>
      </c>
      <c r="S83">
        <v>0</v>
      </c>
      <c r="T83" s="2">
        <v>6.6079295154185001E-8</v>
      </c>
      <c r="U83" t="s">
        <v>13</v>
      </c>
      <c r="V83" t="s">
        <v>63</v>
      </c>
      <c r="W83" t="s">
        <v>58</v>
      </c>
    </row>
    <row r="84" spans="1:23" x14ac:dyDescent="0.25">
      <c r="A84">
        <v>6</v>
      </c>
      <c r="B84">
        <v>5709</v>
      </c>
      <c r="C84">
        <v>0</v>
      </c>
      <c r="D84">
        <v>3</v>
      </c>
      <c r="E84">
        <v>1</v>
      </c>
      <c r="I84" s="2">
        <v>1.9724999999999599E-5</v>
      </c>
      <c r="J84">
        <v>0</v>
      </c>
      <c r="K84">
        <v>1E-4</v>
      </c>
      <c r="L84">
        <v>1</v>
      </c>
      <c r="P84">
        <v>100</v>
      </c>
      <c r="Q84" s="2">
        <v>1.25748898678411E-8</v>
      </c>
      <c r="R84">
        <v>0</v>
      </c>
      <c r="S84">
        <v>0</v>
      </c>
      <c r="T84" s="2">
        <v>6.6079295154185001E-8</v>
      </c>
      <c r="U84" t="s">
        <v>14</v>
      </c>
      <c r="V84" t="s">
        <v>63</v>
      </c>
      <c r="W84" t="s">
        <v>58</v>
      </c>
    </row>
    <row r="85" spans="1:23" x14ac:dyDescent="0.25">
      <c r="A85">
        <v>7</v>
      </c>
      <c r="B85">
        <v>5704</v>
      </c>
      <c r="C85">
        <v>0</v>
      </c>
      <c r="D85">
        <v>3</v>
      </c>
      <c r="E85">
        <v>0.999124189875635</v>
      </c>
      <c r="F85">
        <v>0</v>
      </c>
      <c r="G85">
        <v>0</v>
      </c>
      <c r="H85">
        <v>0</v>
      </c>
      <c r="I85" s="2">
        <v>1.9704999999999599E-5</v>
      </c>
      <c r="J85">
        <v>0</v>
      </c>
      <c r="K85">
        <v>1E-4</v>
      </c>
      <c r="L85">
        <v>0.998986058301647</v>
      </c>
      <c r="M85">
        <v>0</v>
      </c>
      <c r="N85">
        <v>0</v>
      </c>
      <c r="O85">
        <v>0</v>
      </c>
      <c r="P85">
        <v>99.99</v>
      </c>
      <c r="Q85" s="2">
        <v>1.25651331652986E-8</v>
      </c>
      <c r="R85">
        <v>0</v>
      </c>
      <c r="S85">
        <v>0</v>
      </c>
      <c r="T85" s="2">
        <v>6.6079295154185001E-8</v>
      </c>
      <c r="U85" t="s">
        <v>15</v>
      </c>
      <c r="V85" t="s">
        <v>63</v>
      </c>
      <c r="W85" t="s">
        <v>58</v>
      </c>
    </row>
  </sheetData>
  <mergeCells count="8">
    <mergeCell ref="A76:I76"/>
    <mergeCell ref="AA4:AO4"/>
    <mergeCell ref="A2:I2"/>
    <mergeCell ref="A15:I15"/>
    <mergeCell ref="A28:I28"/>
    <mergeCell ref="A40:I40"/>
    <mergeCell ref="A52:I52"/>
    <mergeCell ref="A64:I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5051-7CD4-40CD-9BBA-F69F0AD59584}">
  <dimension ref="A2:AO85"/>
  <sheetViews>
    <sheetView topLeftCell="S7" workbookViewId="0">
      <selection activeCell="AA32" sqref="AA32:AN40"/>
    </sheetView>
  </sheetViews>
  <sheetFormatPr defaultRowHeight="15" x14ac:dyDescent="0.25"/>
  <cols>
    <col min="26" max="26" width="12.140625" bestFit="1" customWidth="1"/>
    <col min="27" max="27" width="23.85546875" bestFit="1" customWidth="1"/>
    <col min="28" max="28" width="18.42578125" bestFit="1" customWidth="1"/>
    <col min="29" max="29" width="16.28515625" bestFit="1" customWidth="1"/>
    <col min="31" max="31" width="12.7109375" bestFit="1" customWidth="1"/>
    <col min="33" max="33" width="12.28515625" bestFit="1" customWidth="1"/>
    <col min="39" max="39" width="14.7109375" bestFit="1" customWidth="1"/>
  </cols>
  <sheetData>
    <row r="2" spans="1:41" x14ac:dyDescent="0.25">
      <c r="A2" s="9" t="s">
        <v>8</v>
      </c>
      <c r="B2" s="9"/>
      <c r="C2" s="9"/>
      <c r="D2" s="9"/>
      <c r="E2" s="9"/>
      <c r="F2" s="9"/>
      <c r="G2" s="9"/>
      <c r="H2" s="9"/>
      <c r="I2" s="9"/>
    </row>
    <row r="4" spans="1:41" x14ac:dyDescent="0.25">
      <c r="B4" t="s">
        <v>0</v>
      </c>
      <c r="C4" t="s">
        <v>17</v>
      </c>
      <c r="D4" t="s">
        <v>18</v>
      </c>
      <c r="E4" t="s">
        <v>3</v>
      </c>
      <c r="F4" t="s">
        <v>19</v>
      </c>
      <c r="G4" t="s">
        <v>20</v>
      </c>
      <c r="H4" t="s">
        <v>21</v>
      </c>
      <c r="I4" t="s">
        <v>1</v>
      </c>
      <c r="J4" t="s">
        <v>22</v>
      </c>
      <c r="K4" t="s">
        <v>23</v>
      </c>
      <c r="L4" t="s">
        <v>2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29</v>
      </c>
      <c r="T4" t="s">
        <v>30</v>
      </c>
      <c r="U4" t="s">
        <v>5</v>
      </c>
      <c r="V4" t="s">
        <v>6</v>
      </c>
      <c r="W4" t="s">
        <v>4</v>
      </c>
      <c r="AA4" s="9" t="s">
        <v>37</v>
      </c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25">
      <c r="A5">
        <v>0</v>
      </c>
      <c r="B5">
        <v>15495257</v>
      </c>
      <c r="C5">
        <v>0</v>
      </c>
      <c r="D5">
        <v>7868.8999999999796</v>
      </c>
      <c r="E5">
        <v>1</v>
      </c>
      <c r="I5">
        <v>1.8477029999999901E-2</v>
      </c>
      <c r="J5">
        <v>0</v>
      </c>
      <c r="K5">
        <v>0.10199999999999999</v>
      </c>
      <c r="L5">
        <v>1</v>
      </c>
      <c r="P5">
        <v>100</v>
      </c>
      <c r="Q5" s="2">
        <v>3.4130522026431698E-5</v>
      </c>
      <c r="R5">
        <v>0</v>
      </c>
      <c r="S5">
        <v>0</v>
      </c>
      <c r="T5">
        <v>1.7332378854625501E-4</v>
      </c>
      <c r="U5" t="s">
        <v>7</v>
      </c>
      <c r="V5" t="s">
        <v>8</v>
      </c>
      <c r="W5" t="s">
        <v>52</v>
      </c>
      <c r="AA5" s="3" t="s">
        <v>41</v>
      </c>
      <c r="AB5" s="3"/>
      <c r="AC5" t="s">
        <v>43</v>
      </c>
      <c r="AE5" t="s">
        <v>42</v>
      </c>
    </row>
    <row r="6" spans="1:41" x14ac:dyDescent="0.25">
      <c r="A6">
        <v>1</v>
      </c>
      <c r="B6">
        <v>15091965</v>
      </c>
      <c r="C6">
        <v>0</v>
      </c>
      <c r="D6">
        <v>8166.74999999998</v>
      </c>
      <c r="E6">
        <v>0.97397319708863095</v>
      </c>
      <c r="F6">
        <v>0</v>
      </c>
      <c r="G6">
        <v>0</v>
      </c>
      <c r="H6">
        <v>0</v>
      </c>
      <c r="I6">
        <v>1.7574084999999899E-2</v>
      </c>
      <c r="J6">
        <v>0</v>
      </c>
      <c r="K6">
        <v>0.103904999999999</v>
      </c>
      <c r="L6">
        <v>0.95113148595851404</v>
      </c>
      <c r="M6">
        <v>0</v>
      </c>
      <c r="N6">
        <v>0</v>
      </c>
      <c r="O6">
        <v>0</v>
      </c>
      <c r="P6">
        <v>78.33</v>
      </c>
      <c r="Q6" s="2">
        <v>4.2438674398554399E-5</v>
      </c>
      <c r="R6">
        <v>0</v>
      </c>
      <c r="S6">
        <v>0</v>
      </c>
      <c r="T6">
        <v>2.3068281938325901E-4</v>
      </c>
      <c r="U6" t="s">
        <v>9</v>
      </c>
      <c r="V6" t="s">
        <v>8</v>
      </c>
      <c r="W6" t="s">
        <v>52</v>
      </c>
      <c r="AA6" t="s">
        <v>38</v>
      </c>
      <c r="AC6" s="5">
        <f>B5</f>
        <v>15495257</v>
      </c>
      <c r="AE6" s="6">
        <f>LOG10(AC6/$AC$6)</f>
        <v>0</v>
      </c>
    </row>
    <row r="7" spans="1:41" x14ac:dyDescent="0.25">
      <c r="A7">
        <v>2</v>
      </c>
      <c r="B7">
        <v>7630794</v>
      </c>
      <c r="C7">
        <v>0</v>
      </c>
      <c r="D7">
        <v>3512.3999999999901</v>
      </c>
      <c r="E7">
        <v>0.49245998307740202</v>
      </c>
      <c r="F7">
        <v>0</v>
      </c>
      <c r="G7">
        <v>0</v>
      </c>
      <c r="H7">
        <v>0</v>
      </c>
      <c r="I7">
        <v>1.20784600000001E-2</v>
      </c>
      <c r="J7">
        <v>0</v>
      </c>
      <c r="K7">
        <v>6.9154999999999897E-2</v>
      </c>
      <c r="L7">
        <v>0.653701379496607</v>
      </c>
      <c r="M7">
        <v>0</v>
      </c>
      <c r="N7">
        <v>0</v>
      </c>
      <c r="O7">
        <v>0</v>
      </c>
      <c r="P7">
        <v>92.48</v>
      </c>
      <c r="Q7" s="2">
        <v>1.8174649977897401E-5</v>
      </c>
      <c r="R7">
        <v>0</v>
      </c>
      <c r="S7">
        <v>0</v>
      </c>
      <c r="T7" s="2">
        <v>8.2200440528634302E-5</v>
      </c>
      <c r="U7" t="s">
        <v>10</v>
      </c>
      <c r="V7" t="s">
        <v>8</v>
      </c>
      <c r="W7" t="s">
        <v>52</v>
      </c>
      <c r="AA7" t="s">
        <v>39</v>
      </c>
      <c r="AC7" s="5">
        <f>B18</f>
        <v>6143</v>
      </c>
      <c r="AE7" s="6">
        <f>LOG10(AC7/$AC$6)</f>
        <v>-3.4018182684023177</v>
      </c>
    </row>
    <row r="8" spans="1:41" x14ac:dyDescent="0.25">
      <c r="A8">
        <v>3</v>
      </c>
      <c r="B8">
        <v>3752442</v>
      </c>
      <c r="C8">
        <v>0</v>
      </c>
      <c r="D8">
        <v>1871.44999999999</v>
      </c>
      <c r="E8">
        <v>0.24216713540149701</v>
      </c>
      <c r="F8">
        <v>0</v>
      </c>
      <c r="G8">
        <v>0</v>
      </c>
      <c r="H8">
        <v>0</v>
      </c>
      <c r="I8">
        <v>7.7863650000001196E-3</v>
      </c>
      <c r="J8">
        <v>0</v>
      </c>
      <c r="K8">
        <v>4.51024999999999E-2</v>
      </c>
      <c r="L8">
        <v>0.42140782365997898</v>
      </c>
      <c r="M8">
        <v>0</v>
      </c>
      <c r="N8">
        <v>0</v>
      </c>
      <c r="O8">
        <v>0</v>
      </c>
      <c r="P8">
        <v>85.52</v>
      </c>
      <c r="Q8" s="2">
        <v>9.6647459645682205E-6</v>
      </c>
      <c r="R8">
        <v>0</v>
      </c>
      <c r="S8">
        <v>0</v>
      </c>
      <c r="T8" s="2">
        <v>4.7508810572687198E-5</v>
      </c>
      <c r="U8" t="s">
        <v>11</v>
      </c>
      <c r="V8" t="s">
        <v>8</v>
      </c>
      <c r="W8" t="s">
        <v>52</v>
      </c>
      <c r="AA8" t="s">
        <v>32</v>
      </c>
      <c r="AC8" s="5">
        <f>B30</f>
        <v>40415</v>
      </c>
      <c r="AE8" s="6">
        <f t="shared" ref="AE8:AE12" si="0">LOG10(AC8/$AC$6)</f>
        <v>-2.5836562005873116</v>
      </c>
    </row>
    <row r="9" spans="1:41" x14ac:dyDescent="0.25">
      <c r="A9">
        <v>4</v>
      </c>
      <c r="B9">
        <v>8254350</v>
      </c>
      <c r="C9">
        <v>0</v>
      </c>
      <c r="D9">
        <v>4074.0499999999902</v>
      </c>
      <c r="E9">
        <v>0.53270171640263797</v>
      </c>
      <c r="F9">
        <v>0</v>
      </c>
      <c r="G9">
        <v>0</v>
      </c>
      <c r="H9">
        <v>0</v>
      </c>
      <c r="I9">
        <v>1.31343700000001E-2</v>
      </c>
      <c r="J9">
        <v>0</v>
      </c>
      <c r="K9">
        <v>7.4999999999999997E-2</v>
      </c>
      <c r="L9">
        <v>0.71084855087642296</v>
      </c>
      <c r="M9">
        <v>0</v>
      </c>
      <c r="N9">
        <v>0</v>
      </c>
      <c r="O9">
        <v>0</v>
      </c>
      <c r="P9">
        <v>93.86</v>
      </c>
      <c r="Q9" s="2">
        <v>1.9370751827400601E-5</v>
      </c>
      <c r="R9">
        <v>0</v>
      </c>
      <c r="S9">
        <v>0</v>
      </c>
      <c r="T9" s="2">
        <v>9.6183920704845803E-5</v>
      </c>
      <c r="U9" t="s">
        <v>12</v>
      </c>
      <c r="V9" t="s">
        <v>8</v>
      </c>
      <c r="W9" t="s">
        <v>52</v>
      </c>
      <c r="AA9" t="s">
        <v>40</v>
      </c>
      <c r="AC9" s="5">
        <f>B42</f>
        <v>7113</v>
      </c>
      <c r="AE9" s="6">
        <f t="shared" si="0"/>
        <v>-3.3381459750240308</v>
      </c>
    </row>
    <row r="10" spans="1:41" x14ac:dyDescent="0.25">
      <c r="A10">
        <v>5</v>
      </c>
      <c r="B10">
        <v>7844791</v>
      </c>
      <c r="C10">
        <v>0</v>
      </c>
      <c r="D10">
        <v>3651.24999999999</v>
      </c>
      <c r="E10">
        <v>0.50627046715004398</v>
      </c>
      <c r="F10">
        <v>0</v>
      </c>
      <c r="G10">
        <v>0</v>
      </c>
      <c r="H10">
        <v>0</v>
      </c>
      <c r="I10">
        <v>1.24315200000001E-2</v>
      </c>
      <c r="J10">
        <v>0</v>
      </c>
      <c r="K10">
        <v>7.1052499999999894E-2</v>
      </c>
      <c r="L10">
        <v>0.67280942878807604</v>
      </c>
      <c r="M10">
        <v>0</v>
      </c>
      <c r="N10">
        <v>0</v>
      </c>
      <c r="O10">
        <v>0</v>
      </c>
      <c r="P10">
        <v>93.06</v>
      </c>
      <c r="Q10" s="2">
        <v>1.85678866649435E-5</v>
      </c>
      <c r="R10">
        <v>0</v>
      </c>
      <c r="S10">
        <v>0</v>
      </c>
      <c r="T10" s="2">
        <v>8.5049559471365603E-5</v>
      </c>
      <c r="U10" t="s">
        <v>13</v>
      </c>
      <c r="V10" t="s">
        <v>8</v>
      </c>
      <c r="W10" t="s">
        <v>52</v>
      </c>
      <c r="AA10" t="s">
        <v>34</v>
      </c>
      <c r="AC10" s="5">
        <f>B54</f>
        <v>112491</v>
      </c>
      <c r="AE10" s="6">
        <f t="shared" si="0"/>
        <v>-2.1390810062228685</v>
      </c>
    </row>
    <row r="11" spans="1:41" x14ac:dyDescent="0.25">
      <c r="A11">
        <v>6</v>
      </c>
      <c r="B11">
        <v>7553763</v>
      </c>
      <c r="C11">
        <v>0</v>
      </c>
      <c r="D11">
        <v>3583.49999999999</v>
      </c>
      <c r="E11">
        <v>0.487488719935397</v>
      </c>
      <c r="F11">
        <v>0</v>
      </c>
      <c r="G11">
        <v>0</v>
      </c>
      <c r="H11">
        <v>0</v>
      </c>
      <c r="I11">
        <v>1.2250300000000099E-2</v>
      </c>
      <c r="J11">
        <v>0</v>
      </c>
      <c r="K11">
        <v>6.9654999999999898E-2</v>
      </c>
      <c r="L11">
        <v>0.66300157546966199</v>
      </c>
      <c r="M11">
        <v>0</v>
      </c>
      <c r="N11">
        <v>0</v>
      </c>
      <c r="O11">
        <v>0</v>
      </c>
      <c r="P11">
        <v>92.84</v>
      </c>
      <c r="Q11" s="2">
        <v>1.79214180239035E-5</v>
      </c>
      <c r="R11">
        <v>0</v>
      </c>
      <c r="S11">
        <v>0</v>
      </c>
      <c r="T11" s="2">
        <v>8.4756607929515403E-5</v>
      </c>
      <c r="U11" t="s">
        <v>14</v>
      </c>
      <c r="V11" t="s">
        <v>8</v>
      </c>
      <c r="W11" t="s">
        <v>52</v>
      </c>
      <c r="AA11" t="s">
        <v>35</v>
      </c>
      <c r="AC11" s="5">
        <f>B66</f>
        <v>123798</v>
      </c>
      <c r="AE11" s="6">
        <f t="shared" si="0"/>
        <v>-2.0974851551603986</v>
      </c>
    </row>
    <row r="12" spans="1:41" x14ac:dyDescent="0.25">
      <c r="A12">
        <v>7</v>
      </c>
      <c r="B12">
        <v>9936448</v>
      </c>
      <c r="C12">
        <v>0</v>
      </c>
      <c r="D12">
        <v>5230.2999999999902</v>
      </c>
      <c r="E12">
        <v>0.64125738605045401</v>
      </c>
      <c r="F12">
        <v>0</v>
      </c>
      <c r="G12">
        <v>0</v>
      </c>
      <c r="H12">
        <v>0</v>
      </c>
      <c r="I12">
        <v>1.50515250000001E-2</v>
      </c>
      <c r="J12">
        <v>0</v>
      </c>
      <c r="K12">
        <v>8.59599999999998E-2</v>
      </c>
      <c r="L12">
        <v>0.81460738008219802</v>
      </c>
      <c r="M12">
        <v>0</v>
      </c>
      <c r="N12">
        <v>0</v>
      </c>
      <c r="O12">
        <v>0</v>
      </c>
      <c r="P12">
        <v>96.15</v>
      </c>
      <c r="Q12" s="2">
        <v>2.27628178254883E-5</v>
      </c>
      <c r="R12">
        <v>0</v>
      </c>
      <c r="S12">
        <v>0</v>
      </c>
      <c r="T12">
        <v>1.17991189427312E-4</v>
      </c>
      <c r="U12" t="s">
        <v>15</v>
      </c>
      <c r="V12" t="s">
        <v>8</v>
      </c>
      <c r="W12" t="s">
        <v>52</v>
      </c>
      <c r="AA12" t="s">
        <v>36</v>
      </c>
      <c r="AC12" s="5">
        <f>B78</f>
        <v>6070</v>
      </c>
      <c r="AE12" s="6">
        <f t="shared" si="0"/>
        <v>-3.4070100926466238</v>
      </c>
    </row>
    <row r="15" spans="1:41" x14ac:dyDescent="0.25">
      <c r="A15" s="9" t="s">
        <v>16</v>
      </c>
      <c r="B15" s="9"/>
      <c r="C15" s="9"/>
      <c r="D15" s="9"/>
      <c r="E15" s="9"/>
      <c r="F15" s="9"/>
      <c r="G15" s="9"/>
      <c r="H15" s="9"/>
      <c r="I15" s="9"/>
    </row>
    <row r="17" spans="1:40" x14ac:dyDescent="0.25">
      <c r="B17" t="s">
        <v>0</v>
      </c>
      <c r="C17" t="s">
        <v>17</v>
      </c>
      <c r="D17" t="s">
        <v>18</v>
      </c>
      <c r="E17" t="s">
        <v>3</v>
      </c>
      <c r="F17" t="s">
        <v>19</v>
      </c>
      <c r="G17" t="s">
        <v>20</v>
      </c>
      <c r="H17" t="s">
        <v>21</v>
      </c>
      <c r="I17" t="s">
        <v>1</v>
      </c>
      <c r="J17" t="s">
        <v>22</v>
      </c>
      <c r="K17" t="s">
        <v>23</v>
      </c>
      <c r="L17" t="s">
        <v>2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29</v>
      </c>
      <c r="S17" t="s">
        <v>29</v>
      </c>
      <c r="T17" t="s">
        <v>30</v>
      </c>
      <c r="U17" t="s">
        <v>5</v>
      </c>
      <c r="V17" t="s">
        <v>6</v>
      </c>
      <c r="W17" t="s">
        <v>4</v>
      </c>
    </row>
    <row r="18" spans="1:40" x14ac:dyDescent="0.25">
      <c r="A18">
        <v>0</v>
      </c>
      <c r="B18">
        <v>6143</v>
      </c>
      <c r="C18">
        <v>0</v>
      </c>
      <c r="D18">
        <v>3</v>
      </c>
      <c r="E18">
        <v>1</v>
      </c>
      <c r="I18" s="2">
        <v>2.11349999999996E-5</v>
      </c>
      <c r="J18">
        <v>0</v>
      </c>
      <c r="K18">
        <v>1E-4</v>
      </c>
      <c r="L18">
        <v>1</v>
      </c>
      <c r="P18">
        <v>100</v>
      </c>
      <c r="Q18" s="2">
        <v>1.35308370044049E-8</v>
      </c>
      <c r="R18">
        <v>0</v>
      </c>
      <c r="S18">
        <v>0</v>
      </c>
      <c r="T18" s="2">
        <v>6.6079295154185001E-8</v>
      </c>
      <c r="U18" t="s">
        <v>7</v>
      </c>
      <c r="V18" t="s">
        <v>31</v>
      </c>
      <c r="W18" t="s">
        <v>52</v>
      </c>
      <c r="AA18" t="s">
        <v>38</v>
      </c>
      <c r="AB18" s="4" t="s">
        <v>65</v>
      </c>
      <c r="AC18" t="s">
        <v>39</v>
      </c>
      <c r="AD18" s="4" t="s">
        <v>65</v>
      </c>
      <c r="AE18" t="s">
        <v>32</v>
      </c>
      <c r="AF18" s="4" t="s">
        <v>65</v>
      </c>
      <c r="AG18" t="s">
        <v>40</v>
      </c>
      <c r="AH18" s="4" t="s">
        <v>65</v>
      </c>
      <c r="AI18" t="s">
        <v>34</v>
      </c>
      <c r="AJ18" s="4" t="s">
        <v>65</v>
      </c>
      <c r="AK18" t="s">
        <v>35</v>
      </c>
      <c r="AL18" s="4" t="s">
        <v>65</v>
      </c>
      <c r="AM18" t="s">
        <v>36</v>
      </c>
      <c r="AN18" s="4" t="s">
        <v>65</v>
      </c>
    </row>
    <row r="19" spans="1:40" x14ac:dyDescent="0.25">
      <c r="A19">
        <v>1</v>
      </c>
      <c r="B19">
        <v>4773</v>
      </c>
      <c r="C19">
        <v>0</v>
      </c>
      <c r="D19">
        <v>2</v>
      </c>
      <c r="E19">
        <v>0.77698193065277499</v>
      </c>
      <c r="F19">
        <v>0</v>
      </c>
      <c r="G19">
        <v>0</v>
      </c>
      <c r="H19">
        <v>0</v>
      </c>
      <c r="I19" s="2">
        <v>1.6589999999999799E-5</v>
      </c>
      <c r="J19">
        <v>0</v>
      </c>
      <c r="K19">
        <v>1E-4</v>
      </c>
      <c r="L19">
        <v>0.78495386799148703</v>
      </c>
      <c r="M19">
        <v>0</v>
      </c>
      <c r="N19">
        <v>0</v>
      </c>
      <c r="O19">
        <v>0</v>
      </c>
      <c r="P19">
        <v>71.83</v>
      </c>
      <c r="Q19" s="2">
        <v>1.4636246497327899E-8</v>
      </c>
      <c r="R19">
        <v>0</v>
      </c>
      <c r="S19">
        <v>0</v>
      </c>
      <c r="T19" s="2">
        <v>8.8105726872246597E-8</v>
      </c>
      <c r="U19" t="s">
        <v>9</v>
      </c>
      <c r="V19" t="s">
        <v>31</v>
      </c>
      <c r="W19" t="s">
        <v>52</v>
      </c>
      <c r="Z19" t="s">
        <v>44</v>
      </c>
      <c r="AA19" s="5">
        <f>B5</f>
        <v>15495257</v>
      </c>
      <c r="AB19" s="4">
        <f>1-AA19/AA$19</f>
        <v>0</v>
      </c>
      <c r="AC19" s="5">
        <f>B18</f>
        <v>6143</v>
      </c>
      <c r="AD19" s="4">
        <f>1-AC19/AC$19</f>
        <v>0</v>
      </c>
      <c r="AE19" s="5">
        <f>B30</f>
        <v>40415</v>
      </c>
      <c r="AF19" s="4">
        <f>1-AE19/AE$19</f>
        <v>0</v>
      </c>
      <c r="AG19" s="5">
        <f>B42</f>
        <v>7113</v>
      </c>
      <c r="AH19" s="4">
        <f>1-AG19/AG$19</f>
        <v>0</v>
      </c>
      <c r="AI19" s="5">
        <f>B54</f>
        <v>112491</v>
      </c>
      <c r="AJ19" s="4">
        <f>1-AI19/AI$19</f>
        <v>0</v>
      </c>
      <c r="AK19" s="5">
        <f>B66</f>
        <v>123798</v>
      </c>
      <c r="AL19" s="4">
        <f>1-AK19/AK$19</f>
        <v>0</v>
      </c>
      <c r="AM19" s="5">
        <f>B78</f>
        <v>6070</v>
      </c>
      <c r="AN19" s="4">
        <f>1-AM19/AM$19</f>
        <v>0</v>
      </c>
    </row>
    <row r="20" spans="1:40" x14ac:dyDescent="0.25">
      <c r="A20">
        <v>2</v>
      </c>
      <c r="B20">
        <v>5616</v>
      </c>
      <c r="C20">
        <v>0</v>
      </c>
      <c r="D20">
        <v>3</v>
      </c>
      <c r="E20">
        <v>0.91421129741168805</v>
      </c>
      <c r="F20">
        <v>0</v>
      </c>
      <c r="G20">
        <v>0</v>
      </c>
      <c r="H20">
        <v>0</v>
      </c>
      <c r="I20" s="2">
        <v>1.91699999999997E-5</v>
      </c>
      <c r="J20">
        <v>0</v>
      </c>
      <c r="K20">
        <v>1E-4</v>
      </c>
      <c r="L20">
        <v>0.907026259758694</v>
      </c>
      <c r="M20">
        <v>0</v>
      </c>
      <c r="N20">
        <v>0</v>
      </c>
      <c r="O20">
        <v>0</v>
      </c>
      <c r="P20">
        <v>98.44</v>
      </c>
      <c r="Q20" s="2">
        <v>1.2566074820056E-8</v>
      </c>
      <c r="R20">
        <v>0</v>
      </c>
      <c r="S20">
        <v>0</v>
      </c>
      <c r="T20" s="2">
        <v>6.6079295154185001E-8</v>
      </c>
      <c r="U20" t="s">
        <v>10</v>
      </c>
      <c r="V20" t="s">
        <v>31</v>
      </c>
      <c r="W20" t="s">
        <v>52</v>
      </c>
      <c r="Z20" t="s">
        <v>45</v>
      </c>
      <c r="AA20" s="5">
        <f>B6</f>
        <v>15091965</v>
      </c>
      <c r="AB20" s="4">
        <f t="shared" ref="AB20:AB26" si="1">1-AA20/AA$19</f>
        <v>2.6026802911368274E-2</v>
      </c>
      <c r="AC20" s="5">
        <f t="shared" ref="AC20:AC26" si="2">B19</f>
        <v>4773</v>
      </c>
      <c r="AD20" s="4">
        <f t="shared" ref="AD20:AD26" si="3">1-AC20/AC$19</f>
        <v>0.22301806934722446</v>
      </c>
      <c r="AE20" s="5">
        <f t="shared" ref="AE20:AE26" si="4">B31</f>
        <v>37304</v>
      </c>
      <c r="AF20" s="4">
        <f t="shared" ref="AF20:AF26" si="5">1-AE20/AE$19</f>
        <v>7.6976370159594243E-2</v>
      </c>
      <c r="AG20" s="5">
        <f t="shared" ref="AG20:AG26" si="6">B43</f>
        <v>5386</v>
      </c>
      <c r="AH20" s="4">
        <f t="shared" ref="AH20:AH26" si="7">1-AG20/AG$19</f>
        <v>0.24279488260930693</v>
      </c>
      <c r="AI20" s="5">
        <f t="shared" ref="AI20:AI26" si="8">B55</f>
        <v>87778</v>
      </c>
      <c r="AJ20" s="4">
        <f t="shared" ref="AJ20:AJ26" si="9">1-AI20/AI$19</f>
        <v>0.21968868620600757</v>
      </c>
      <c r="AK20" s="5">
        <f t="shared" ref="AK20:AK26" si="10">B67</f>
        <v>100852</v>
      </c>
      <c r="AL20" s="4">
        <f t="shared" ref="AL20:AL26" si="11">1-AK20/AK$19</f>
        <v>0.18535032876136937</v>
      </c>
      <c r="AM20" s="5">
        <f t="shared" ref="AM20:AM26" si="12">B79</f>
        <v>4579</v>
      </c>
      <c r="AN20" s="4">
        <f t="shared" ref="AN20:AN26" si="13">1-AM20/AM$19</f>
        <v>0.24563426688632617</v>
      </c>
    </row>
    <row r="21" spans="1:40" x14ac:dyDescent="0.25">
      <c r="A21">
        <v>3</v>
      </c>
      <c r="B21">
        <v>4542</v>
      </c>
      <c r="C21">
        <v>0</v>
      </c>
      <c r="D21">
        <v>3</v>
      </c>
      <c r="E21">
        <v>0.73937815399641804</v>
      </c>
      <c r="F21">
        <v>0</v>
      </c>
      <c r="G21">
        <v>0</v>
      </c>
      <c r="H21">
        <v>0</v>
      </c>
      <c r="I21" s="2">
        <v>1.5349999999999699E-5</v>
      </c>
      <c r="J21">
        <v>0</v>
      </c>
      <c r="K21">
        <v>1E-4</v>
      </c>
      <c r="L21">
        <v>0.72628341613437597</v>
      </c>
      <c r="M21">
        <v>0</v>
      </c>
      <c r="N21">
        <v>0</v>
      </c>
      <c r="O21">
        <v>0</v>
      </c>
      <c r="P21">
        <v>95.67</v>
      </c>
      <c r="Q21" s="2">
        <v>1.0457202138960399E-8</v>
      </c>
      <c r="R21">
        <v>0</v>
      </c>
      <c r="S21">
        <v>0</v>
      </c>
      <c r="T21" s="2">
        <v>6.6079295154185001E-8</v>
      </c>
      <c r="U21" t="s">
        <v>11</v>
      </c>
      <c r="V21" t="s">
        <v>31</v>
      </c>
      <c r="W21" t="s">
        <v>52</v>
      </c>
      <c r="Z21" t="s">
        <v>46</v>
      </c>
      <c r="AA21" s="5">
        <f t="shared" ref="AA21:AA26" si="14">B7</f>
        <v>7630794</v>
      </c>
      <c r="AB21" s="4">
        <f t="shared" si="1"/>
        <v>0.50754001692259765</v>
      </c>
      <c r="AC21" s="5">
        <f t="shared" si="2"/>
        <v>5616</v>
      </c>
      <c r="AD21" s="4">
        <f t="shared" si="3"/>
        <v>8.5788702588311949E-2</v>
      </c>
      <c r="AE21" s="5">
        <f t="shared" si="4"/>
        <v>20243</v>
      </c>
      <c r="AF21" s="4">
        <f t="shared" si="5"/>
        <v>0.49912161326240256</v>
      </c>
      <c r="AG21" s="5">
        <f t="shared" si="6"/>
        <v>6235</v>
      </c>
      <c r="AH21" s="4">
        <f t="shared" si="7"/>
        <v>0.12343596232250809</v>
      </c>
      <c r="AI21" s="5">
        <f t="shared" si="8"/>
        <v>101182</v>
      </c>
      <c r="AJ21" s="4">
        <f t="shared" si="9"/>
        <v>0.10053248704340789</v>
      </c>
      <c r="AK21" s="5">
        <f t="shared" si="10"/>
        <v>109726</v>
      </c>
      <c r="AL21" s="4">
        <f t="shared" si="11"/>
        <v>0.11366904150309376</v>
      </c>
      <c r="AM21" s="5">
        <f t="shared" si="12"/>
        <v>5571</v>
      </c>
      <c r="AN21" s="4">
        <f t="shared" si="13"/>
        <v>8.2207578253706726E-2</v>
      </c>
    </row>
    <row r="22" spans="1:40" x14ac:dyDescent="0.25">
      <c r="A22">
        <v>4</v>
      </c>
      <c r="B22">
        <v>5680</v>
      </c>
      <c r="C22">
        <v>0</v>
      </c>
      <c r="D22">
        <v>3</v>
      </c>
      <c r="E22">
        <v>0.92462965977535405</v>
      </c>
      <c r="F22">
        <v>0</v>
      </c>
      <c r="G22">
        <v>0</v>
      </c>
      <c r="H22">
        <v>0</v>
      </c>
      <c r="I22" s="2">
        <v>1.97349999999996E-5</v>
      </c>
      <c r="J22">
        <v>0</v>
      </c>
      <c r="K22">
        <v>1E-4</v>
      </c>
      <c r="L22">
        <v>0.93375916725810204</v>
      </c>
      <c r="M22">
        <v>0</v>
      </c>
      <c r="N22">
        <v>0</v>
      </c>
      <c r="O22">
        <v>0</v>
      </c>
      <c r="P22">
        <v>98.88</v>
      </c>
      <c r="Q22" s="2">
        <v>1.2652723721539899E-8</v>
      </c>
      <c r="R22">
        <v>0</v>
      </c>
      <c r="S22">
        <v>0</v>
      </c>
      <c r="T22" s="2">
        <v>6.6079295154185001E-8</v>
      </c>
      <c r="U22" t="s">
        <v>12</v>
      </c>
      <c r="V22" t="s">
        <v>31</v>
      </c>
      <c r="W22" t="s">
        <v>52</v>
      </c>
      <c r="Z22" t="s">
        <v>47</v>
      </c>
      <c r="AA22" s="5">
        <f t="shared" si="14"/>
        <v>3752442</v>
      </c>
      <c r="AB22" s="4">
        <f t="shared" si="1"/>
        <v>0.75783286459850263</v>
      </c>
      <c r="AC22" s="5">
        <f t="shared" si="2"/>
        <v>4542</v>
      </c>
      <c r="AD22" s="4">
        <f t="shared" si="3"/>
        <v>0.26062184600358129</v>
      </c>
      <c r="AE22" s="5">
        <f t="shared" si="4"/>
        <v>8844</v>
      </c>
      <c r="AF22" s="4">
        <f t="shared" si="5"/>
        <v>0.78117035754051711</v>
      </c>
      <c r="AG22" s="5">
        <f t="shared" si="6"/>
        <v>4500</v>
      </c>
      <c r="AH22" s="4">
        <f t="shared" si="7"/>
        <v>0.36735554618304511</v>
      </c>
      <c r="AI22" s="5">
        <f t="shared" si="8"/>
        <v>75275</v>
      </c>
      <c r="AJ22" s="4">
        <f t="shared" si="9"/>
        <v>0.33083535571734624</v>
      </c>
      <c r="AK22" s="5">
        <f t="shared" si="10"/>
        <v>88614</v>
      </c>
      <c r="AL22" s="4">
        <f t="shared" si="11"/>
        <v>0.28420491445742257</v>
      </c>
      <c r="AM22" s="5">
        <f t="shared" si="12"/>
        <v>4184</v>
      </c>
      <c r="AN22" s="4">
        <f t="shared" si="13"/>
        <v>0.31070840197693572</v>
      </c>
    </row>
    <row r="23" spans="1:40" x14ac:dyDescent="0.25">
      <c r="A23">
        <v>5</v>
      </c>
      <c r="B23">
        <v>5340</v>
      </c>
      <c r="C23">
        <v>0</v>
      </c>
      <c r="D23">
        <v>3</v>
      </c>
      <c r="E23">
        <v>0.86928210971837805</v>
      </c>
      <c r="F23">
        <v>0</v>
      </c>
      <c r="G23">
        <v>0</v>
      </c>
      <c r="H23">
        <v>0</v>
      </c>
      <c r="I23" s="2">
        <v>1.8849999999999699E-5</v>
      </c>
      <c r="J23">
        <v>0</v>
      </c>
      <c r="K23">
        <v>1E-4</v>
      </c>
      <c r="L23">
        <v>0.89188549798911798</v>
      </c>
      <c r="M23">
        <v>0</v>
      </c>
      <c r="N23">
        <v>0</v>
      </c>
      <c r="O23">
        <v>0</v>
      </c>
      <c r="P23">
        <v>98.49</v>
      </c>
      <c r="Q23" s="2">
        <v>1.1942445463950299E-8</v>
      </c>
      <c r="R23">
        <v>0</v>
      </c>
      <c r="S23">
        <v>0</v>
      </c>
      <c r="T23" s="2">
        <v>6.6079295154185001E-8</v>
      </c>
      <c r="U23" t="s">
        <v>13</v>
      </c>
      <c r="V23" t="s">
        <v>31</v>
      </c>
      <c r="W23" t="s">
        <v>52</v>
      </c>
      <c r="Z23" t="s">
        <v>48</v>
      </c>
      <c r="AA23" s="5">
        <f t="shared" si="14"/>
        <v>8254350</v>
      </c>
      <c r="AB23" s="4">
        <f t="shared" si="1"/>
        <v>0.46729828359736147</v>
      </c>
      <c r="AC23" s="5">
        <f t="shared" si="2"/>
        <v>5680</v>
      </c>
      <c r="AD23" s="4">
        <f t="shared" si="3"/>
        <v>7.5370340224645949E-2</v>
      </c>
      <c r="AE23" s="5">
        <f t="shared" si="4"/>
        <v>20380</v>
      </c>
      <c r="AF23" s="4">
        <f t="shared" si="5"/>
        <v>0.49573178275392804</v>
      </c>
      <c r="AG23" s="5">
        <f t="shared" si="6"/>
        <v>6474</v>
      </c>
      <c r="AH23" s="4">
        <f t="shared" si="7"/>
        <v>8.9835512442007603E-2</v>
      </c>
      <c r="AI23" s="5">
        <f t="shared" si="8"/>
        <v>101273</v>
      </c>
      <c r="AJ23" s="4">
        <f t="shared" si="9"/>
        <v>9.9723533438230594E-2</v>
      </c>
      <c r="AK23" s="5">
        <f t="shared" si="10"/>
        <v>111967</v>
      </c>
      <c r="AL23" s="4">
        <f t="shared" si="11"/>
        <v>9.5566972002778749E-2</v>
      </c>
      <c r="AM23" s="5">
        <f t="shared" si="12"/>
        <v>5311</v>
      </c>
      <c r="AN23" s="4">
        <f t="shared" si="13"/>
        <v>0.12504118616144977</v>
      </c>
    </row>
    <row r="24" spans="1:40" x14ac:dyDescent="0.25">
      <c r="A24">
        <v>6</v>
      </c>
      <c r="B24">
        <v>6057</v>
      </c>
      <c r="C24">
        <v>0</v>
      </c>
      <c r="D24">
        <v>3</v>
      </c>
      <c r="E24">
        <v>0.986000325573823</v>
      </c>
      <c r="F24">
        <v>0</v>
      </c>
      <c r="G24">
        <v>0</v>
      </c>
      <c r="H24">
        <v>0</v>
      </c>
      <c r="I24" s="2">
        <v>2.0959999999999599E-5</v>
      </c>
      <c r="J24">
        <v>0</v>
      </c>
      <c r="K24">
        <v>1E-4</v>
      </c>
      <c r="L24">
        <v>0.99171989590726195</v>
      </c>
      <c r="M24">
        <v>0</v>
      </c>
      <c r="N24">
        <v>0</v>
      </c>
      <c r="O24">
        <v>0</v>
      </c>
      <c r="P24">
        <v>99.98</v>
      </c>
      <c r="Q24" s="2">
        <v>1.33440785073311E-8</v>
      </c>
      <c r="R24">
        <v>0</v>
      </c>
      <c r="S24">
        <v>0</v>
      </c>
      <c r="T24" s="2">
        <v>6.6079295154185001E-8</v>
      </c>
      <c r="U24" t="s">
        <v>14</v>
      </c>
      <c r="V24" t="s">
        <v>31</v>
      </c>
      <c r="W24" t="s">
        <v>52</v>
      </c>
      <c r="Z24" t="s">
        <v>49</v>
      </c>
      <c r="AA24" s="5">
        <f t="shared" si="14"/>
        <v>7844791</v>
      </c>
      <c r="AB24" s="4">
        <f t="shared" si="1"/>
        <v>0.49372953284995535</v>
      </c>
      <c r="AC24" s="5">
        <f t="shared" si="2"/>
        <v>5340</v>
      </c>
      <c r="AD24" s="4">
        <f t="shared" si="3"/>
        <v>0.1307178902816214</v>
      </c>
      <c r="AE24" s="5">
        <f t="shared" si="4"/>
        <v>19761</v>
      </c>
      <c r="AF24" s="4">
        <f t="shared" si="5"/>
        <v>0.51104787826302123</v>
      </c>
      <c r="AG24" s="5">
        <f t="shared" si="6"/>
        <v>6216</v>
      </c>
      <c r="AH24" s="4">
        <f t="shared" si="7"/>
        <v>0.12610712779417965</v>
      </c>
      <c r="AI24" s="5">
        <f t="shared" si="8"/>
        <v>100644</v>
      </c>
      <c r="AJ24" s="4">
        <f t="shared" si="9"/>
        <v>0.10531509187401655</v>
      </c>
      <c r="AK24" s="5">
        <f t="shared" si="10"/>
        <v>109331</v>
      </c>
      <c r="AL24" s="4">
        <f t="shared" si="11"/>
        <v>0.11685972309730364</v>
      </c>
      <c r="AM24" s="5">
        <f t="shared" si="12"/>
        <v>5333</v>
      </c>
      <c r="AN24" s="4">
        <f t="shared" si="13"/>
        <v>0.12141680395387144</v>
      </c>
    </row>
    <row r="25" spans="1:40" x14ac:dyDescent="0.25">
      <c r="A25">
        <v>7</v>
      </c>
      <c r="B25">
        <v>6209</v>
      </c>
      <c r="C25">
        <v>0</v>
      </c>
      <c r="D25">
        <v>4</v>
      </c>
      <c r="E25">
        <v>1.0107439361875299</v>
      </c>
      <c r="I25" s="2">
        <v>2.1594999999999599E-5</v>
      </c>
      <c r="J25">
        <v>0</v>
      </c>
      <c r="K25">
        <v>1E-4</v>
      </c>
      <c r="L25">
        <v>1.02176484504376</v>
      </c>
      <c r="P25">
        <v>100</v>
      </c>
      <c r="Q25" s="2">
        <v>1.3676211453744101E-8</v>
      </c>
      <c r="R25">
        <v>0</v>
      </c>
      <c r="S25">
        <v>0</v>
      </c>
      <c r="T25" s="2">
        <v>8.8105726872246597E-8</v>
      </c>
      <c r="U25" t="s">
        <v>15</v>
      </c>
      <c r="V25" t="s">
        <v>31</v>
      </c>
      <c r="W25" t="s">
        <v>52</v>
      </c>
      <c r="Z25" t="s">
        <v>50</v>
      </c>
      <c r="AA25" s="5">
        <f t="shared" si="14"/>
        <v>7553763</v>
      </c>
      <c r="AB25" s="4">
        <f t="shared" si="1"/>
        <v>0.512511280064603</v>
      </c>
      <c r="AC25" s="5">
        <f t="shared" si="2"/>
        <v>6057</v>
      </c>
      <c r="AD25" s="4">
        <f t="shared" si="3"/>
        <v>1.3999674426176112E-2</v>
      </c>
      <c r="AE25" s="5">
        <f t="shared" si="4"/>
        <v>40139</v>
      </c>
      <c r="AF25" s="4">
        <f t="shared" si="5"/>
        <v>6.8291475937152235E-3</v>
      </c>
      <c r="AG25" s="5">
        <f t="shared" si="6"/>
        <v>7175</v>
      </c>
      <c r="AH25" s="4">
        <f t="shared" si="7"/>
        <v>-8.7164346970336481E-3</v>
      </c>
      <c r="AI25" s="5">
        <f t="shared" si="8"/>
        <v>109040</v>
      </c>
      <c r="AJ25" s="4">
        <f t="shared" si="9"/>
        <v>3.0678009796339278E-2</v>
      </c>
      <c r="AK25" s="5">
        <f t="shared" si="10"/>
        <v>123545</v>
      </c>
      <c r="AL25" s="4">
        <f t="shared" si="11"/>
        <v>2.0436517552787636E-3</v>
      </c>
      <c r="AM25" s="5">
        <f t="shared" si="12"/>
        <v>6093</v>
      </c>
      <c r="AN25" s="4">
        <f t="shared" si="13"/>
        <v>-3.7891268533771783E-3</v>
      </c>
    </row>
    <row r="26" spans="1:40" x14ac:dyDescent="0.25">
      <c r="Z26" t="s">
        <v>15</v>
      </c>
      <c r="AA26" s="5">
        <f t="shared" si="14"/>
        <v>9936448</v>
      </c>
      <c r="AB26" s="4">
        <f t="shared" si="1"/>
        <v>0.35874261394954599</v>
      </c>
      <c r="AC26" s="5">
        <v>6143</v>
      </c>
      <c r="AD26" s="4">
        <f t="shared" si="3"/>
        <v>0</v>
      </c>
      <c r="AE26" s="5">
        <f t="shared" si="4"/>
        <v>39402</v>
      </c>
      <c r="AF26" s="4">
        <f t="shared" si="5"/>
        <v>2.5064951132005464E-2</v>
      </c>
      <c r="AG26" s="5">
        <f t="shared" si="6"/>
        <v>6998</v>
      </c>
      <c r="AH26" s="4">
        <f t="shared" si="7"/>
        <v>1.6167580486433297E-2</v>
      </c>
      <c r="AI26" s="5">
        <f t="shared" si="8"/>
        <v>111696</v>
      </c>
      <c r="AJ26" s="4">
        <f t="shared" si="9"/>
        <v>7.0672320452302984E-3</v>
      </c>
      <c r="AK26" s="5">
        <f t="shared" si="10"/>
        <v>122991</v>
      </c>
      <c r="AL26" s="4">
        <f t="shared" si="11"/>
        <v>6.5186836620947375E-3</v>
      </c>
      <c r="AM26" s="5">
        <f t="shared" si="12"/>
        <v>5993</v>
      </c>
      <c r="AN26" s="4">
        <f t="shared" si="13"/>
        <v>1.2685337726523915E-2</v>
      </c>
    </row>
    <row r="28" spans="1:40" x14ac:dyDescent="0.25">
      <c r="A28" s="9" t="s">
        <v>32</v>
      </c>
      <c r="B28" s="9"/>
      <c r="C28" s="9"/>
      <c r="D28" s="9"/>
      <c r="E28" s="9"/>
      <c r="F28" s="9"/>
      <c r="G28" s="9"/>
      <c r="H28" s="9"/>
      <c r="I28" s="9"/>
    </row>
    <row r="29" spans="1:40" x14ac:dyDescent="0.25">
      <c r="B29" t="s">
        <v>0</v>
      </c>
      <c r="C29" t="s">
        <v>17</v>
      </c>
      <c r="D29" t="s">
        <v>18</v>
      </c>
      <c r="E29" t="s">
        <v>3</v>
      </c>
      <c r="F29" t="s">
        <v>19</v>
      </c>
      <c r="G29" t="s">
        <v>20</v>
      </c>
      <c r="H29" t="s">
        <v>21</v>
      </c>
      <c r="I29" t="s">
        <v>1</v>
      </c>
      <c r="J29" t="s">
        <v>22</v>
      </c>
      <c r="K29" t="s">
        <v>23</v>
      </c>
      <c r="L29" t="s">
        <v>2</v>
      </c>
      <c r="M29" t="s">
        <v>24</v>
      </c>
      <c r="N29" t="s">
        <v>25</v>
      </c>
      <c r="O29" t="s">
        <v>26</v>
      </c>
      <c r="P29" t="s">
        <v>27</v>
      </c>
      <c r="Q29" t="s">
        <v>28</v>
      </c>
      <c r="R29" t="s">
        <v>29</v>
      </c>
      <c r="S29" t="s">
        <v>29</v>
      </c>
      <c r="T29" t="s">
        <v>30</v>
      </c>
      <c r="U29" t="s">
        <v>5</v>
      </c>
      <c r="V29" t="s">
        <v>6</v>
      </c>
      <c r="W29" t="s">
        <v>4</v>
      </c>
    </row>
    <row r="30" spans="1:40" x14ac:dyDescent="0.25">
      <c r="A30">
        <v>0</v>
      </c>
      <c r="B30">
        <v>40415</v>
      </c>
      <c r="C30">
        <v>0</v>
      </c>
      <c r="D30">
        <v>18</v>
      </c>
      <c r="E30">
        <v>1</v>
      </c>
      <c r="I30">
        <v>1.3750000000000199E-4</v>
      </c>
      <c r="J30">
        <v>0</v>
      </c>
      <c r="K30">
        <v>6.4999999999999997E-4</v>
      </c>
      <c r="L30">
        <v>1</v>
      </c>
      <c r="P30">
        <v>100</v>
      </c>
      <c r="Q30" s="2">
        <v>8.9019823788544097E-8</v>
      </c>
      <c r="R30">
        <v>0</v>
      </c>
      <c r="S30">
        <v>0</v>
      </c>
      <c r="T30" s="2">
        <v>3.9647577092510998E-7</v>
      </c>
      <c r="U30" t="s">
        <v>7</v>
      </c>
      <c r="V30" t="s">
        <v>59</v>
      </c>
      <c r="W30" t="s">
        <v>52</v>
      </c>
    </row>
    <row r="31" spans="1:40" x14ac:dyDescent="0.25">
      <c r="A31">
        <v>1</v>
      </c>
      <c r="B31">
        <v>37304</v>
      </c>
      <c r="C31">
        <v>0</v>
      </c>
      <c r="D31">
        <v>17</v>
      </c>
      <c r="E31">
        <v>0.92302362984040498</v>
      </c>
      <c r="F31">
        <v>0</v>
      </c>
      <c r="G31">
        <v>0</v>
      </c>
      <c r="H31">
        <v>0</v>
      </c>
      <c r="I31">
        <v>1.28210000000001E-4</v>
      </c>
      <c r="J31">
        <v>0</v>
      </c>
      <c r="K31">
        <v>5.9999999999999995E-4</v>
      </c>
      <c r="L31">
        <v>0.93243636363636195</v>
      </c>
      <c r="M31">
        <v>0</v>
      </c>
      <c r="N31">
        <v>0</v>
      </c>
      <c r="O31">
        <v>0</v>
      </c>
      <c r="P31">
        <v>78.67</v>
      </c>
      <c r="Q31" s="2">
        <v>1.0444566020218001E-7</v>
      </c>
      <c r="R31">
        <v>0</v>
      </c>
      <c r="S31">
        <v>0</v>
      </c>
      <c r="T31" s="2">
        <v>4.6255506607929502E-7</v>
      </c>
      <c r="U31" t="s">
        <v>9</v>
      </c>
      <c r="V31" t="s">
        <v>59</v>
      </c>
      <c r="W31" t="s">
        <v>52</v>
      </c>
    </row>
    <row r="32" spans="1:40" x14ac:dyDescent="0.25">
      <c r="A32">
        <v>2</v>
      </c>
      <c r="B32">
        <v>20243</v>
      </c>
      <c r="C32">
        <v>0</v>
      </c>
      <c r="D32">
        <v>9</v>
      </c>
      <c r="E32">
        <v>0.50087838673759699</v>
      </c>
      <c r="F32">
        <v>0</v>
      </c>
      <c r="G32">
        <v>0</v>
      </c>
      <c r="H32">
        <v>0</v>
      </c>
      <c r="I32" s="2">
        <v>6.8774999999998406E-5</v>
      </c>
      <c r="J32">
        <v>0</v>
      </c>
      <c r="K32">
        <v>2.9999999999999997E-4</v>
      </c>
      <c r="L32">
        <v>0.50018181818179897</v>
      </c>
      <c r="M32">
        <v>0</v>
      </c>
      <c r="N32">
        <v>0</v>
      </c>
      <c r="O32">
        <v>0</v>
      </c>
      <c r="P32">
        <v>92.71</v>
      </c>
      <c r="Q32" s="2">
        <v>4.8094170776476302E-8</v>
      </c>
      <c r="R32">
        <v>0</v>
      </c>
      <c r="S32">
        <v>0</v>
      </c>
      <c r="T32" s="2">
        <v>2.2026431718061599E-7</v>
      </c>
      <c r="U32" t="s">
        <v>10</v>
      </c>
      <c r="V32" t="s">
        <v>59</v>
      </c>
      <c r="W32" t="s">
        <v>52</v>
      </c>
      <c r="Z32" t="s">
        <v>44</v>
      </c>
      <c r="AA32" t="s">
        <v>38</v>
      </c>
      <c r="AB32" s="4" t="s">
        <v>65</v>
      </c>
      <c r="AC32" t="s">
        <v>39</v>
      </c>
      <c r="AD32" s="4" t="s">
        <v>65</v>
      </c>
      <c r="AE32" t="s">
        <v>32</v>
      </c>
      <c r="AF32" s="4" t="s">
        <v>65</v>
      </c>
      <c r="AG32" t="s">
        <v>40</v>
      </c>
      <c r="AH32" s="4" t="s">
        <v>65</v>
      </c>
      <c r="AI32" t="s">
        <v>34</v>
      </c>
      <c r="AJ32" s="4" t="s">
        <v>65</v>
      </c>
      <c r="AK32" t="s">
        <v>35</v>
      </c>
      <c r="AL32" s="4" t="s">
        <v>65</v>
      </c>
      <c r="AM32" t="s">
        <v>36</v>
      </c>
      <c r="AN32" s="4" t="s">
        <v>65</v>
      </c>
    </row>
    <row r="33" spans="1:40" x14ac:dyDescent="0.25">
      <c r="A33">
        <v>3</v>
      </c>
      <c r="B33">
        <v>8844</v>
      </c>
      <c r="C33">
        <v>0</v>
      </c>
      <c r="D33">
        <v>4</v>
      </c>
      <c r="E33">
        <v>0.218829642459482</v>
      </c>
      <c r="F33">
        <v>0</v>
      </c>
      <c r="G33">
        <v>0</v>
      </c>
      <c r="H33">
        <v>0</v>
      </c>
      <c r="I33" s="2">
        <v>3.0259999999999399E-5</v>
      </c>
      <c r="J33">
        <v>0</v>
      </c>
      <c r="K33">
        <v>1.4999999999999999E-4</v>
      </c>
      <c r="L33">
        <v>0.22007272727272001</v>
      </c>
      <c r="M33">
        <v>0</v>
      </c>
      <c r="N33">
        <v>0</v>
      </c>
      <c r="O33">
        <v>0</v>
      </c>
      <c r="P33">
        <v>85.3</v>
      </c>
      <c r="Q33" s="2">
        <v>2.2837252299476299E-8</v>
      </c>
      <c r="R33">
        <v>0</v>
      </c>
      <c r="S33">
        <v>0</v>
      </c>
      <c r="T33" s="2">
        <v>1.1013215859030799E-7</v>
      </c>
      <c r="U33" t="s">
        <v>11</v>
      </c>
      <c r="V33" t="s">
        <v>59</v>
      </c>
      <c r="W33" t="s">
        <v>52</v>
      </c>
      <c r="AA33" s="8">
        <f>I5</f>
        <v>1.8477029999999901E-2</v>
      </c>
      <c r="AB33" s="4">
        <f>1-AA33/AA$33</f>
        <v>0</v>
      </c>
      <c r="AC33" s="16">
        <f>I18</f>
        <v>2.11349999999996E-5</v>
      </c>
      <c r="AD33" s="4">
        <f>1-AC33/AC$33</f>
        <v>0</v>
      </c>
      <c r="AE33" s="16">
        <f>I30</f>
        <v>1.3750000000000199E-4</v>
      </c>
      <c r="AF33" s="4">
        <f>1-AE33/AE$33</f>
        <v>0</v>
      </c>
      <c r="AG33" s="16">
        <f>I42</f>
        <v>2.0119999999999699E-5</v>
      </c>
      <c r="AH33" s="4">
        <f>1-AG33/AG$33</f>
        <v>0</v>
      </c>
      <c r="AI33" s="16">
        <f>I54</f>
        <v>3.7882500000000499E-4</v>
      </c>
      <c r="AJ33" s="4">
        <f>1-AI33/AI$33</f>
        <v>0</v>
      </c>
      <c r="AK33" s="16">
        <f>I66</f>
        <v>4.2572000000000302E-4</v>
      </c>
      <c r="AL33" s="4">
        <f>1-AK33/AK$33</f>
        <v>0</v>
      </c>
      <c r="AM33" s="16">
        <f>I78</f>
        <v>2.08799999999996E-5</v>
      </c>
      <c r="AN33" s="4">
        <f>1-AM33/AM$33</f>
        <v>0</v>
      </c>
    </row>
    <row r="34" spans="1:40" x14ac:dyDescent="0.25">
      <c r="A34">
        <v>4</v>
      </c>
      <c r="B34">
        <v>20380</v>
      </c>
      <c r="C34">
        <v>0</v>
      </c>
      <c r="D34">
        <v>10</v>
      </c>
      <c r="E34">
        <v>0.50426821724607196</v>
      </c>
      <c r="F34">
        <v>0</v>
      </c>
      <c r="G34">
        <v>0</v>
      </c>
      <c r="H34">
        <v>0</v>
      </c>
      <c r="I34" s="2">
        <v>7.0784999999998395E-5</v>
      </c>
      <c r="J34">
        <v>0</v>
      </c>
      <c r="K34">
        <v>3.5E-4</v>
      </c>
      <c r="L34">
        <v>0.51479999999998005</v>
      </c>
      <c r="M34">
        <v>0</v>
      </c>
      <c r="N34">
        <v>0</v>
      </c>
      <c r="O34">
        <v>0</v>
      </c>
      <c r="P34">
        <v>94.04</v>
      </c>
      <c r="Q34" s="2">
        <v>4.7734865845819298E-8</v>
      </c>
      <c r="R34">
        <v>0</v>
      </c>
      <c r="S34">
        <v>0</v>
      </c>
      <c r="T34" s="2">
        <v>2.2026431718061599E-7</v>
      </c>
      <c r="U34" t="s">
        <v>12</v>
      </c>
      <c r="V34" t="s">
        <v>59</v>
      </c>
      <c r="W34" t="s">
        <v>52</v>
      </c>
      <c r="Z34" t="s">
        <v>45</v>
      </c>
      <c r="AA34" s="8">
        <f t="shared" ref="AA34:AA40" si="15">I6</f>
        <v>1.7574084999999899E-2</v>
      </c>
      <c r="AB34" s="4">
        <f t="shared" ref="AB34:AB40" si="16">1-AA34/AA$33</f>
        <v>4.886851404148862E-2</v>
      </c>
      <c r="AC34" s="16">
        <f t="shared" ref="AC34:AC40" si="17">I19</f>
        <v>1.6589999999999799E-5</v>
      </c>
      <c r="AD34" s="4">
        <f t="shared" ref="AD34:AD40" si="18">1-AC34/AC$33</f>
        <v>0.2150461320085113</v>
      </c>
      <c r="AE34" s="16">
        <f t="shared" ref="AE34:AE40" si="19">I31</f>
        <v>1.28210000000001E-4</v>
      </c>
      <c r="AF34" s="4">
        <f t="shared" ref="AF34:AF40" si="20">1-AE34/AE$33</f>
        <v>6.7563636363642599E-2</v>
      </c>
      <c r="AG34" s="16">
        <f t="shared" ref="AG34:AG40" si="21">I43</f>
        <v>1.5384999999999799E-5</v>
      </c>
      <c r="AH34" s="4">
        <f t="shared" ref="AH34:AH40" si="22">1-AG34/AG$33</f>
        <v>0.23533797216699659</v>
      </c>
      <c r="AI34" s="16">
        <f t="shared" ref="AI34:AI40" si="23">I55</f>
        <v>3.0179500000000297E-4</v>
      </c>
      <c r="AJ34" s="4">
        <f t="shared" ref="AJ34:AJ40" si="24">1-AI34/AI$33</f>
        <v>0.20333927275127306</v>
      </c>
      <c r="AK34" s="16">
        <f t="shared" ref="AK34:AK40" si="25">I67</f>
        <v>3.4530000000000303E-4</v>
      </c>
      <c r="AL34" s="4">
        <f t="shared" ref="AL34:AL40" si="26">1-AK34/AK$33</f>
        <v>0.18890350465094297</v>
      </c>
      <c r="AM34" s="16">
        <f t="shared" ref="AM34:AM40" si="27">I79</f>
        <v>1.5879999999999801E-5</v>
      </c>
      <c r="AN34" s="4">
        <f t="shared" ref="AN34:AN40" si="28">1-AM34/AM$33</f>
        <v>0.23946360153256208</v>
      </c>
    </row>
    <row r="35" spans="1:40" x14ac:dyDescent="0.25">
      <c r="A35">
        <v>5</v>
      </c>
      <c r="B35">
        <v>19761</v>
      </c>
      <c r="C35">
        <v>0</v>
      </c>
      <c r="D35">
        <v>9</v>
      </c>
      <c r="E35">
        <v>0.488952121736978</v>
      </c>
      <c r="F35">
        <v>0</v>
      </c>
      <c r="G35">
        <v>0</v>
      </c>
      <c r="H35">
        <v>0</v>
      </c>
      <c r="I35" s="2">
        <v>6.69699999999985E-5</v>
      </c>
      <c r="J35">
        <v>0</v>
      </c>
      <c r="K35">
        <v>2.9999999999999997E-4</v>
      </c>
      <c r="L35">
        <v>0.48705454545452698</v>
      </c>
      <c r="M35">
        <v>0</v>
      </c>
      <c r="N35">
        <v>0</v>
      </c>
      <c r="O35">
        <v>0</v>
      </c>
      <c r="P35">
        <v>92.83</v>
      </c>
      <c r="Q35" s="2">
        <v>4.6888324591253303E-8</v>
      </c>
      <c r="R35">
        <v>0</v>
      </c>
      <c r="S35">
        <v>0</v>
      </c>
      <c r="T35" s="2">
        <v>2.2026431718061599E-7</v>
      </c>
      <c r="U35" t="s">
        <v>13</v>
      </c>
      <c r="V35" t="s">
        <v>59</v>
      </c>
      <c r="W35" t="s">
        <v>52</v>
      </c>
      <c r="Z35" t="s">
        <v>46</v>
      </c>
      <c r="AA35" s="8">
        <f t="shared" si="15"/>
        <v>1.20784600000001E-2</v>
      </c>
      <c r="AB35" s="4">
        <f t="shared" si="16"/>
        <v>0.34629862050339455</v>
      </c>
      <c r="AC35" s="16">
        <f t="shared" si="17"/>
        <v>1.91699999999997E-5</v>
      </c>
      <c r="AD35" s="4">
        <f t="shared" si="18"/>
        <v>9.2973740241303005E-2</v>
      </c>
      <c r="AE35" s="16">
        <f t="shared" si="19"/>
        <v>6.8774999999998406E-5</v>
      </c>
      <c r="AF35" s="4">
        <f t="shared" si="20"/>
        <v>0.49981818181820059</v>
      </c>
      <c r="AG35" s="16">
        <f t="shared" si="21"/>
        <v>1.7714999999999701E-5</v>
      </c>
      <c r="AH35" s="4">
        <f t="shared" si="22"/>
        <v>0.11953280318091619</v>
      </c>
      <c r="AI35" s="16">
        <f t="shared" si="23"/>
        <v>3.4297500000000502E-4</v>
      </c>
      <c r="AJ35" s="4">
        <f t="shared" si="24"/>
        <v>9.46347257968706E-2</v>
      </c>
      <c r="AK35" s="16">
        <f t="shared" si="25"/>
        <v>3.7640000000000497E-4</v>
      </c>
      <c r="AL35" s="4">
        <f t="shared" si="26"/>
        <v>0.11585079394906905</v>
      </c>
      <c r="AM35" s="16">
        <f t="shared" si="27"/>
        <v>1.88849999999996E-5</v>
      </c>
      <c r="AN35" s="4">
        <f t="shared" si="28"/>
        <v>9.5545977011496142E-2</v>
      </c>
    </row>
    <row r="36" spans="1:40" x14ac:dyDescent="0.25">
      <c r="A36">
        <v>6</v>
      </c>
      <c r="B36">
        <v>40139</v>
      </c>
      <c r="C36">
        <v>0</v>
      </c>
      <c r="D36">
        <v>17</v>
      </c>
      <c r="E36">
        <v>0.993170852406284</v>
      </c>
      <c r="F36">
        <v>0</v>
      </c>
      <c r="G36">
        <v>0</v>
      </c>
      <c r="H36">
        <v>0</v>
      </c>
      <c r="I36">
        <v>1.36175000000002E-4</v>
      </c>
      <c r="J36">
        <v>0</v>
      </c>
      <c r="K36">
        <v>5.9999999999999995E-4</v>
      </c>
      <c r="L36">
        <v>0.990363636363637</v>
      </c>
      <c r="M36">
        <v>0</v>
      </c>
      <c r="N36">
        <v>0</v>
      </c>
      <c r="O36">
        <v>0</v>
      </c>
      <c r="P36">
        <v>99.99</v>
      </c>
      <c r="Q36" s="2">
        <v>8.8420736346760297E-8</v>
      </c>
      <c r="R36">
        <v>0</v>
      </c>
      <c r="S36">
        <v>0</v>
      </c>
      <c r="T36" s="2">
        <v>3.74449339207048E-7</v>
      </c>
      <c r="U36" t="s">
        <v>14</v>
      </c>
      <c r="V36" t="s">
        <v>59</v>
      </c>
      <c r="W36" t="s">
        <v>52</v>
      </c>
      <c r="Z36" t="s">
        <v>47</v>
      </c>
      <c r="AA36" s="8">
        <f t="shared" si="15"/>
        <v>7.7863650000001196E-3</v>
      </c>
      <c r="AB36" s="4">
        <f t="shared" si="16"/>
        <v>0.57859217634001991</v>
      </c>
      <c r="AC36" s="16">
        <f t="shared" si="17"/>
        <v>1.5349999999999699E-5</v>
      </c>
      <c r="AD36" s="4">
        <f t="shared" si="18"/>
        <v>0.27371658386562625</v>
      </c>
      <c r="AE36" s="16">
        <f t="shared" si="19"/>
        <v>3.0259999999999399E-5</v>
      </c>
      <c r="AF36" s="4">
        <f t="shared" si="20"/>
        <v>0.77992727272728024</v>
      </c>
      <c r="AG36" s="16">
        <f t="shared" si="21"/>
        <v>1.31099999999998E-5</v>
      </c>
      <c r="AH36" s="4">
        <f t="shared" si="22"/>
        <v>0.34840954274353897</v>
      </c>
      <c r="AI36" s="16">
        <f t="shared" si="23"/>
        <v>2.59370000000006E-4</v>
      </c>
      <c r="AJ36" s="4">
        <f t="shared" si="24"/>
        <v>0.31533029763082543</v>
      </c>
      <c r="AK36" s="16">
        <f t="shared" si="25"/>
        <v>3.0555000000000501E-4</v>
      </c>
      <c r="AL36" s="4">
        <f t="shared" si="26"/>
        <v>0.28227473456731456</v>
      </c>
      <c r="AM36" s="16">
        <f t="shared" si="27"/>
        <v>1.39899999999998E-5</v>
      </c>
      <c r="AN36" s="4">
        <f t="shared" si="28"/>
        <v>0.32998084291187413</v>
      </c>
    </row>
    <row r="37" spans="1:40" x14ac:dyDescent="0.25">
      <c r="A37">
        <v>7</v>
      </c>
      <c r="B37">
        <v>39402</v>
      </c>
      <c r="C37">
        <v>0</v>
      </c>
      <c r="D37">
        <v>18</v>
      </c>
      <c r="E37">
        <v>0.97493504886799398</v>
      </c>
      <c r="F37">
        <v>0</v>
      </c>
      <c r="G37">
        <v>0</v>
      </c>
      <c r="H37">
        <v>0</v>
      </c>
      <c r="I37">
        <v>1.35230000000002E-4</v>
      </c>
      <c r="J37">
        <v>0</v>
      </c>
      <c r="K37">
        <v>6.4999999999999997E-4</v>
      </c>
      <c r="L37">
        <v>0.98349090909090997</v>
      </c>
      <c r="M37">
        <v>0</v>
      </c>
      <c r="N37">
        <v>0</v>
      </c>
      <c r="O37">
        <v>0</v>
      </c>
      <c r="P37">
        <v>99.99</v>
      </c>
      <c r="Q37" s="2">
        <v>8.6797225978102205E-8</v>
      </c>
      <c r="R37">
        <v>0</v>
      </c>
      <c r="S37">
        <v>0</v>
      </c>
      <c r="T37" s="2">
        <v>3.9647577092510998E-7</v>
      </c>
      <c r="U37" t="s">
        <v>15</v>
      </c>
      <c r="V37" t="s">
        <v>59</v>
      </c>
      <c r="W37" t="s">
        <v>52</v>
      </c>
      <c r="Z37" t="s">
        <v>48</v>
      </c>
      <c r="AA37" s="8">
        <f t="shared" si="15"/>
        <v>1.31343700000001E-2</v>
      </c>
      <c r="AB37" s="4">
        <f t="shared" si="16"/>
        <v>0.28915144912357826</v>
      </c>
      <c r="AC37" s="16">
        <f t="shared" si="17"/>
        <v>1.97349999999996E-5</v>
      </c>
      <c r="AD37" s="4">
        <f t="shared" si="18"/>
        <v>6.6240832741898625E-2</v>
      </c>
      <c r="AE37" s="16">
        <f t="shared" si="19"/>
        <v>7.0784999999998395E-5</v>
      </c>
      <c r="AF37" s="4">
        <f t="shared" si="20"/>
        <v>0.48520000000001906</v>
      </c>
      <c r="AG37" s="16">
        <f t="shared" si="21"/>
        <v>1.8209999999999699E-5</v>
      </c>
      <c r="AH37" s="4">
        <f t="shared" si="22"/>
        <v>9.4930417495031283E-2</v>
      </c>
      <c r="AI37" s="16">
        <f t="shared" si="23"/>
        <v>3.4206000000000498E-4</v>
      </c>
      <c r="AJ37" s="4">
        <f t="shared" si="24"/>
        <v>9.7050089091267777E-2</v>
      </c>
      <c r="AK37" s="16">
        <f t="shared" si="25"/>
        <v>3.8522500000000499E-4</v>
      </c>
      <c r="AL37" s="4">
        <f t="shared" si="26"/>
        <v>9.5121206426754035E-2</v>
      </c>
      <c r="AM37" s="16">
        <f t="shared" si="27"/>
        <v>1.8199999999999599E-5</v>
      </c>
      <c r="AN37" s="4">
        <f t="shared" si="28"/>
        <v>0.12835249042145846</v>
      </c>
    </row>
    <row r="38" spans="1:40" x14ac:dyDescent="0.25">
      <c r="Z38" t="s">
        <v>49</v>
      </c>
      <c r="AA38" s="8">
        <f t="shared" si="15"/>
        <v>1.24315200000001E-2</v>
      </c>
      <c r="AB38" s="4">
        <f t="shared" si="16"/>
        <v>0.32719057121192274</v>
      </c>
      <c r="AC38" s="16">
        <f t="shared" si="17"/>
        <v>1.8849999999999699E-5</v>
      </c>
      <c r="AD38" s="4">
        <f t="shared" si="18"/>
        <v>0.1081145020108798</v>
      </c>
      <c r="AE38" s="16">
        <f t="shared" si="19"/>
        <v>6.69699999999985E-5</v>
      </c>
      <c r="AF38" s="4">
        <f t="shared" si="20"/>
        <v>0.51294545454547247</v>
      </c>
      <c r="AG38" s="16">
        <f t="shared" si="21"/>
        <v>1.7634999999999702E-5</v>
      </c>
      <c r="AH38" s="4">
        <f t="shared" si="22"/>
        <v>0.12350894632206932</v>
      </c>
      <c r="AI38" s="16">
        <f t="shared" si="23"/>
        <v>3.4095000000000398E-4</v>
      </c>
      <c r="AJ38" s="4">
        <f t="shared" si="24"/>
        <v>9.9980201940211177E-2</v>
      </c>
      <c r="AK38" s="16">
        <f t="shared" si="25"/>
        <v>3.7497000000000398E-4</v>
      </c>
      <c r="AL38" s="4">
        <f t="shared" si="26"/>
        <v>0.11920980926430202</v>
      </c>
      <c r="AM38" s="16">
        <f t="shared" si="27"/>
        <v>1.81449999999996E-5</v>
      </c>
      <c r="AN38" s="4">
        <f t="shared" si="28"/>
        <v>0.1309865900383167</v>
      </c>
    </row>
    <row r="39" spans="1:40" x14ac:dyDescent="0.25">
      <c r="Z39" t="s">
        <v>50</v>
      </c>
      <c r="AA39" s="8">
        <f t="shared" si="15"/>
        <v>1.2250300000000099E-2</v>
      </c>
      <c r="AB39" s="4">
        <f t="shared" si="16"/>
        <v>0.33699842453034035</v>
      </c>
      <c r="AC39" s="16">
        <f t="shared" si="17"/>
        <v>2.0959999999999599E-5</v>
      </c>
      <c r="AD39" s="4">
        <f t="shared" si="18"/>
        <v>8.2801040927373837E-3</v>
      </c>
      <c r="AE39" s="16">
        <f t="shared" si="19"/>
        <v>1.36175000000002E-4</v>
      </c>
      <c r="AF39" s="4">
        <f t="shared" si="20"/>
        <v>9.6363636363634431E-3</v>
      </c>
      <c r="AG39" s="16">
        <f t="shared" si="21"/>
        <v>1.9164999999999601E-5</v>
      </c>
      <c r="AH39" s="4">
        <f t="shared" si="22"/>
        <v>4.7465208747520471E-2</v>
      </c>
      <c r="AI39" s="16">
        <f t="shared" si="23"/>
        <v>3.6934500000000502E-4</v>
      </c>
      <c r="AJ39" s="4">
        <f t="shared" si="24"/>
        <v>2.5024747574737272E-2</v>
      </c>
      <c r="AK39" s="16">
        <f t="shared" si="25"/>
        <v>4.23605000000003E-4</v>
      </c>
      <c r="AL39" s="4">
        <f t="shared" si="26"/>
        <v>4.9680541200789463E-3</v>
      </c>
      <c r="AM39" s="16">
        <f t="shared" si="27"/>
        <v>2.10249999999996E-5</v>
      </c>
      <c r="AN39" s="4">
        <f t="shared" si="28"/>
        <v>-6.9444444444446418E-3</v>
      </c>
    </row>
    <row r="40" spans="1:40" x14ac:dyDescent="0.25">
      <c r="A40" s="9" t="s">
        <v>33</v>
      </c>
      <c r="B40" s="9"/>
      <c r="C40" s="9"/>
      <c r="D40" s="9"/>
      <c r="E40" s="9"/>
      <c r="F40" s="9"/>
      <c r="G40" s="9"/>
      <c r="H40" s="9"/>
      <c r="I40" s="9"/>
      <c r="Z40" t="s">
        <v>15</v>
      </c>
      <c r="AA40" s="8">
        <f t="shared" si="15"/>
        <v>1.50515250000001E-2</v>
      </c>
      <c r="AB40" s="4">
        <f t="shared" si="16"/>
        <v>0.18539261991780165</v>
      </c>
      <c r="AC40" s="16">
        <f t="shared" si="17"/>
        <v>2.1594999999999599E-5</v>
      </c>
      <c r="AD40" s="4">
        <f t="shared" si="18"/>
        <v>-2.1764845043766634E-2</v>
      </c>
      <c r="AE40" s="16">
        <f t="shared" si="19"/>
        <v>1.35230000000002E-4</v>
      </c>
      <c r="AF40" s="4">
        <f t="shared" si="20"/>
        <v>1.6509090909090585E-2</v>
      </c>
      <c r="AG40" s="16">
        <f t="shared" si="21"/>
        <v>1.9984999999999599E-5</v>
      </c>
      <c r="AH40" s="4">
        <f t="shared" si="22"/>
        <v>6.7097415507009206E-3</v>
      </c>
      <c r="AI40" s="16">
        <f t="shared" si="23"/>
        <v>3.76510000000006E-4</v>
      </c>
      <c r="AJ40" s="4">
        <f t="shared" si="24"/>
        <v>6.1110011218873383E-3</v>
      </c>
      <c r="AK40" s="16">
        <f t="shared" si="25"/>
        <v>4.2153000000000302E-4</v>
      </c>
      <c r="AL40" s="4">
        <f t="shared" si="26"/>
        <v>9.8421497698016891E-3</v>
      </c>
      <c r="AM40" s="16">
        <f t="shared" si="27"/>
        <v>1.9824999999999601E-5</v>
      </c>
      <c r="AN40" s="4">
        <f t="shared" si="28"/>
        <v>5.0526819923372601E-2</v>
      </c>
    </row>
    <row r="41" spans="1:40" x14ac:dyDescent="0.25">
      <c r="B41" t="s">
        <v>0</v>
      </c>
      <c r="C41" t="s">
        <v>17</v>
      </c>
      <c r="D41" t="s">
        <v>18</v>
      </c>
      <c r="E41" t="s">
        <v>3</v>
      </c>
      <c r="F41" t="s">
        <v>19</v>
      </c>
      <c r="G41" t="s">
        <v>20</v>
      </c>
      <c r="H41" t="s">
        <v>21</v>
      </c>
      <c r="I41" t="s">
        <v>1</v>
      </c>
      <c r="J41" t="s">
        <v>22</v>
      </c>
      <c r="K41" t="s">
        <v>23</v>
      </c>
      <c r="L41" t="s">
        <v>2</v>
      </c>
      <c r="M41" t="s">
        <v>24</v>
      </c>
      <c r="N41" t="s">
        <v>25</v>
      </c>
      <c r="O41" t="s">
        <v>26</v>
      </c>
      <c r="P41" t="s">
        <v>27</v>
      </c>
      <c r="Q41" t="s">
        <v>28</v>
      </c>
      <c r="R41" t="s">
        <v>29</v>
      </c>
      <c r="S41" t="s">
        <v>29</v>
      </c>
      <c r="T41" t="s">
        <v>30</v>
      </c>
      <c r="U41" t="s">
        <v>5</v>
      </c>
      <c r="V41" t="s">
        <v>6</v>
      </c>
      <c r="W41" t="s">
        <v>4</v>
      </c>
    </row>
    <row r="42" spans="1:40" x14ac:dyDescent="0.25">
      <c r="A42">
        <v>0</v>
      </c>
      <c r="B42">
        <v>7113</v>
      </c>
      <c r="C42">
        <v>0</v>
      </c>
      <c r="D42">
        <v>4</v>
      </c>
      <c r="E42">
        <v>1</v>
      </c>
      <c r="I42" s="2">
        <v>2.0119999999999699E-5</v>
      </c>
      <c r="J42">
        <v>0</v>
      </c>
      <c r="K42">
        <v>1E-4</v>
      </c>
      <c r="L42">
        <v>1</v>
      </c>
      <c r="P42">
        <v>100</v>
      </c>
      <c r="Q42" s="2">
        <v>1.5667400881056801E-8</v>
      </c>
      <c r="R42">
        <v>0</v>
      </c>
      <c r="S42">
        <v>0</v>
      </c>
      <c r="T42" s="2">
        <v>8.8105726872246597E-8</v>
      </c>
      <c r="U42" t="s">
        <v>7</v>
      </c>
      <c r="V42" t="s">
        <v>60</v>
      </c>
      <c r="W42" t="s">
        <v>52</v>
      </c>
    </row>
    <row r="43" spans="1:40" x14ac:dyDescent="0.25">
      <c r="A43">
        <v>1</v>
      </c>
      <c r="B43">
        <v>5386</v>
      </c>
      <c r="C43">
        <v>0</v>
      </c>
      <c r="D43">
        <v>3</v>
      </c>
      <c r="E43">
        <v>0.75720511739069296</v>
      </c>
      <c r="F43">
        <v>0</v>
      </c>
      <c r="G43">
        <v>0</v>
      </c>
      <c r="H43">
        <v>0</v>
      </c>
      <c r="I43" s="2">
        <v>1.5384999999999799E-5</v>
      </c>
      <c r="J43">
        <v>0</v>
      </c>
      <c r="K43">
        <v>1E-4</v>
      </c>
      <c r="L43">
        <v>0.76466202783300397</v>
      </c>
      <c r="M43">
        <v>0</v>
      </c>
      <c r="N43">
        <v>0</v>
      </c>
      <c r="O43">
        <v>0</v>
      </c>
      <c r="P43">
        <v>71.62</v>
      </c>
      <c r="Q43" s="2">
        <v>1.6564417932627499E-8</v>
      </c>
      <c r="R43">
        <v>0</v>
      </c>
      <c r="S43">
        <v>0</v>
      </c>
      <c r="T43" s="2">
        <v>8.8105726872246597E-8</v>
      </c>
      <c r="U43" t="s">
        <v>9</v>
      </c>
      <c r="V43" t="s">
        <v>60</v>
      </c>
      <c r="W43" t="s">
        <v>52</v>
      </c>
    </row>
    <row r="44" spans="1:40" x14ac:dyDescent="0.25">
      <c r="A44">
        <v>2</v>
      </c>
      <c r="B44">
        <v>6235</v>
      </c>
      <c r="C44">
        <v>0</v>
      </c>
      <c r="D44">
        <v>3</v>
      </c>
      <c r="E44">
        <v>0.87656403767749103</v>
      </c>
      <c r="F44">
        <v>0</v>
      </c>
      <c r="G44">
        <v>0</v>
      </c>
      <c r="H44">
        <v>0</v>
      </c>
      <c r="I44" s="2">
        <v>1.7714999999999701E-5</v>
      </c>
      <c r="J44">
        <v>0</v>
      </c>
      <c r="K44">
        <v>1E-4</v>
      </c>
      <c r="L44">
        <v>0.88046719681908403</v>
      </c>
      <c r="M44">
        <v>0</v>
      </c>
      <c r="N44">
        <v>0</v>
      </c>
      <c r="O44">
        <v>0</v>
      </c>
      <c r="P44">
        <v>98.37</v>
      </c>
      <c r="Q44" s="2">
        <v>1.3961045213186101E-8</v>
      </c>
      <c r="R44">
        <v>0</v>
      </c>
      <c r="S44">
        <v>0</v>
      </c>
      <c r="T44" s="2">
        <v>6.6079295154185001E-8</v>
      </c>
      <c r="U44" t="s">
        <v>10</v>
      </c>
      <c r="V44" t="s">
        <v>60</v>
      </c>
      <c r="W44" t="s">
        <v>52</v>
      </c>
    </row>
    <row r="45" spans="1:40" x14ac:dyDescent="0.25">
      <c r="A45">
        <v>3</v>
      </c>
      <c r="B45">
        <v>4500</v>
      </c>
      <c r="C45">
        <v>0</v>
      </c>
      <c r="D45">
        <v>3</v>
      </c>
      <c r="E45">
        <v>0.632644453816954</v>
      </c>
      <c r="F45">
        <v>0</v>
      </c>
      <c r="G45">
        <v>0</v>
      </c>
      <c r="H45">
        <v>0</v>
      </c>
      <c r="I45" s="2">
        <v>1.31099999999998E-5</v>
      </c>
      <c r="J45">
        <v>0</v>
      </c>
      <c r="K45">
        <v>1E-4</v>
      </c>
      <c r="L45">
        <v>0.65159045725646303</v>
      </c>
      <c r="M45">
        <v>0</v>
      </c>
      <c r="N45">
        <v>0</v>
      </c>
      <c r="O45">
        <v>0</v>
      </c>
      <c r="P45">
        <v>95.37</v>
      </c>
      <c r="Q45" s="2">
        <v>1.0393094550830999E-8</v>
      </c>
      <c r="R45">
        <v>0</v>
      </c>
      <c r="S45">
        <v>0</v>
      </c>
      <c r="T45" s="2">
        <v>6.6079295154185001E-8</v>
      </c>
      <c r="U45" t="s">
        <v>11</v>
      </c>
      <c r="V45" t="s">
        <v>60</v>
      </c>
      <c r="W45" t="s">
        <v>52</v>
      </c>
    </row>
    <row r="46" spans="1:40" x14ac:dyDescent="0.25">
      <c r="A46">
        <v>4</v>
      </c>
      <c r="B46">
        <v>6474</v>
      </c>
      <c r="C46">
        <v>0</v>
      </c>
      <c r="D46">
        <v>3</v>
      </c>
      <c r="E46">
        <v>0.91016448755799195</v>
      </c>
      <c r="F46">
        <v>0</v>
      </c>
      <c r="G46">
        <v>0</v>
      </c>
      <c r="H46">
        <v>0</v>
      </c>
      <c r="I46" s="2">
        <v>1.8209999999999699E-5</v>
      </c>
      <c r="J46">
        <v>0</v>
      </c>
      <c r="K46">
        <v>1E-4</v>
      </c>
      <c r="L46">
        <v>0.90506958250496805</v>
      </c>
      <c r="M46">
        <v>0</v>
      </c>
      <c r="N46">
        <v>0</v>
      </c>
      <c r="O46">
        <v>0</v>
      </c>
      <c r="P46">
        <v>98.85</v>
      </c>
      <c r="Q46" s="2">
        <v>1.44258086942567E-8</v>
      </c>
      <c r="R46">
        <v>0</v>
      </c>
      <c r="S46">
        <v>0</v>
      </c>
      <c r="T46" s="2">
        <v>6.6079295154185001E-8</v>
      </c>
      <c r="U46" t="s">
        <v>12</v>
      </c>
      <c r="V46" t="s">
        <v>60</v>
      </c>
      <c r="W46" t="s">
        <v>52</v>
      </c>
    </row>
    <row r="47" spans="1:40" x14ac:dyDescent="0.25">
      <c r="A47">
        <v>5</v>
      </c>
      <c r="B47">
        <v>6216</v>
      </c>
      <c r="C47">
        <v>0</v>
      </c>
      <c r="D47">
        <v>3</v>
      </c>
      <c r="E47">
        <v>0.87389287220582001</v>
      </c>
      <c r="F47">
        <v>0</v>
      </c>
      <c r="G47">
        <v>0</v>
      </c>
      <c r="H47">
        <v>0</v>
      </c>
      <c r="I47" s="2">
        <v>1.7634999999999702E-5</v>
      </c>
      <c r="J47">
        <v>0</v>
      </c>
      <c r="K47">
        <v>1E-4</v>
      </c>
      <c r="L47">
        <v>0.87649105367793101</v>
      </c>
      <c r="M47">
        <v>0</v>
      </c>
      <c r="N47">
        <v>0</v>
      </c>
      <c r="O47">
        <v>0</v>
      </c>
      <c r="P47">
        <v>98.32</v>
      </c>
      <c r="Q47" s="2">
        <v>1.39255796948198E-8</v>
      </c>
      <c r="R47">
        <v>0</v>
      </c>
      <c r="S47">
        <v>0</v>
      </c>
      <c r="T47" s="2">
        <v>6.6079295154185001E-8</v>
      </c>
      <c r="U47" t="s">
        <v>13</v>
      </c>
      <c r="V47" t="s">
        <v>60</v>
      </c>
      <c r="W47" t="s">
        <v>52</v>
      </c>
    </row>
    <row r="48" spans="1:40" x14ac:dyDescent="0.25">
      <c r="A48">
        <v>6</v>
      </c>
      <c r="B48">
        <v>7175</v>
      </c>
      <c r="C48">
        <v>0</v>
      </c>
      <c r="D48">
        <v>3</v>
      </c>
      <c r="E48">
        <v>1.0087164346970301</v>
      </c>
      <c r="I48" s="2">
        <v>1.9164999999999601E-5</v>
      </c>
      <c r="J48">
        <v>0</v>
      </c>
      <c r="K48">
        <v>1E-4</v>
      </c>
      <c r="L48">
        <v>0.95253479125248297</v>
      </c>
      <c r="P48">
        <v>100</v>
      </c>
      <c r="Q48" s="2">
        <v>1.5803964757708398E-8</v>
      </c>
      <c r="R48">
        <v>0</v>
      </c>
      <c r="S48">
        <v>0</v>
      </c>
      <c r="T48" s="2">
        <v>6.6079295154185001E-8</v>
      </c>
      <c r="U48" t="s">
        <v>14</v>
      </c>
      <c r="V48" t="s">
        <v>60</v>
      </c>
      <c r="W48" t="s">
        <v>52</v>
      </c>
    </row>
    <row r="49" spans="1:23" x14ac:dyDescent="0.25">
      <c r="A49">
        <v>7</v>
      </c>
      <c r="B49">
        <v>6998</v>
      </c>
      <c r="C49">
        <v>0</v>
      </c>
      <c r="D49">
        <v>4</v>
      </c>
      <c r="E49">
        <v>0.98383241951356604</v>
      </c>
      <c r="I49" s="2">
        <v>1.9984999999999599E-5</v>
      </c>
      <c r="J49">
        <v>0</v>
      </c>
      <c r="K49">
        <v>1E-4</v>
      </c>
      <c r="L49">
        <v>0.99329025844930297</v>
      </c>
      <c r="P49">
        <v>100</v>
      </c>
      <c r="Q49" s="2">
        <v>1.5414096916299201E-8</v>
      </c>
      <c r="R49">
        <v>0</v>
      </c>
      <c r="S49">
        <v>0</v>
      </c>
      <c r="T49" s="2">
        <v>8.8105726872246597E-8</v>
      </c>
      <c r="U49" t="s">
        <v>15</v>
      </c>
      <c r="V49" t="s">
        <v>60</v>
      </c>
      <c r="W49" t="s">
        <v>52</v>
      </c>
    </row>
    <row r="52" spans="1:23" x14ac:dyDescent="0.25">
      <c r="A52" s="9" t="s">
        <v>34</v>
      </c>
      <c r="B52" s="9"/>
      <c r="C52" s="9"/>
      <c r="D52" s="9"/>
      <c r="E52" s="9"/>
      <c r="F52" s="9"/>
      <c r="G52" s="9"/>
      <c r="H52" s="9"/>
      <c r="I52" s="9"/>
    </row>
    <row r="53" spans="1:23" x14ac:dyDescent="0.25">
      <c r="B53" t="s">
        <v>0</v>
      </c>
      <c r="C53" t="s">
        <v>17</v>
      </c>
      <c r="D53" t="s">
        <v>18</v>
      </c>
      <c r="E53" t="s">
        <v>3</v>
      </c>
      <c r="F53" t="s">
        <v>19</v>
      </c>
      <c r="G53" t="s">
        <v>20</v>
      </c>
      <c r="H53" t="s">
        <v>21</v>
      </c>
      <c r="I53" t="s">
        <v>1</v>
      </c>
      <c r="J53" t="s">
        <v>22</v>
      </c>
      <c r="K53" t="s">
        <v>23</v>
      </c>
      <c r="L53" t="s">
        <v>2</v>
      </c>
      <c r="M53" t="s">
        <v>24</v>
      </c>
      <c r="N53" t="s">
        <v>25</v>
      </c>
      <c r="O53" t="s">
        <v>26</v>
      </c>
      <c r="P53" t="s">
        <v>27</v>
      </c>
      <c r="Q53" t="s">
        <v>28</v>
      </c>
      <c r="R53" t="s">
        <v>29</v>
      </c>
      <c r="S53" t="s">
        <v>29</v>
      </c>
      <c r="T53" t="s">
        <v>30</v>
      </c>
      <c r="U53" t="s">
        <v>5</v>
      </c>
      <c r="V53" t="s">
        <v>6</v>
      </c>
      <c r="W53" t="s">
        <v>4</v>
      </c>
    </row>
    <row r="54" spans="1:23" x14ac:dyDescent="0.25">
      <c r="A54">
        <v>0</v>
      </c>
      <c r="B54">
        <v>112491</v>
      </c>
      <c r="C54">
        <v>0</v>
      </c>
      <c r="D54">
        <v>54</v>
      </c>
      <c r="E54">
        <v>1</v>
      </c>
      <c r="I54">
        <v>3.7882500000000499E-4</v>
      </c>
      <c r="J54">
        <v>0</v>
      </c>
      <c r="K54">
        <v>1.9499999999999999E-3</v>
      </c>
      <c r="L54">
        <v>1</v>
      </c>
      <c r="P54">
        <v>100</v>
      </c>
      <c r="Q54" s="2">
        <v>2.4777753303963999E-7</v>
      </c>
      <c r="R54">
        <v>0</v>
      </c>
      <c r="S54">
        <v>0</v>
      </c>
      <c r="T54" s="2">
        <v>1.1894273127753301E-6</v>
      </c>
      <c r="U54" t="s">
        <v>7</v>
      </c>
      <c r="V54" t="s">
        <v>61</v>
      </c>
      <c r="W54" t="s">
        <v>52</v>
      </c>
    </row>
    <row r="55" spans="1:23" x14ac:dyDescent="0.25">
      <c r="A55">
        <v>1</v>
      </c>
      <c r="B55">
        <v>87778</v>
      </c>
      <c r="C55">
        <v>0</v>
      </c>
      <c r="D55">
        <v>40</v>
      </c>
      <c r="E55">
        <v>0.78031131379399199</v>
      </c>
      <c r="F55">
        <v>0</v>
      </c>
      <c r="G55">
        <v>0</v>
      </c>
      <c r="H55">
        <v>0</v>
      </c>
      <c r="I55">
        <v>3.0179500000000297E-4</v>
      </c>
      <c r="J55">
        <v>0</v>
      </c>
      <c r="K55">
        <v>1.4499999999999999E-3</v>
      </c>
      <c r="L55">
        <v>0.79666072724872905</v>
      </c>
      <c r="M55">
        <v>0</v>
      </c>
      <c r="N55">
        <v>0</v>
      </c>
      <c r="O55">
        <v>0</v>
      </c>
      <c r="P55">
        <v>71.8</v>
      </c>
      <c r="Q55" s="2">
        <v>2.6928079712367302E-7</v>
      </c>
      <c r="R55">
        <v>0</v>
      </c>
      <c r="S55">
        <v>0</v>
      </c>
      <c r="T55" s="2">
        <v>1.2555066079295101E-6</v>
      </c>
      <c r="U55" t="s">
        <v>9</v>
      </c>
      <c r="V55" t="s">
        <v>61</v>
      </c>
      <c r="W55" t="s">
        <v>52</v>
      </c>
    </row>
    <row r="56" spans="1:23" x14ac:dyDescent="0.25">
      <c r="A56">
        <v>2</v>
      </c>
      <c r="B56">
        <v>101182</v>
      </c>
      <c r="C56">
        <v>0</v>
      </c>
      <c r="D56">
        <v>50</v>
      </c>
      <c r="E56">
        <v>0.899467512956592</v>
      </c>
      <c r="F56">
        <v>0</v>
      </c>
      <c r="G56">
        <v>0</v>
      </c>
      <c r="H56">
        <v>0</v>
      </c>
      <c r="I56">
        <v>3.4297500000000502E-4</v>
      </c>
      <c r="J56">
        <v>0</v>
      </c>
      <c r="K56">
        <v>1.75E-3</v>
      </c>
      <c r="L56">
        <v>0.90536527420312995</v>
      </c>
      <c r="M56">
        <v>0</v>
      </c>
      <c r="N56">
        <v>0</v>
      </c>
      <c r="O56">
        <v>0</v>
      </c>
      <c r="P56">
        <v>98.54</v>
      </c>
      <c r="Q56" s="2">
        <v>2.2616992227489801E-7</v>
      </c>
      <c r="R56">
        <v>0</v>
      </c>
      <c r="S56">
        <v>0</v>
      </c>
      <c r="T56" s="2">
        <v>1.1013215859030801E-6</v>
      </c>
      <c r="U56" t="s">
        <v>10</v>
      </c>
      <c r="V56" t="s">
        <v>61</v>
      </c>
      <c r="W56" t="s">
        <v>52</v>
      </c>
    </row>
    <row r="57" spans="1:23" x14ac:dyDescent="0.25">
      <c r="A57">
        <v>3</v>
      </c>
      <c r="B57">
        <v>75275</v>
      </c>
      <c r="C57">
        <v>0</v>
      </c>
      <c r="D57">
        <v>38</v>
      </c>
      <c r="E57">
        <v>0.66916464428265299</v>
      </c>
      <c r="F57">
        <v>0</v>
      </c>
      <c r="G57">
        <v>0</v>
      </c>
      <c r="H57">
        <v>0</v>
      </c>
      <c r="I57">
        <v>2.59370000000006E-4</v>
      </c>
      <c r="J57">
        <v>0</v>
      </c>
      <c r="K57">
        <v>1.3500000000000001E-3</v>
      </c>
      <c r="L57">
        <v>0.68466970236917402</v>
      </c>
      <c r="M57">
        <v>0</v>
      </c>
      <c r="N57">
        <v>0</v>
      </c>
      <c r="O57">
        <v>0</v>
      </c>
      <c r="P57">
        <v>95.46</v>
      </c>
      <c r="Q57" s="2">
        <v>1.7368946653855399E-7</v>
      </c>
      <c r="R57">
        <v>0</v>
      </c>
      <c r="S57">
        <v>0</v>
      </c>
      <c r="T57" s="2">
        <v>8.59030837004405E-7</v>
      </c>
      <c r="U57" t="s">
        <v>11</v>
      </c>
      <c r="V57" t="s">
        <v>61</v>
      </c>
      <c r="W57" t="s">
        <v>52</v>
      </c>
    </row>
    <row r="58" spans="1:23" x14ac:dyDescent="0.25">
      <c r="A58">
        <v>4</v>
      </c>
      <c r="B58">
        <v>101273</v>
      </c>
      <c r="C58">
        <v>0</v>
      </c>
      <c r="D58">
        <v>48</v>
      </c>
      <c r="E58">
        <v>0.90027646656176896</v>
      </c>
      <c r="F58">
        <v>0</v>
      </c>
      <c r="G58">
        <v>0</v>
      </c>
      <c r="H58">
        <v>0</v>
      </c>
      <c r="I58">
        <v>3.4206000000000498E-4</v>
      </c>
      <c r="J58">
        <v>0</v>
      </c>
      <c r="K58">
        <v>1.75E-3</v>
      </c>
      <c r="L58">
        <v>0.902949910908732</v>
      </c>
      <c r="M58">
        <v>0</v>
      </c>
      <c r="N58">
        <v>0</v>
      </c>
      <c r="O58">
        <v>0</v>
      </c>
      <c r="P58">
        <v>98.7</v>
      </c>
      <c r="Q58" s="2">
        <v>2.2600636467914799E-7</v>
      </c>
      <c r="R58">
        <v>0</v>
      </c>
      <c r="S58">
        <v>0</v>
      </c>
      <c r="T58" s="2">
        <v>1.0792951541850199E-6</v>
      </c>
      <c r="U58" t="s">
        <v>12</v>
      </c>
      <c r="V58" t="s">
        <v>61</v>
      </c>
      <c r="W58" t="s">
        <v>52</v>
      </c>
    </row>
    <row r="59" spans="1:23" x14ac:dyDescent="0.25">
      <c r="A59">
        <v>5</v>
      </c>
      <c r="B59">
        <v>100644</v>
      </c>
      <c r="C59">
        <v>0</v>
      </c>
      <c r="D59">
        <v>47</v>
      </c>
      <c r="E59">
        <v>0.894684908125983</v>
      </c>
      <c r="F59">
        <v>0</v>
      </c>
      <c r="G59">
        <v>0</v>
      </c>
      <c r="H59">
        <v>0</v>
      </c>
      <c r="I59">
        <v>3.4095000000000398E-4</v>
      </c>
      <c r="J59">
        <v>0</v>
      </c>
      <c r="K59">
        <v>1.6999999999999999E-3</v>
      </c>
      <c r="L59">
        <v>0.90001979805978904</v>
      </c>
      <c r="M59">
        <v>0</v>
      </c>
      <c r="N59">
        <v>0</v>
      </c>
      <c r="O59">
        <v>0</v>
      </c>
      <c r="P59">
        <v>98.49</v>
      </c>
      <c r="Q59" s="2">
        <v>2.2508155080033799E-7</v>
      </c>
      <c r="R59">
        <v>0</v>
      </c>
      <c r="S59">
        <v>0</v>
      </c>
      <c r="T59" s="2">
        <v>1.05726872246696E-6</v>
      </c>
      <c r="U59" t="s">
        <v>13</v>
      </c>
      <c r="V59" t="s">
        <v>61</v>
      </c>
      <c r="W59" t="s">
        <v>52</v>
      </c>
    </row>
    <row r="60" spans="1:23" x14ac:dyDescent="0.25">
      <c r="A60">
        <v>6</v>
      </c>
      <c r="B60">
        <v>109040</v>
      </c>
      <c r="C60">
        <v>0</v>
      </c>
      <c r="D60">
        <v>53</v>
      </c>
      <c r="E60">
        <v>0.96932199020366006</v>
      </c>
      <c r="F60">
        <v>0</v>
      </c>
      <c r="G60">
        <v>0</v>
      </c>
      <c r="H60">
        <v>0</v>
      </c>
      <c r="I60">
        <v>3.6934500000000502E-4</v>
      </c>
      <c r="J60">
        <v>0</v>
      </c>
      <c r="K60">
        <v>1.9E-3</v>
      </c>
      <c r="L60">
        <v>0.97497525242526395</v>
      </c>
      <c r="M60">
        <v>0</v>
      </c>
      <c r="N60">
        <v>0</v>
      </c>
      <c r="O60">
        <v>0</v>
      </c>
      <c r="P60">
        <v>99.93</v>
      </c>
      <c r="Q60" s="2">
        <v>2.4034445257053598E-7</v>
      </c>
      <c r="R60">
        <v>0</v>
      </c>
      <c r="S60">
        <v>0</v>
      </c>
      <c r="T60" s="2">
        <v>1.16740088105726E-6</v>
      </c>
      <c r="U60" t="s">
        <v>14</v>
      </c>
      <c r="V60" t="s">
        <v>61</v>
      </c>
      <c r="W60" t="s">
        <v>52</v>
      </c>
    </row>
    <row r="61" spans="1:23" x14ac:dyDescent="0.25">
      <c r="A61">
        <v>7</v>
      </c>
      <c r="B61">
        <v>111696</v>
      </c>
      <c r="C61">
        <v>0</v>
      </c>
      <c r="D61">
        <v>52</v>
      </c>
      <c r="E61">
        <v>0.99293276795476904</v>
      </c>
      <c r="F61">
        <v>0</v>
      </c>
      <c r="G61">
        <v>0</v>
      </c>
      <c r="H61">
        <v>0</v>
      </c>
      <c r="I61">
        <v>3.76510000000006E-4</v>
      </c>
      <c r="J61">
        <v>0</v>
      </c>
      <c r="K61">
        <v>1.9E-3</v>
      </c>
      <c r="L61">
        <v>0.99388899887811399</v>
      </c>
      <c r="M61">
        <v>0</v>
      </c>
      <c r="N61">
        <v>0</v>
      </c>
      <c r="O61">
        <v>0</v>
      </c>
      <c r="P61">
        <v>99.97</v>
      </c>
      <c r="Q61" s="2">
        <v>2.4610026179659299E-7</v>
      </c>
      <c r="R61">
        <v>0</v>
      </c>
      <c r="S61">
        <v>0</v>
      </c>
      <c r="T61" s="2">
        <v>1.1453744493392001E-6</v>
      </c>
      <c r="U61" t="s">
        <v>15</v>
      </c>
      <c r="V61" t="s">
        <v>61</v>
      </c>
      <c r="W61" t="s">
        <v>52</v>
      </c>
    </row>
    <row r="64" spans="1:23" x14ac:dyDescent="0.25">
      <c r="A64" s="9" t="s">
        <v>35</v>
      </c>
      <c r="B64" s="9"/>
      <c r="C64" s="9"/>
      <c r="D64" s="9"/>
      <c r="E64" s="9"/>
      <c r="F64" s="9"/>
      <c r="G64" s="9"/>
      <c r="H64" s="9"/>
      <c r="I64" s="9"/>
    </row>
    <row r="65" spans="1:23" x14ac:dyDescent="0.25">
      <c r="B65" t="s">
        <v>0</v>
      </c>
      <c r="C65" t="s">
        <v>17</v>
      </c>
      <c r="D65" t="s">
        <v>18</v>
      </c>
      <c r="E65" t="s">
        <v>3</v>
      </c>
      <c r="F65" t="s">
        <v>19</v>
      </c>
      <c r="G65" t="s">
        <v>20</v>
      </c>
      <c r="H65" t="s">
        <v>21</v>
      </c>
      <c r="I65" t="s">
        <v>1</v>
      </c>
      <c r="J65" t="s">
        <v>22</v>
      </c>
      <c r="K65" t="s">
        <v>23</v>
      </c>
      <c r="L65" t="s">
        <v>2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29</v>
      </c>
      <c r="T65" t="s">
        <v>30</v>
      </c>
      <c r="U65" t="s">
        <v>5</v>
      </c>
      <c r="V65" t="s">
        <v>6</v>
      </c>
      <c r="W65" t="s">
        <v>4</v>
      </c>
    </row>
    <row r="66" spans="1:23" x14ac:dyDescent="0.25">
      <c r="A66">
        <v>0</v>
      </c>
      <c r="B66">
        <v>123798</v>
      </c>
      <c r="C66">
        <v>0</v>
      </c>
      <c r="D66">
        <v>61</v>
      </c>
      <c r="E66">
        <v>1</v>
      </c>
      <c r="I66">
        <v>4.2572000000000302E-4</v>
      </c>
      <c r="J66">
        <v>0</v>
      </c>
      <c r="K66">
        <v>2.2000000000000001E-3</v>
      </c>
      <c r="L66">
        <v>1</v>
      </c>
      <c r="P66">
        <v>100</v>
      </c>
      <c r="Q66" s="2">
        <v>2.7268281938325E-7</v>
      </c>
      <c r="R66">
        <v>0</v>
      </c>
      <c r="S66">
        <v>0</v>
      </c>
      <c r="T66" s="2">
        <v>1.3436123348017601E-6</v>
      </c>
      <c r="U66" t="s">
        <v>7</v>
      </c>
      <c r="V66" t="s">
        <v>62</v>
      </c>
      <c r="W66" t="s">
        <v>52</v>
      </c>
    </row>
    <row r="67" spans="1:23" x14ac:dyDescent="0.25">
      <c r="A67">
        <v>1</v>
      </c>
      <c r="B67">
        <v>100852</v>
      </c>
      <c r="C67">
        <v>0</v>
      </c>
      <c r="D67">
        <v>49</v>
      </c>
      <c r="E67">
        <v>0.81464967123862997</v>
      </c>
      <c r="F67">
        <v>0</v>
      </c>
      <c r="G67">
        <v>0</v>
      </c>
      <c r="H67">
        <v>0</v>
      </c>
      <c r="I67">
        <v>3.4530000000000303E-4</v>
      </c>
      <c r="J67">
        <v>0</v>
      </c>
      <c r="K67">
        <v>1.8E-3</v>
      </c>
      <c r="L67">
        <v>0.81109649534905703</v>
      </c>
      <c r="M67">
        <v>0</v>
      </c>
      <c r="N67">
        <v>0</v>
      </c>
      <c r="O67">
        <v>0</v>
      </c>
      <c r="P67">
        <v>71.78</v>
      </c>
      <c r="Q67" s="2">
        <v>3.0947474110196299E-7</v>
      </c>
      <c r="R67">
        <v>0</v>
      </c>
      <c r="S67">
        <v>0</v>
      </c>
      <c r="T67" s="2">
        <v>1.4977973568281901E-6</v>
      </c>
      <c r="U67" t="s">
        <v>9</v>
      </c>
      <c r="V67" t="s">
        <v>62</v>
      </c>
      <c r="W67" t="s">
        <v>52</v>
      </c>
    </row>
    <row r="68" spans="1:23" x14ac:dyDescent="0.25">
      <c r="A68">
        <v>2</v>
      </c>
      <c r="B68">
        <v>109726</v>
      </c>
      <c r="C68">
        <v>0</v>
      </c>
      <c r="D68">
        <v>53</v>
      </c>
      <c r="E68">
        <v>0.88633095849690602</v>
      </c>
      <c r="F68">
        <v>0</v>
      </c>
      <c r="G68">
        <v>0</v>
      </c>
      <c r="H68">
        <v>0</v>
      </c>
      <c r="I68">
        <v>3.7640000000000497E-4</v>
      </c>
      <c r="J68">
        <v>0</v>
      </c>
      <c r="K68">
        <v>1.8500000000000001E-3</v>
      </c>
      <c r="L68">
        <v>0.88414920605092995</v>
      </c>
      <c r="M68">
        <v>0</v>
      </c>
      <c r="N68">
        <v>0</v>
      </c>
      <c r="O68">
        <v>0</v>
      </c>
      <c r="P68">
        <v>98.61</v>
      </c>
      <c r="Q68" s="2">
        <v>2.4509403171036899E-7</v>
      </c>
      <c r="R68">
        <v>0</v>
      </c>
      <c r="S68">
        <v>0</v>
      </c>
      <c r="T68" s="2">
        <v>1.16740088105726E-6</v>
      </c>
      <c r="U68" t="s">
        <v>10</v>
      </c>
      <c r="V68" t="s">
        <v>62</v>
      </c>
      <c r="W68" t="s">
        <v>52</v>
      </c>
    </row>
    <row r="69" spans="1:23" x14ac:dyDescent="0.25">
      <c r="A69">
        <v>3</v>
      </c>
      <c r="B69">
        <v>88614</v>
      </c>
      <c r="C69">
        <v>0</v>
      </c>
      <c r="D69">
        <v>41</v>
      </c>
      <c r="E69">
        <v>0.71579508554257698</v>
      </c>
      <c r="F69">
        <v>0</v>
      </c>
      <c r="G69">
        <v>0</v>
      </c>
      <c r="H69">
        <v>0</v>
      </c>
      <c r="I69">
        <v>3.0555000000000501E-4</v>
      </c>
      <c r="J69">
        <v>0</v>
      </c>
      <c r="K69">
        <v>1.5E-3</v>
      </c>
      <c r="L69">
        <v>0.717725265432685</v>
      </c>
      <c r="M69">
        <v>0</v>
      </c>
      <c r="N69">
        <v>0</v>
      </c>
      <c r="O69">
        <v>0</v>
      </c>
      <c r="P69">
        <v>95.48</v>
      </c>
      <c r="Q69" s="2">
        <v>2.04425033542548E-7</v>
      </c>
      <c r="R69">
        <v>0</v>
      </c>
      <c r="S69">
        <v>0</v>
      </c>
      <c r="T69" s="2">
        <v>9.4713656387665196E-7</v>
      </c>
      <c r="U69" t="s">
        <v>11</v>
      </c>
      <c r="V69" t="s">
        <v>62</v>
      </c>
      <c r="W69" t="s">
        <v>52</v>
      </c>
    </row>
    <row r="70" spans="1:23" x14ac:dyDescent="0.25">
      <c r="A70">
        <v>4</v>
      </c>
      <c r="B70">
        <v>111967</v>
      </c>
      <c r="C70">
        <v>0</v>
      </c>
      <c r="D70">
        <v>54</v>
      </c>
      <c r="E70">
        <v>0.90443302799722103</v>
      </c>
      <c r="F70">
        <v>0</v>
      </c>
      <c r="G70">
        <v>0</v>
      </c>
      <c r="H70">
        <v>0</v>
      </c>
      <c r="I70">
        <v>3.8522500000000499E-4</v>
      </c>
      <c r="J70">
        <v>0</v>
      </c>
      <c r="K70">
        <v>1.9E-3</v>
      </c>
      <c r="L70">
        <v>0.90487879357324597</v>
      </c>
      <c r="M70">
        <v>0</v>
      </c>
      <c r="N70">
        <v>0</v>
      </c>
      <c r="O70">
        <v>0</v>
      </c>
      <c r="P70">
        <v>98.77</v>
      </c>
      <c r="Q70" s="2">
        <v>2.4969459149297602E-7</v>
      </c>
      <c r="R70">
        <v>0</v>
      </c>
      <c r="S70">
        <v>0</v>
      </c>
      <c r="T70" s="2">
        <v>1.21145374449339E-6</v>
      </c>
      <c r="U70" t="s">
        <v>12</v>
      </c>
      <c r="V70" t="s">
        <v>62</v>
      </c>
      <c r="W70" t="s">
        <v>52</v>
      </c>
    </row>
    <row r="71" spans="1:23" x14ac:dyDescent="0.25">
      <c r="A71">
        <v>5</v>
      </c>
      <c r="B71">
        <v>109331</v>
      </c>
      <c r="C71">
        <v>0</v>
      </c>
      <c r="D71">
        <v>52</v>
      </c>
      <c r="E71">
        <v>0.88314027690269603</v>
      </c>
      <c r="F71">
        <v>0</v>
      </c>
      <c r="G71">
        <v>0</v>
      </c>
      <c r="H71">
        <v>0</v>
      </c>
      <c r="I71">
        <v>3.7497000000000398E-4</v>
      </c>
      <c r="J71">
        <v>0</v>
      </c>
      <c r="K71">
        <v>1.8500000000000001E-3</v>
      </c>
      <c r="L71">
        <v>0.88079019073569897</v>
      </c>
      <c r="M71">
        <v>0</v>
      </c>
      <c r="N71">
        <v>0</v>
      </c>
      <c r="O71">
        <v>0</v>
      </c>
      <c r="P71">
        <v>98.24</v>
      </c>
      <c r="Q71" s="2">
        <v>2.4513149492745501E-7</v>
      </c>
      <c r="R71">
        <v>0</v>
      </c>
      <c r="S71">
        <v>0</v>
      </c>
      <c r="T71" s="2">
        <v>1.16740088105726E-6</v>
      </c>
      <c r="U71" t="s">
        <v>13</v>
      </c>
      <c r="V71" t="s">
        <v>62</v>
      </c>
      <c r="W71" t="s">
        <v>52</v>
      </c>
    </row>
    <row r="72" spans="1:23" x14ac:dyDescent="0.25">
      <c r="A72">
        <v>6</v>
      </c>
      <c r="B72">
        <v>123545</v>
      </c>
      <c r="C72">
        <v>0</v>
      </c>
      <c r="D72">
        <v>60</v>
      </c>
      <c r="E72">
        <v>0.99795634824472101</v>
      </c>
      <c r="F72">
        <v>0</v>
      </c>
      <c r="G72">
        <v>0</v>
      </c>
      <c r="H72">
        <v>0</v>
      </c>
      <c r="I72">
        <v>4.23605000000003E-4</v>
      </c>
      <c r="J72">
        <v>0</v>
      </c>
      <c r="K72">
        <v>2.0999999999999999E-3</v>
      </c>
      <c r="L72">
        <v>0.99503194587992205</v>
      </c>
      <c r="M72">
        <v>0</v>
      </c>
      <c r="N72">
        <v>0</v>
      </c>
      <c r="O72">
        <v>0</v>
      </c>
      <c r="P72">
        <v>99.95</v>
      </c>
      <c r="Q72" s="2">
        <v>2.7226168150153402E-7</v>
      </c>
      <c r="R72">
        <v>0</v>
      </c>
      <c r="S72">
        <v>0</v>
      </c>
      <c r="T72" s="2">
        <v>1.3215859030837E-6</v>
      </c>
      <c r="U72" t="s">
        <v>14</v>
      </c>
      <c r="V72" t="s">
        <v>62</v>
      </c>
      <c r="W72" t="s">
        <v>52</v>
      </c>
    </row>
    <row r="73" spans="1:23" x14ac:dyDescent="0.25">
      <c r="A73">
        <v>7</v>
      </c>
      <c r="B73">
        <v>122991</v>
      </c>
      <c r="C73">
        <v>0</v>
      </c>
      <c r="D73">
        <v>59</v>
      </c>
      <c r="E73">
        <v>0.99348131633790504</v>
      </c>
      <c r="F73">
        <v>0</v>
      </c>
      <c r="G73">
        <v>0</v>
      </c>
      <c r="H73">
        <v>0</v>
      </c>
      <c r="I73">
        <v>4.2153000000000302E-4</v>
      </c>
      <c r="J73">
        <v>0</v>
      </c>
      <c r="K73">
        <v>2.0999999999999999E-3</v>
      </c>
      <c r="L73">
        <v>0.99015785023019998</v>
      </c>
      <c r="M73">
        <v>0</v>
      </c>
      <c r="N73">
        <v>0</v>
      </c>
      <c r="O73">
        <v>0</v>
      </c>
      <c r="P73">
        <v>99.97</v>
      </c>
      <c r="Q73" s="2">
        <v>2.70986582318298E-7</v>
      </c>
      <c r="R73">
        <v>0</v>
      </c>
      <c r="S73">
        <v>0</v>
      </c>
      <c r="T73" s="2">
        <v>1.2995594713656301E-6</v>
      </c>
      <c r="U73" t="s">
        <v>15</v>
      </c>
      <c r="V73" t="s">
        <v>62</v>
      </c>
      <c r="W73" t="s">
        <v>52</v>
      </c>
    </row>
    <row r="76" spans="1:23" x14ac:dyDescent="0.25">
      <c r="A76" s="9" t="s">
        <v>36</v>
      </c>
      <c r="B76" s="9"/>
      <c r="C76" s="9"/>
      <c r="D76" s="9"/>
      <c r="E76" s="9"/>
      <c r="F76" s="9"/>
      <c r="G76" s="9"/>
      <c r="H76" s="9"/>
      <c r="I76" s="9"/>
    </row>
    <row r="77" spans="1:23" x14ac:dyDescent="0.25">
      <c r="B77" t="s">
        <v>0</v>
      </c>
      <c r="C77" t="s">
        <v>17</v>
      </c>
      <c r="D77" t="s">
        <v>18</v>
      </c>
      <c r="E77" t="s">
        <v>3</v>
      </c>
      <c r="F77" t="s">
        <v>19</v>
      </c>
      <c r="G77" t="s">
        <v>20</v>
      </c>
      <c r="H77" t="s">
        <v>21</v>
      </c>
      <c r="I77" t="s">
        <v>1</v>
      </c>
      <c r="J77" t="s">
        <v>22</v>
      </c>
      <c r="K77" t="s">
        <v>23</v>
      </c>
      <c r="L77" t="s">
        <v>2</v>
      </c>
      <c r="M77" t="s">
        <v>24</v>
      </c>
      <c r="N77" t="s">
        <v>25</v>
      </c>
      <c r="O77" t="s">
        <v>26</v>
      </c>
      <c r="P77" t="s">
        <v>27</v>
      </c>
      <c r="Q77" t="s">
        <v>28</v>
      </c>
      <c r="R77" t="s">
        <v>29</v>
      </c>
      <c r="S77" t="s">
        <v>29</v>
      </c>
      <c r="T77" t="s">
        <v>30</v>
      </c>
      <c r="U77" t="s">
        <v>5</v>
      </c>
      <c r="V77" t="s">
        <v>6</v>
      </c>
      <c r="W77" t="s">
        <v>4</v>
      </c>
    </row>
    <row r="78" spans="1:23" x14ac:dyDescent="0.25">
      <c r="A78">
        <v>0</v>
      </c>
      <c r="B78">
        <v>6070</v>
      </c>
      <c r="C78">
        <v>0</v>
      </c>
      <c r="D78">
        <v>3</v>
      </c>
      <c r="E78">
        <v>1</v>
      </c>
      <c r="I78" s="2">
        <v>2.08799999999996E-5</v>
      </c>
      <c r="J78">
        <v>0</v>
      </c>
      <c r="K78">
        <v>1E-4</v>
      </c>
      <c r="L78">
        <v>1</v>
      </c>
      <c r="P78">
        <v>100</v>
      </c>
      <c r="Q78" s="2">
        <v>1.33700440528631E-8</v>
      </c>
      <c r="R78">
        <v>0</v>
      </c>
      <c r="S78">
        <v>0</v>
      </c>
      <c r="T78" s="2">
        <v>6.6079295154185001E-8</v>
      </c>
      <c r="U78" t="s">
        <v>7</v>
      </c>
      <c r="V78" t="s">
        <v>63</v>
      </c>
      <c r="W78" t="s">
        <v>52</v>
      </c>
    </row>
    <row r="79" spans="1:23" x14ac:dyDescent="0.25">
      <c r="A79">
        <v>1</v>
      </c>
      <c r="B79">
        <v>4579</v>
      </c>
      <c r="C79">
        <v>0</v>
      </c>
      <c r="D79">
        <v>3</v>
      </c>
      <c r="E79">
        <v>0.75436573311367305</v>
      </c>
      <c r="F79">
        <v>0</v>
      </c>
      <c r="G79">
        <v>0</v>
      </c>
      <c r="H79">
        <v>0</v>
      </c>
      <c r="I79" s="2">
        <v>1.5879999999999801E-5</v>
      </c>
      <c r="J79">
        <v>0</v>
      </c>
      <c r="K79">
        <v>1E-4</v>
      </c>
      <c r="L79">
        <v>0.76053639846743704</v>
      </c>
      <c r="M79">
        <v>0</v>
      </c>
      <c r="N79">
        <v>0</v>
      </c>
      <c r="O79">
        <v>0</v>
      </c>
      <c r="P79">
        <v>71.52</v>
      </c>
      <c r="Q79" s="2">
        <v>1.4102213483920901E-8</v>
      </c>
      <c r="R79">
        <v>0</v>
      </c>
      <c r="S79">
        <v>0</v>
      </c>
      <c r="T79" s="2">
        <v>8.8105726872246597E-8</v>
      </c>
      <c r="U79" t="s">
        <v>9</v>
      </c>
      <c r="V79" t="s">
        <v>63</v>
      </c>
      <c r="W79" t="s">
        <v>52</v>
      </c>
    </row>
    <row r="80" spans="1:23" x14ac:dyDescent="0.25">
      <c r="A80">
        <v>2</v>
      </c>
      <c r="B80">
        <v>5571</v>
      </c>
      <c r="C80">
        <v>0</v>
      </c>
      <c r="D80">
        <v>3</v>
      </c>
      <c r="E80">
        <v>0.91779242174629305</v>
      </c>
      <c r="F80">
        <v>0</v>
      </c>
      <c r="G80">
        <v>0</v>
      </c>
      <c r="H80">
        <v>0</v>
      </c>
      <c r="I80" s="2">
        <v>1.88849999999996E-5</v>
      </c>
      <c r="J80">
        <v>0</v>
      </c>
      <c r="K80">
        <v>1E-4</v>
      </c>
      <c r="L80">
        <v>0.90445402298850497</v>
      </c>
      <c r="M80">
        <v>0</v>
      </c>
      <c r="N80">
        <v>0</v>
      </c>
      <c r="O80">
        <v>0</v>
      </c>
      <c r="P80">
        <v>98.59</v>
      </c>
      <c r="Q80" s="2">
        <v>1.24464196268707E-8</v>
      </c>
      <c r="R80">
        <v>0</v>
      </c>
      <c r="S80">
        <v>0</v>
      </c>
      <c r="T80" s="2">
        <v>6.6079295154185001E-8</v>
      </c>
      <c r="U80" t="s">
        <v>10</v>
      </c>
      <c r="V80" t="s">
        <v>63</v>
      </c>
      <c r="W80" t="s">
        <v>52</v>
      </c>
    </row>
    <row r="81" spans="1:23" x14ac:dyDescent="0.25">
      <c r="A81">
        <v>3</v>
      </c>
      <c r="B81">
        <v>4184</v>
      </c>
      <c r="C81">
        <v>0</v>
      </c>
      <c r="D81">
        <v>2</v>
      </c>
      <c r="E81">
        <v>0.68929159802306394</v>
      </c>
      <c r="F81">
        <v>0</v>
      </c>
      <c r="G81">
        <v>0</v>
      </c>
      <c r="H81">
        <v>0</v>
      </c>
      <c r="I81" s="2">
        <v>1.39899999999998E-5</v>
      </c>
      <c r="J81">
        <v>0</v>
      </c>
      <c r="K81">
        <v>1E-4</v>
      </c>
      <c r="L81">
        <v>0.67001915708812398</v>
      </c>
      <c r="M81">
        <v>0</v>
      </c>
      <c r="N81">
        <v>0</v>
      </c>
      <c r="O81">
        <v>0</v>
      </c>
      <c r="P81">
        <v>95.65</v>
      </c>
      <c r="Q81" s="2">
        <v>9.6349806908905697E-9</v>
      </c>
      <c r="R81">
        <v>0</v>
      </c>
      <c r="S81">
        <v>0</v>
      </c>
      <c r="T81" s="2">
        <v>6.6079295154185001E-8</v>
      </c>
      <c r="U81" t="s">
        <v>11</v>
      </c>
      <c r="V81" t="s">
        <v>63</v>
      </c>
      <c r="W81" t="s">
        <v>52</v>
      </c>
    </row>
    <row r="82" spans="1:23" x14ac:dyDescent="0.25">
      <c r="A82">
        <v>4</v>
      </c>
      <c r="B82">
        <v>5311</v>
      </c>
      <c r="C82">
        <v>0</v>
      </c>
      <c r="D82">
        <v>3</v>
      </c>
      <c r="E82">
        <v>0.87495881383855001</v>
      </c>
      <c r="F82">
        <v>0</v>
      </c>
      <c r="G82">
        <v>0</v>
      </c>
      <c r="H82">
        <v>0</v>
      </c>
      <c r="I82" s="2">
        <v>1.8199999999999599E-5</v>
      </c>
      <c r="J82">
        <v>0</v>
      </c>
      <c r="K82">
        <v>1E-4</v>
      </c>
      <c r="L82">
        <v>0.87164750957854298</v>
      </c>
      <c r="M82">
        <v>0</v>
      </c>
      <c r="N82">
        <v>0</v>
      </c>
      <c r="O82">
        <v>0</v>
      </c>
      <c r="P82">
        <v>98.76</v>
      </c>
      <c r="Q82" s="2">
        <v>1.1845117340484299E-8</v>
      </c>
      <c r="R82">
        <v>0</v>
      </c>
      <c r="S82">
        <v>0</v>
      </c>
      <c r="T82" s="2">
        <v>6.6079295154185001E-8</v>
      </c>
      <c r="U82" t="s">
        <v>12</v>
      </c>
      <c r="V82" t="s">
        <v>63</v>
      </c>
      <c r="W82" t="s">
        <v>52</v>
      </c>
    </row>
    <row r="83" spans="1:23" x14ac:dyDescent="0.25">
      <c r="A83">
        <v>5</v>
      </c>
      <c r="B83">
        <v>5333</v>
      </c>
      <c r="C83">
        <v>0</v>
      </c>
      <c r="D83">
        <v>3</v>
      </c>
      <c r="E83">
        <v>0.878583196046128</v>
      </c>
      <c r="F83">
        <v>0</v>
      </c>
      <c r="G83">
        <v>0</v>
      </c>
      <c r="H83">
        <v>0</v>
      </c>
      <c r="I83" s="2">
        <v>1.81449999999996E-5</v>
      </c>
      <c r="J83">
        <v>0</v>
      </c>
      <c r="K83">
        <v>1E-4</v>
      </c>
      <c r="L83">
        <v>0.86901340996168497</v>
      </c>
      <c r="M83">
        <v>0</v>
      </c>
      <c r="N83">
        <v>0</v>
      </c>
      <c r="O83">
        <v>0</v>
      </c>
      <c r="P83">
        <v>98.46</v>
      </c>
      <c r="Q83" s="2">
        <v>1.19304245736766E-8</v>
      </c>
      <c r="R83">
        <v>0</v>
      </c>
      <c r="S83">
        <v>0</v>
      </c>
      <c r="T83" s="2">
        <v>6.6079295154185001E-8</v>
      </c>
      <c r="U83" t="s">
        <v>13</v>
      </c>
      <c r="V83" t="s">
        <v>63</v>
      </c>
      <c r="W83" t="s">
        <v>52</v>
      </c>
    </row>
    <row r="84" spans="1:23" x14ac:dyDescent="0.25">
      <c r="A84">
        <v>6</v>
      </c>
      <c r="B84">
        <v>6093</v>
      </c>
      <c r="C84">
        <v>0</v>
      </c>
      <c r="D84">
        <v>3</v>
      </c>
      <c r="E84">
        <v>1.0037891268533701</v>
      </c>
      <c r="I84" s="2">
        <v>2.10249999999996E-5</v>
      </c>
      <c r="J84">
        <v>0</v>
      </c>
      <c r="K84">
        <v>1E-4</v>
      </c>
      <c r="L84">
        <v>1.00694444444444</v>
      </c>
      <c r="P84">
        <v>100</v>
      </c>
      <c r="Q84" s="2">
        <v>1.3420704845814399E-8</v>
      </c>
      <c r="R84">
        <v>0</v>
      </c>
      <c r="S84">
        <v>0</v>
      </c>
      <c r="T84" s="2">
        <v>6.6079295154185001E-8</v>
      </c>
      <c r="U84" t="s">
        <v>14</v>
      </c>
      <c r="V84" t="s">
        <v>63</v>
      </c>
      <c r="W84" t="s">
        <v>52</v>
      </c>
    </row>
    <row r="85" spans="1:23" x14ac:dyDescent="0.25">
      <c r="A85">
        <v>7</v>
      </c>
      <c r="B85">
        <v>5993</v>
      </c>
      <c r="C85">
        <v>0</v>
      </c>
      <c r="D85">
        <v>3</v>
      </c>
      <c r="E85">
        <v>0.98731466227347597</v>
      </c>
      <c r="I85" s="2">
        <v>1.9824999999999601E-5</v>
      </c>
      <c r="J85">
        <v>0</v>
      </c>
      <c r="K85">
        <v>1E-4</v>
      </c>
      <c r="L85">
        <v>0.94947318007662695</v>
      </c>
      <c r="P85">
        <v>100</v>
      </c>
      <c r="Q85" s="2">
        <v>1.32004405286338E-8</v>
      </c>
      <c r="R85">
        <v>0</v>
      </c>
      <c r="S85">
        <v>0</v>
      </c>
      <c r="T85" s="2">
        <v>6.6079295154185001E-8</v>
      </c>
      <c r="U85" t="s">
        <v>15</v>
      </c>
      <c r="V85" t="s">
        <v>63</v>
      </c>
      <c r="W85" t="s">
        <v>52</v>
      </c>
    </row>
  </sheetData>
  <mergeCells count="8">
    <mergeCell ref="A64:I64"/>
    <mergeCell ref="A76:I76"/>
    <mergeCell ref="A2:I2"/>
    <mergeCell ref="AA4:AO4"/>
    <mergeCell ref="A15:I15"/>
    <mergeCell ref="A28:I28"/>
    <mergeCell ref="A40:I40"/>
    <mergeCell ref="A52:I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3A3C-04B8-4663-A435-B9E0A53D6582}">
  <dimension ref="A2:AO85"/>
  <sheetViews>
    <sheetView topLeftCell="M1" zoomScale="85" zoomScaleNormal="85" workbookViewId="0">
      <selection activeCell="AA32" sqref="AA32:AN40"/>
    </sheetView>
  </sheetViews>
  <sheetFormatPr defaultRowHeight="15" x14ac:dyDescent="0.25"/>
  <cols>
    <col min="4" max="4" width="13.28515625" customWidth="1"/>
    <col min="26" max="26" width="12.140625" bestFit="1" customWidth="1"/>
    <col min="27" max="27" width="23.85546875" bestFit="1" customWidth="1"/>
    <col min="28" max="28" width="18.42578125" bestFit="1" customWidth="1"/>
    <col min="29" max="29" width="14.28515625" bestFit="1" customWidth="1"/>
    <col min="31" max="31" width="12.7109375" bestFit="1" customWidth="1"/>
    <col min="33" max="33" width="12.28515625" bestFit="1" customWidth="1"/>
    <col min="39" max="39" width="14.7109375" bestFit="1" customWidth="1"/>
  </cols>
  <sheetData>
    <row r="2" spans="1:41" x14ac:dyDescent="0.25">
      <c r="A2" s="9" t="s">
        <v>8</v>
      </c>
      <c r="B2" s="9"/>
      <c r="C2" s="9"/>
      <c r="D2" s="9"/>
      <c r="E2" s="9"/>
      <c r="F2" s="9"/>
      <c r="G2" s="9"/>
      <c r="H2" s="9"/>
      <c r="I2" s="9"/>
    </row>
    <row r="4" spans="1:41" x14ac:dyDescent="0.25">
      <c r="B4" t="s">
        <v>0</v>
      </c>
      <c r="C4" t="s">
        <v>17</v>
      </c>
      <c r="D4" t="s">
        <v>18</v>
      </c>
      <c r="E4" t="s">
        <v>3</v>
      </c>
      <c r="F4" t="s">
        <v>19</v>
      </c>
      <c r="G4" t="s">
        <v>20</v>
      </c>
      <c r="H4" t="s">
        <v>21</v>
      </c>
      <c r="I4" t="s">
        <v>1</v>
      </c>
      <c r="J4" t="s">
        <v>22</v>
      </c>
      <c r="K4" t="s">
        <v>23</v>
      </c>
      <c r="L4" t="s">
        <v>2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29</v>
      </c>
      <c r="T4" t="s">
        <v>30</v>
      </c>
      <c r="U4" t="s">
        <v>5</v>
      </c>
      <c r="V4" t="s">
        <v>6</v>
      </c>
      <c r="W4" t="s">
        <v>4</v>
      </c>
      <c r="AA4" s="9" t="s">
        <v>37</v>
      </c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25">
      <c r="A5">
        <v>0</v>
      </c>
      <c r="B5">
        <v>15571633</v>
      </c>
      <c r="C5">
        <v>0</v>
      </c>
      <c r="D5">
        <v>8046.3999999999496</v>
      </c>
      <c r="E5">
        <v>1</v>
      </c>
      <c r="I5">
        <v>1.1007535000000099E-2</v>
      </c>
      <c r="J5">
        <v>0</v>
      </c>
      <c r="K5">
        <v>4.2999999999999997E-2</v>
      </c>
      <c r="L5">
        <v>1</v>
      </c>
      <c r="P5">
        <v>100</v>
      </c>
      <c r="Q5" s="2">
        <v>3.4298751101321597E-5</v>
      </c>
      <c r="R5">
        <v>0</v>
      </c>
      <c r="S5">
        <v>0</v>
      </c>
      <c r="T5">
        <v>1.7723348017620999E-4</v>
      </c>
      <c r="U5" t="s">
        <v>7</v>
      </c>
      <c r="V5" t="s">
        <v>8</v>
      </c>
      <c r="W5" t="s">
        <v>51</v>
      </c>
      <c r="AA5" s="3" t="s">
        <v>41</v>
      </c>
      <c r="AB5" s="3"/>
      <c r="AC5" t="s">
        <v>43</v>
      </c>
      <c r="AE5" t="s">
        <v>42</v>
      </c>
    </row>
    <row r="6" spans="1:41" x14ac:dyDescent="0.25">
      <c r="A6">
        <v>1</v>
      </c>
      <c r="B6">
        <v>15118971</v>
      </c>
      <c r="C6">
        <v>0</v>
      </c>
      <c r="D6">
        <v>8036.3499999999603</v>
      </c>
      <c r="E6">
        <v>0.97093034494198505</v>
      </c>
      <c r="F6">
        <v>0</v>
      </c>
      <c r="G6">
        <v>0</v>
      </c>
      <c r="H6">
        <v>0</v>
      </c>
      <c r="I6">
        <v>1.04624050000001E-2</v>
      </c>
      <c r="J6">
        <v>0</v>
      </c>
      <c r="K6">
        <v>4.2900000000000001E-2</v>
      </c>
      <c r="L6">
        <v>0.95047665076695198</v>
      </c>
      <c r="M6">
        <v>0</v>
      </c>
      <c r="N6">
        <v>0</v>
      </c>
      <c r="O6">
        <v>0</v>
      </c>
      <c r="P6">
        <v>85.87</v>
      </c>
      <c r="Q6" s="2">
        <v>3.8781528168027902E-5</v>
      </c>
      <c r="R6">
        <v>0</v>
      </c>
      <c r="S6">
        <v>0</v>
      </c>
      <c r="T6">
        <v>2.0831277533039599E-4</v>
      </c>
      <c r="U6" t="s">
        <v>9</v>
      </c>
      <c r="V6" t="s">
        <v>8</v>
      </c>
      <c r="W6" t="s">
        <v>51</v>
      </c>
      <c r="AA6" t="s">
        <v>38</v>
      </c>
      <c r="AC6" s="5">
        <f>B5</f>
        <v>15571633</v>
      </c>
      <c r="AE6" s="6">
        <f>LOG10(AC6/$AC$6)</f>
        <v>0</v>
      </c>
    </row>
    <row r="7" spans="1:41" x14ac:dyDescent="0.25">
      <c r="A7">
        <v>2</v>
      </c>
      <c r="B7">
        <v>11054119</v>
      </c>
      <c r="C7">
        <v>0</v>
      </c>
      <c r="D7">
        <v>5225.1499999999896</v>
      </c>
      <c r="E7">
        <v>0.70988823073341101</v>
      </c>
      <c r="F7">
        <v>0</v>
      </c>
      <c r="G7">
        <v>0</v>
      </c>
      <c r="H7">
        <v>0</v>
      </c>
      <c r="I7">
        <v>8.8792600000001404E-3</v>
      </c>
      <c r="J7">
        <v>0</v>
      </c>
      <c r="K7">
        <v>4.0849999999999997E-2</v>
      </c>
      <c r="L7">
        <v>0.80665289731080103</v>
      </c>
      <c r="M7">
        <v>0</v>
      </c>
      <c r="N7">
        <v>0</v>
      </c>
      <c r="O7">
        <v>0</v>
      </c>
      <c r="P7">
        <v>94.54</v>
      </c>
      <c r="Q7" s="2">
        <v>2.5754474017011499E-5</v>
      </c>
      <c r="R7">
        <v>0</v>
      </c>
      <c r="S7">
        <v>0</v>
      </c>
      <c r="T7" s="2">
        <v>1.2154295154185E-4</v>
      </c>
      <c r="U7" t="s">
        <v>10</v>
      </c>
      <c r="V7" t="s">
        <v>8</v>
      </c>
      <c r="W7" t="s">
        <v>51</v>
      </c>
      <c r="AA7" t="s">
        <v>39</v>
      </c>
      <c r="AC7" s="5">
        <f>B18</f>
        <v>5757</v>
      </c>
      <c r="AE7" s="6">
        <f>LOG10(AC7/$AC$6)</f>
        <v>-3.4321379300430137</v>
      </c>
    </row>
    <row r="8" spans="1:41" x14ac:dyDescent="0.25">
      <c r="A8">
        <v>3</v>
      </c>
      <c r="B8">
        <v>4931492</v>
      </c>
      <c r="C8">
        <v>0</v>
      </c>
      <c r="D8">
        <v>2129.4499999999898</v>
      </c>
      <c r="E8">
        <v>0.31669716336109299</v>
      </c>
      <c r="F8">
        <v>0</v>
      </c>
      <c r="G8">
        <v>0</v>
      </c>
      <c r="H8">
        <v>0</v>
      </c>
      <c r="I8">
        <v>6.0207150000000697E-3</v>
      </c>
      <c r="J8">
        <v>0</v>
      </c>
      <c r="K8">
        <v>3.3099999999999997E-2</v>
      </c>
      <c r="L8">
        <v>0.546963057578287</v>
      </c>
      <c r="M8">
        <v>0</v>
      </c>
      <c r="N8">
        <v>0</v>
      </c>
      <c r="O8">
        <v>0</v>
      </c>
      <c r="P8">
        <v>86.63</v>
      </c>
      <c r="Q8" s="2">
        <v>1.2538747755531299E-5</v>
      </c>
      <c r="R8">
        <v>0</v>
      </c>
      <c r="S8">
        <v>0</v>
      </c>
      <c r="T8" s="2">
        <v>5.4162995594713599E-5</v>
      </c>
      <c r="U8" t="s">
        <v>11</v>
      </c>
      <c r="V8" t="s">
        <v>8</v>
      </c>
      <c r="W8" t="s">
        <v>51</v>
      </c>
      <c r="AA8" t="s">
        <v>32</v>
      </c>
      <c r="AC8" s="5">
        <f>B30</f>
        <v>38908</v>
      </c>
      <c r="AE8" s="6">
        <f t="shared" ref="AE8:AE12" si="0">LOG10(AC8/$AC$6)</f>
        <v>-2.6022952522947036</v>
      </c>
    </row>
    <row r="9" spans="1:41" x14ac:dyDescent="0.25">
      <c r="A9">
        <v>4</v>
      </c>
      <c r="B9">
        <v>10903805</v>
      </c>
      <c r="C9">
        <v>0</v>
      </c>
      <c r="D9">
        <v>5298.0499999999902</v>
      </c>
      <c r="E9">
        <v>0.70023516480256098</v>
      </c>
      <c r="F9">
        <v>0</v>
      </c>
      <c r="G9">
        <v>0</v>
      </c>
      <c r="H9">
        <v>0</v>
      </c>
      <c r="I9">
        <v>9.1666850000001101E-3</v>
      </c>
      <c r="J9">
        <v>0</v>
      </c>
      <c r="K9">
        <v>4.1200000000000001E-2</v>
      </c>
      <c r="L9">
        <v>0.83276455627894996</v>
      </c>
      <c r="M9">
        <v>0</v>
      </c>
      <c r="N9">
        <v>0</v>
      </c>
      <c r="O9">
        <v>0</v>
      </c>
      <c r="P9">
        <v>95.25</v>
      </c>
      <c r="Q9" s="2">
        <v>2.5214899349034998E-5</v>
      </c>
      <c r="R9">
        <v>0</v>
      </c>
      <c r="S9">
        <v>0</v>
      </c>
      <c r="T9">
        <v>1.23599118942731E-4</v>
      </c>
      <c r="U9" t="s">
        <v>12</v>
      </c>
      <c r="V9" t="s">
        <v>8</v>
      </c>
      <c r="W9" t="s">
        <v>51</v>
      </c>
      <c r="AA9" t="s">
        <v>40</v>
      </c>
      <c r="AC9" s="5">
        <f>B42</f>
        <v>6161</v>
      </c>
      <c r="AE9" s="6">
        <f t="shared" si="0"/>
        <v>-3.4026829507047385</v>
      </c>
    </row>
    <row r="10" spans="1:41" x14ac:dyDescent="0.25">
      <c r="A10">
        <v>5</v>
      </c>
      <c r="B10">
        <v>11180254</v>
      </c>
      <c r="C10">
        <v>0</v>
      </c>
      <c r="D10">
        <v>5317.0499999999902</v>
      </c>
      <c r="E10">
        <v>0.717988537233057</v>
      </c>
      <c r="F10">
        <v>0</v>
      </c>
      <c r="G10">
        <v>0</v>
      </c>
      <c r="H10">
        <v>0</v>
      </c>
      <c r="I10">
        <v>9.0334700000001492E-3</v>
      </c>
      <c r="J10">
        <v>0</v>
      </c>
      <c r="K10">
        <v>4.1349999999999998E-2</v>
      </c>
      <c r="L10">
        <v>0.82066239171622501</v>
      </c>
      <c r="M10">
        <v>0</v>
      </c>
      <c r="N10">
        <v>0</v>
      </c>
      <c r="O10">
        <v>0</v>
      </c>
      <c r="P10">
        <v>94.85</v>
      </c>
      <c r="Q10" s="2">
        <v>2.5963215742918802E-5</v>
      </c>
      <c r="R10">
        <v>0</v>
      </c>
      <c r="S10">
        <v>0</v>
      </c>
      <c r="T10" s="2">
        <v>1.25740088105726E-4</v>
      </c>
      <c r="U10" t="s">
        <v>13</v>
      </c>
      <c r="V10" t="s">
        <v>8</v>
      </c>
      <c r="W10" t="s">
        <v>51</v>
      </c>
      <c r="AA10" t="s">
        <v>34</v>
      </c>
      <c r="AC10" s="5">
        <f>B54</f>
        <v>102793</v>
      </c>
      <c r="AE10" s="6">
        <f t="shared" si="0"/>
        <v>-2.1803706184272378</v>
      </c>
    </row>
    <row r="11" spans="1:41" x14ac:dyDescent="0.25">
      <c r="A11">
        <v>6</v>
      </c>
      <c r="B11">
        <v>8266344</v>
      </c>
      <c r="C11">
        <v>0</v>
      </c>
      <c r="D11">
        <v>4126.1499999999896</v>
      </c>
      <c r="E11">
        <v>0.53085915908755299</v>
      </c>
      <c r="F11">
        <v>0</v>
      </c>
      <c r="G11">
        <v>0</v>
      </c>
      <c r="H11">
        <v>0</v>
      </c>
      <c r="I11">
        <v>8.2750200000000895E-3</v>
      </c>
      <c r="J11">
        <v>0</v>
      </c>
      <c r="K11">
        <v>3.9849999999999997E-2</v>
      </c>
      <c r="L11">
        <v>0.75175959013530302</v>
      </c>
      <c r="M11">
        <v>0</v>
      </c>
      <c r="N11">
        <v>0</v>
      </c>
      <c r="O11">
        <v>0</v>
      </c>
      <c r="P11">
        <v>93.28</v>
      </c>
      <c r="Q11" s="2">
        <v>1.9519517760935601E-5</v>
      </c>
      <c r="R11">
        <v>0</v>
      </c>
      <c r="S11">
        <v>0</v>
      </c>
      <c r="T11" s="2">
        <v>9.9243392070484502E-5</v>
      </c>
      <c r="U11" t="s">
        <v>14</v>
      </c>
      <c r="V11" t="s">
        <v>8</v>
      </c>
      <c r="W11" t="s">
        <v>51</v>
      </c>
      <c r="AA11" t="s">
        <v>35</v>
      </c>
      <c r="AC11" s="5">
        <f>B66</f>
        <v>120943</v>
      </c>
      <c r="AE11" s="6">
        <f t="shared" si="0"/>
        <v>-2.1097534223880849</v>
      </c>
    </row>
    <row r="12" spans="1:41" x14ac:dyDescent="0.25">
      <c r="A12">
        <v>7</v>
      </c>
      <c r="B12">
        <v>10565098</v>
      </c>
      <c r="C12">
        <v>0</v>
      </c>
      <c r="D12">
        <v>5412.0999999999904</v>
      </c>
      <c r="E12">
        <v>0.67848362467828505</v>
      </c>
      <c r="F12">
        <v>0</v>
      </c>
      <c r="G12">
        <v>0</v>
      </c>
      <c r="H12">
        <v>0</v>
      </c>
      <c r="I12">
        <v>9.4199400000001005E-3</v>
      </c>
      <c r="J12">
        <v>0</v>
      </c>
      <c r="K12">
        <v>4.1300000000000003E-2</v>
      </c>
      <c r="L12">
        <v>0.85577197801324301</v>
      </c>
      <c r="M12">
        <v>0</v>
      </c>
      <c r="N12">
        <v>0</v>
      </c>
      <c r="O12">
        <v>0</v>
      </c>
      <c r="P12">
        <v>96.13</v>
      </c>
      <c r="Q12" s="2">
        <v>2.42079901894964E-5</v>
      </c>
      <c r="R12">
        <v>0</v>
      </c>
      <c r="S12">
        <v>0</v>
      </c>
      <c r="T12">
        <v>1.2330837004405199E-4</v>
      </c>
      <c r="U12" t="s">
        <v>15</v>
      </c>
      <c r="V12" t="s">
        <v>8</v>
      </c>
      <c r="W12" t="s">
        <v>51</v>
      </c>
      <c r="AA12" t="s">
        <v>36</v>
      </c>
      <c r="AC12" s="5">
        <f>B78</f>
        <v>5850</v>
      </c>
      <c r="AE12" s="6">
        <f t="shared" si="0"/>
        <v>-3.4251782934159674</v>
      </c>
    </row>
    <row r="15" spans="1:41" x14ac:dyDescent="0.25">
      <c r="A15" s="9" t="s">
        <v>16</v>
      </c>
      <c r="B15" s="9"/>
      <c r="C15" s="9"/>
      <c r="D15" s="9"/>
      <c r="E15" s="9"/>
      <c r="F15" s="9"/>
      <c r="G15" s="9"/>
      <c r="H15" s="9"/>
      <c r="I15" s="9"/>
    </row>
    <row r="17" spans="1:40" x14ac:dyDescent="0.25">
      <c r="B17" t="s">
        <v>0</v>
      </c>
      <c r="C17" t="s">
        <v>17</v>
      </c>
      <c r="D17" t="s">
        <v>18</v>
      </c>
      <c r="E17" t="s">
        <v>3</v>
      </c>
      <c r="F17" t="s">
        <v>19</v>
      </c>
      <c r="G17" t="s">
        <v>20</v>
      </c>
      <c r="H17" t="s">
        <v>21</v>
      </c>
      <c r="I17" t="s">
        <v>1</v>
      </c>
      <c r="J17" t="s">
        <v>22</v>
      </c>
      <c r="K17" t="s">
        <v>23</v>
      </c>
      <c r="L17" t="s">
        <v>2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29</v>
      </c>
      <c r="S17" t="s">
        <v>29</v>
      </c>
      <c r="T17" t="s">
        <v>30</v>
      </c>
      <c r="U17" t="s">
        <v>5</v>
      </c>
      <c r="V17" t="s">
        <v>6</v>
      </c>
      <c r="W17" t="s">
        <v>4</v>
      </c>
    </row>
    <row r="18" spans="1:40" x14ac:dyDescent="0.25">
      <c r="A18">
        <v>0</v>
      </c>
      <c r="B18">
        <v>5757</v>
      </c>
      <c r="C18">
        <v>0</v>
      </c>
      <c r="D18">
        <v>3</v>
      </c>
      <c r="E18">
        <v>1</v>
      </c>
      <c r="I18" s="2">
        <v>1.9979999999999599E-5</v>
      </c>
      <c r="J18">
        <v>0</v>
      </c>
      <c r="K18">
        <v>1E-4</v>
      </c>
      <c r="L18">
        <v>1</v>
      </c>
      <c r="P18">
        <v>100</v>
      </c>
      <c r="Q18" s="2">
        <v>1.26806167400877E-8</v>
      </c>
      <c r="R18">
        <v>0</v>
      </c>
      <c r="S18">
        <v>0</v>
      </c>
      <c r="T18" s="2">
        <v>6.6079295154185001E-8</v>
      </c>
      <c r="U18" t="s">
        <v>7</v>
      </c>
      <c r="V18" t="s">
        <v>31</v>
      </c>
      <c r="W18" t="s">
        <v>51</v>
      </c>
      <c r="AA18" t="s">
        <v>38</v>
      </c>
      <c r="AB18" s="4" t="s">
        <v>65</v>
      </c>
      <c r="AC18" t="s">
        <v>39</v>
      </c>
      <c r="AD18" s="4" t="s">
        <v>65</v>
      </c>
      <c r="AE18" t="s">
        <v>32</v>
      </c>
      <c r="AF18" s="4" t="s">
        <v>65</v>
      </c>
      <c r="AG18" t="s">
        <v>40</v>
      </c>
      <c r="AH18" s="4" t="s">
        <v>65</v>
      </c>
      <c r="AI18" t="s">
        <v>34</v>
      </c>
      <c r="AJ18" s="4" t="s">
        <v>65</v>
      </c>
      <c r="AK18" t="s">
        <v>35</v>
      </c>
      <c r="AL18" s="4" t="s">
        <v>65</v>
      </c>
      <c r="AM18" t="s">
        <v>36</v>
      </c>
      <c r="AN18" s="4" t="s">
        <v>65</v>
      </c>
    </row>
    <row r="19" spans="1:40" x14ac:dyDescent="0.25">
      <c r="A19">
        <v>1</v>
      </c>
      <c r="B19">
        <v>4914</v>
      </c>
      <c r="C19">
        <v>0</v>
      </c>
      <c r="D19">
        <v>3</v>
      </c>
      <c r="E19">
        <v>0.85356956748306401</v>
      </c>
      <c r="F19">
        <v>0</v>
      </c>
      <c r="G19">
        <v>0</v>
      </c>
      <c r="H19">
        <v>0</v>
      </c>
      <c r="I19" s="2">
        <v>1.7274999999999702E-5</v>
      </c>
      <c r="J19">
        <v>0</v>
      </c>
      <c r="K19">
        <v>1E-4</v>
      </c>
      <c r="L19">
        <v>0.86461461461461697</v>
      </c>
      <c r="M19">
        <v>0</v>
      </c>
      <c r="N19">
        <v>0</v>
      </c>
      <c r="O19">
        <v>0</v>
      </c>
      <c r="P19">
        <v>81.739999999999995</v>
      </c>
      <c r="Q19" s="2">
        <v>1.32417280967155E-8</v>
      </c>
      <c r="R19">
        <v>0</v>
      </c>
      <c r="S19">
        <v>0</v>
      </c>
      <c r="T19" s="2">
        <v>6.6079295154185001E-8</v>
      </c>
      <c r="U19" t="s">
        <v>9</v>
      </c>
      <c r="V19" t="s">
        <v>31</v>
      </c>
      <c r="W19" t="s">
        <v>51</v>
      </c>
      <c r="Z19" t="s">
        <v>44</v>
      </c>
      <c r="AA19" s="5">
        <f>B5</f>
        <v>15571633</v>
      </c>
      <c r="AB19" s="4">
        <f>1-AA19/AA$19</f>
        <v>0</v>
      </c>
      <c r="AC19" s="5">
        <f>B18</f>
        <v>5757</v>
      </c>
      <c r="AD19" s="4">
        <f>1-AC19/AC$19</f>
        <v>0</v>
      </c>
      <c r="AE19" s="5">
        <f>B30</f>
        <v>38908</v>
      </c>
      <c r="AF19" s="4">
        <f>1-AE19/AE$19</f>
        <v>0</v>
      </c>
      <c r="AG19" s="5">
        <f>B42</f>
        <v>6161</v>
      </c>
      <c r="AH19" s="4">
        <f>1-AG19/AG$19</f>
        <v>0</v>
      </c>
      <c r="AI19" s="5">
        <f>B54</f>
        <v>102793</v>
      </c>
      <c r="AJ19" s="4">
        <f>1-AI19/AI$19</f>
        <v>0</v>
      </c>
      <c r="AK19" s="5">
        <f>B66</f>
        <v>120943</v>
      </c>
      <c r="AL19" s="4">
        <f>1-AK19/AK$19</f>
        <v>0</v>
      </c>
      <c r="AM19" s="5">
        <f>B78</f>
        <v>5850</v>
      </c>
      <c r="AN19" s="4">
        <f>1-AM19/AM$19</f>
        <v>0</v>
      </c>
    </row>
    <row r="20" spans="1:40" x14ac:dyDescent="0.25">
      <c r="A20">
        <v>2</v>
      </c>
      <c r="B20">
        <v>5264</v>
      </c>
      <c r="C20">
        <v>0</v>
      </c>
      <c r="D20">
        <v>3</v>
      </c>
      <c r="E20">
        <v>0.91436512072259801</v>
      </c>
      <c r="F20">
        <v>0</v>
      </c>
      <c r="G20">
        <v>0</v>
      </c>
      <c r="H20">
        <v>0</v>
      </c>
      <c r="I20" s="2">
        <v>1.8089999999999601E-5</v>
      </c>
      <c r="J20">
        <v>0</v>
      </c>
      <c r="K20">
        <v>1E-4</v>
      </c>
      <c r="L20">
        <v>0.90540540540540504</v>
      </c>
      <c r="M20">
        <v>0</v>
      </c>
      <c r="N20">
        <v>0</v>
      </c>
      <c r="O20">
        <v>0</v>
      </c>
      <c r="P20">
        <v>98.41</v>
      </c>
      <c r="Q20" s="2">
        <v>1.1782048223135199E-8</v>
      </c>
      <c r="R20">
        <v>0</v>
      </c>
      <c r="S20">
        <v>0</v>
      </c>
      <c r="T20" s="2">
        <v>6.6079295154185001E-8</v>
      </c>
      <c r="U20" t="s">
        <v>10</v>
      </c>
      <c r="V20" t="s">
        <v>31</v>
      </c>
      <c r="W20" t="s">
        <v>51</v>
      </c>
      <c r="Z20" t="s">
        <v>45</v>
      </c>
      <c r="AA20" s="5">
        <f>B6</f>
        <v>15118971</v>
      </c>
      <c r="AB20" s="4">
        <f t="shared" ref="AB20:AB26" si="1">1-AA20/AA$19</f>
        <v>2.9069655058014843E-2</v>
      </c>
      <c r="AC20" s="5">
        <f t="shared" ref="AC20:AC26" si="2">B19</f>
        <v>4914</v>
      </c>
      <c r="AD20" s="4">
        <f t="shared" ref="AD20:AD26" si="3">1-AC20/AC$19</f>
        <v>0.14643043251693588</v>
      </c>
      <c r="AE20" s="5">
        <f t="shared" ref="AE20:AE26" si="4">B31</f>
        <v>37127</v>
      </c>
      <c r="AF20" s="4">
        <f t="shared" ref="AF20:AF26" si="5">1-AE20/AE$19</f>
        <v>4.5774647887323994E-2</v>
      </c>
      <c r="AG20" s="5">
        <f t="shared" ref="AG19:AG26" si="6">B43</f>
        <v>5869</v>
      </c>
      <c r="AH20" s="4">
        <f t="shared" ref="AH20:AH26" si="7">1-AG20/AG$19</f>
        <v>4.7394903424768708E-2</v>
      </c>
      <c r="AI20" s="5">
        <f t="shared" ref="AI20:AI26" si="8">B55</f>
        <v>93557</v>
      </c>
      <c r="AJ20" s="4">
        <f t="shared" ref="AJ20:AJ26" si="9">1-AI20/AI$19</f>
        <v>8.985047619974118E-2</v>
      </c>
      <c r="AK20" s="5">
        <f t="shared" ref="AK20:AK26" si="10">B67</f>
        <v>108978</v>
      </c>
      <c r="AL20" s="4">
        <f t="shared" ref="AL20:AL26" si="11">1-AK20/AK$19</f>
        <v>9.8930901333686094E-2</v>
      </c>
      <c r="AM20" s="5">
        <f t="shared" ref="AM20:AM26" si="12">B79</f>
        <v>4812</v>
      </c>
      <c r="AN20" s="4">
        <f t="shared" ref="AN20:AN26" si="13">1-AM20/AM$19</f>
        <v>0.17743589743589738</v>
      </c>
    </row>
    <row r="21" spans="1:40" x14ac:dyDescent="0.25">
      <c r="A21">
        <v>3</v>
      </c>
      <c r="B21">
        <v>4361</v>
      </c>
      <c r="C21">
        <v>0</v>
      </c>
      <c r="D21">
        <v>3</v>
      </c>
      <c r="E21">
        <v>0.75751259336459897</v>
      </c>
      <c r="F21">
        <v>0</v>
      </c>
      <c r="G21">
        <v>0</v>
      </c>
      <c r="H21">
        <v>0</v>
      </c>
      <c r="I21" s="2">
        <v>1.48999999999997E-5</v>
      </c>
      <c r="J21">
        <v>0</v>
      </c>
      <c r="K21">
        <v>1E-4</v>
      </c>
      <c r="L21">
        <v>0.74574574574574803</v>
      </c>
      <c r="M21">
        <v>0</v>
      </c>
      <c r="N21">
        <v>0</v>
      </c>
      <c r="O21">
        <v>0</v>
      </c>
      <c r="P21">
        <v>95.78</v>
      </c>
      <c r="Q21" s="2">
        <v>1.00289484989001E-8</v>
      </c>
      <c r="R21">
        <v>0</v>
      </c>
      <c r="S21">
        <v>0</v>
      </c>
      <c r="T21" s="2">
        <v>6.6079295154185001E-8</v>
      </c>
      <c r="U21" t="s">
        <v>11</v>
      </c>
      <c r="V21" t="s">
        <v>31</v>
      </c>
      <c r="W21" t="s">
        <v>51</v>
      </c>
      <c r="Z21" t="s">
        <v>46</v>
      </c>
      <c r="AA21" s="5">
        <f t="shared" ref="AA21:AA26" si="14">B7</f>
        <v>11054119</v>
      </c>
      <c r="AB21" s="4">
        <f t="shared" si="1"/>
        <v>0.29011176926658877</v>
      </c>
      <c r="AC21" s="5">
        <f t="shared" si="2"/>
        <v>5264</v>
      </c>
      <c r="AD21" s="4">
        <f t="shared" si="3"/>
        <v>8.5634879277401432E-2</v>
      </c>
      <c r="AE21" s="5">
        <f t="shared" si="4"/>
        <v>26908</v>
      </c>
      <c r="AF21" s="4">
        <f t="shared" si="5"/>
        <v>0.30841986223912821</v>
      </c>
      <c r="AG21" s="5">
        <f t="shared" si="6"/>
        <v>5652</v>
      </c>
      <c r="AH21" s="4">
        <f t="shared" si="7"/>
        <v>8.2616458367148149E-2</v>
      </c>
      <c r="AI21" s="5">
        <f t="shared" si="8"/>
        <v>96411</v>
      </c>
      <c r="AJ21" s="4">
        <f t="shared" si="9"/>
        <v>6.2085939704065507E-2</v>
      </c>
      <c r="AK21" s="5">
        <f t="shared" si="10"/>
        <v>109112</v>
      </c>
      <c r="AL21" s="4">
        <f t="shared" si="11"/>
        <v>9.7822941385611428E-2</v>
      </c>
      <c r="AM21" s="5">
        <f t="shared" si="12"/>
        <v>5233</v>
      </c>
      <c r="AN21" s="4">
        <f t="shared" si="13"/>
        <v>0.10547008547008552</v>
      </c>
    </row>
    <row r="22" spans="1:40" x14ac:dyDescent="0.25">
      <c r="A22">
        <v>4</v>
      </c>
      <c r="B22">
        <v>5356</v>
      </c>
      <c r="C22">
        <v>0</v>
      </c>
      <c r="D22">
        <v>3</v>
      </c>
      <c r="E22">
        <v>0.93034566614556102</v>
      </c>
      <c r="F22">
        <v>0</v>
      </c>
      <c r="G22">
        <v>0</v>
      </c>
      <c r="H22">
        <v>0</v>
      </c>
      <c r="I22" s="2">
        <v>1.8779999999999702E-5</v>
      </c>
      <c r="J22">
        <v>0</v>
      </c>
      <c r="K22">
        <v>1E-4</v>
      </c>
      <c r="L22">
        <v>0.93993993993994096</v>
      </c>
      <c r="M22">
        <v>0</v>
      </c>
      <c r="N22">
        <v>0</v>
      </c>
      <c r="O22">
        <v>0</v>
      </c>
      <c r="P22">
        <v>98.73</v>
      </c>
      <c r="Q22" s="2">
        <v>1.1949110531949301E-8</v>
      </c>
      <c r="R22">
        <v>0</v>
      </c>
      <c r="S22">
        <v>0</v>
      </c>
      <c r="T22" s="2">
        <v>6.6079295154185001E-8</v>
      </c>
      <c r="U22" t="s">
        <v>12</v>
      </c>
      <c r="V22" t="s">
        <v>31</v>
      </c>
      <c r="W22" t="s">
        <v>51</v>
      </c>
      <c r="Z22" t="s">
        <v>47</v>
      </c>
      <c r="AA22" s="5">
        <f t="shared" si="14"/>
        <v>4931492</v>
      </c>
      <c r="AB22" s="4">
        <f t="shared" si="1"/>
        <v>0.68330283663890612</v>
      </c>
      <c r="AC22" s="5">
        <f t="shared" si="2"/>
        <v>4361</v>
      </c>
      <c r="AD22" s="4">
        <f t="shared" si="3"/>
        <v>0.24248740663540036</v>
      </c>
      <c r="AE22" s="5">
        <f t="shared" si="4"/>
        <v>12459</v>
      </c>
      <c r="AF22" s="4">
        <f t="shared" si="5"/>
        <v>0.6797830780302252</v>
      </c>
      <c r="AG22" s="5">
        <f t="shared" si="6"/>
        <v>4304</v>
      </c>
      <c r="AH22" s="4">
        <f t="shared" si="7"/>
        <v>0.30141210842395716</v>
      </c>
      <c r="AI22" s="5">
        <f t="shared" si="8"/>
        <v>75459</v>
      </c>
      <c r="AJ22" s="4">
        <f t="shared" si="9"/>
        <v>0.26591304855388986</v>
      </c>
      <c r="AK22" s="5">
        <f t="shared" si="10"/>
        <v>84937</v>
      </c>
      <c r="AL22" s="4">
        <f t="shared" si="11"/>
        <v>0.29771049171923969</v>
      </c>
      <c r="AM22" s="5">
        <f t="shared" si="12"/>
        <v>4180</v>
      </c>
      <c r="AN22" s="4">
        <f t="shared" si="13"/>
        <v>0.28547008547008546</v>
      </c>
    </row>
    <row r="23" spans="1:40" x14ac:dyDescent="0.25">
      <c r="A23">
        <v>5</v>
      </c>
      <c r="B23">
        <v>5196</v>
      </c>
      <c r="C23">
        <v>0</v>
      </c>
      <c r="D23">
        <v>3</v>
      </c>
      <c r="E23">
        <v>0.90255341323605998</v>
      </c>
      <c r="F23">
        <v>0</v>
      </c>
      <c r="G23">
        <v>0</v>
      </c>
      <c r="H23">
        <v>0</v>
      </c>
      <c r="I23" s="2">
        <v>1.7779999999999701E-5</v>
      </c>
      <c r="J23">
        <v>0</v>
      </c>
      <c r="K23">
        <v>1E-4</v>
      </c>
      <c r="L23">
        <v>0.88988988988989004</v>
      </c>
      <c r="M23">
        <v>0</v>
      </c>
      <c r="N23">
        <v>0</v>
      </c>
      <c r="O23">
        <v>0</v>
      </c>
      <c r="P23">
        <v>98.62</v>
      </c>
      <c r="Q23" s="2">
        <v>1.1605084081022701E-8</v>
      </c>
      <c r="R23">
        <v>0</v>
      </c>
      <c r="S23">
        <v>0</v>
      </c>
      <c r="T23" s="2">
        <v>6.6079295154185001E-8</v>
      </c>
      <c r="U23" t="s">
        <v>13</v>
      </c>
      <c r="V23" t="s">
        <v>31</v>
      </c>
      <c r="W23" t="s">
        <v>51</v>
      </c>
      <c r="Z23" t="s">
        <v>48</v>
      </c>
      <c r="AA23" s="5">
        <f t="shared" si="14"/>
        <v>10903805</v>
      </c>
      <c r="AB23" s="4">
        <f t="shared" si="1"/>
        <v>0.29976483519743879</v>
      </c>
      <c r="AC23" s="5">
        <f t="shared" si="2"/>
        <v>5356</v>
      </c>
      <c r="AD23" s="4">
        <f t="shared" si="3"/>
        <v>6.9654333854438089E-2</v>
      </c>
      <c r="AE23" s="5">
        <f t="shared" si="4"/>
        <v>26790</v>
      </c>
      <c r="AF23" s="4">
        <f t="shared" si="5"/>
        <v>0.31145265755114626</v>
      </c>
      <c r="AG23" s="5">
        <f t="shared" si="6"/>
        <v>5757</v>
      </c>
      <c r="AH23" s="4">
        <f t="shared" si="7"/>
        <v>6.557377049180324E-2</v>
      </c>
      <c r="AI23" s="5">
        <f t="shared" si="8"/>
        <v>97279</v>
      </c>
      <c r="AJ23" s="4">
        <f t="shared" si="9"/>
        <v>5.3641784946445781E-2</v>
      </c>
      <c r="AK23" s="5">
        <f t="shared" si="10"/>
        <v>113151</v>
      </c>
      <c r="AL23" s="4">
        <f t="shared" si="11"/>
        <v>6.4427044144762413E-2</v>
      </c>
      <c r="AM23" s="5">
        <f t="shared" si="12"/>
        <v>5438</v>
      </c>
      <c r="AN23" s="4">
        <f t="shared" si="13"/>
        <v>7.0427350427350377E-2</v>
      </c>
    </row>
    <row r="24" spans="1:40" x14ac:dyDescent="0.25">
      <c r="A24">
        <v>6</v>
      </c>
      <c r="B24">
        <v>5775</v>
      </c>
      <c r="C24">
        <v>0</v>
      </c>
      <c r="D24">
        <v>3</v>
      </c>
      <c r="E24">
        <v>1.0031266284523099</v>
      </c>
      <c r="F24">
        <v>0</v>
      </c>
      <c r="G24">
        <v>0</v>
      </c>
      <c r="H24">
        <v>0</v>
      </c>
      <c r="I24" s="2">
        <v>2.00549999999996E-5</v>
      </c>
      <c r="J24">
        <v>0</v>
      </c>
      <c r="K24">
        <v>1E-4</v>
      </c>
      <c r="L24">
        <v>1.00375375375375</v>
      </c>
      <c r="M24">
        <v>0</v>
      </c>
      <c r="N24">
        <v>0</v>
      </c>
      <c r="O24">
        <v>0</v>
      </c>
      <c r="P24">
        <v>99.99</v>
      </c>
      <c r="Q24" s="2">
        <v>1.2721536470827299E-8</v>
      </c>
      <c r="R24">
        <v>0</v>
      </c>
      <c r="S24">
        <v>0</v>
      </c>
      <c r="T24" s="2">
        <v>6.6079295154185001E-8</v>
      </c>
      <c r="U24" t="s">
        <v>14</v>
      </c>
      <c r="V24" t="s">
        <v>31</v>
      </c>
      <c r="W24" t="s">
        <v>51</v>
      </c>
      <c r="Z24" t="s">
        <v>49</v>
      </c>
      <c r="AA24" s="5">
        <f t="shared" si="14"/>
        <v>11180254</v>
      </c>
      <c r="AB24" s="4">
        <f t="shared" si="1"/>
        <v>0.28201146276694289</v>
      </c>
      <c r="AC24" s="5">
        <f t="shared" si="2"/>
        <v>5196</v>
      </c>
      <c r="AD24" s="4">
        <f t="shared" si="3"/>
        <v>9.744658676393958E-2</v>
      </c>
      <c r="AE24" s="5">
        <f t="shared" si="4"/>
        <v>26109</v>
      </c>
      <c r="AF24" s="4">
        <f t="shared" si="5"/>
        <v>0.32895548473321679</v>
      </c>
      <c r="AG24" s="5">
        <f t="shared" si="6"/>
        <v>5832</v>
      </c>
      <c r="AH24" s="4">
        <f t="shared" si="7"/>
        <v>5.3400422009414084E-2</v>
      </c>
      <c r="AI24" s="5">
        <f t="shared" si="8"/>
        <v>94548</v>
      </c>
      <c r="AJ24" s="4">
        <f t="shared" si="9"/>
        <v>8.0209741908495724E-2</v>
      </c>
      <c r="AK24" s="5">
        <f t="shared" si="10"/>
        <v>109130</v>
      </c>
      <c r="AL24" s="4">
        <f t="shared" si="11"/>
        <v>9.7674110944825254E-2</v>
      </c>
      <c r="AM24" s="5">
        <f t="shared" si="12"/>
        <v>5211</v>
      </c>
      <c r="AN24" s="4">
        <f t="shared" si="13"/>
        <v>0.10923076923076924</v>
      </c>
    </row>
    <row r="25" spans="1:40" x14ac:dyDescent="0.25">
      <c r="A25">
        <v>7</v>
      </c>
      <c r="B25">
        <v>5759</v>
      </c>
      <c r="C25">
        <v>0</v>
      </c>
      <c r="D25">
        <v>3</v>
      </c>
      <c r="E25">
        <v>1.0003474031613599</v>
      </c>
      <c r="F25">
        <v>0</v>
      </c>
      <c r="G25">
        <v>0</v>
      </c>
      <c r="H25">
        <v>0</v>
      </c>
      <c r="I25" s="2">
        <v>1.9929999999999601E-5</v>
      </c>
      <c r="J25">
        <v>0</v>
      </c>
      <c r="K25">
        <v>1E-4</v>
      </c>
      <c r="L25">
        <v>0.99749749749749606</v>
      </c>
      <c r="M25">
        <v>0</v>
      </c>
      <c r="N25">
        <v>0</v>
      </c>
      <c r="O25">
        <v>0</v>
      </c>
      <c r="P25">
        <v>99.99</v>
      </c>
      <c r="Q25" s="2">
        <v>1.2686290655496901E-8</v>
      </c>
      <c r="R25">
        <v>0</v>
      </c>
      <c r="S25">
        <v>0</v>
      </c>
      <c r="T25" s="2">
        <v>6.6079295154185001E-8</v>
      </c>
      <c r="U25" t="s">
        <v>15</v>
      </c>
      <c r="V25" t="s">
        <v>31</v>
      </c>
      <c r="W25" t="s">
        <v>51</v>
      </c>
      <c r="Z25" t="s">
        <v>50</v>
      </c>
      <c r="AA25" s="5">
        <f t="shared" si="14"/>
        <v>8266344</v>
      </c>
      <c r="AB25" s="4">
        <f t="shared" si="1"/>
        <v>0.46914084091244634</v>
      </c>
      <c r="AC25" s="5">
        <f t="shared" si="2"/>
        <v>5775</v>
      </c>
      <c r="AD25" s="4">
        <f t="shared" si="3"/>
        <v>-3.1266284523188137E-3</v>
      </c>
      <c r="AE25" s="5">
        <f t="shared" si="4"/>
        <v>38904</v>
      </c>
      <c r="AF25" s="4">
        <f t="shared" si="5"/>
        <v>1.0280662074635405E-4</v>
      </c>
      <c r="AG25" s="5">
        <f t="shared" si="6"/>
        <v>6216</v>
      </c>
      <c r="AH25" s="4">
        <f t="shared" si="7"/>
        <v>-8.9271222204188039E-3</v>
      </c>
      <c r="AI25" s="5">
        <f t="shared" si="8"/>
        <v>101932</v>
      </c>
      <c r="AJ25" s="4">
        <f t="shared" si="9"/>
        <v>8.3760567353807769E-3</v>
      </c>
      <c r="AK25" s="5">
        <f t="shared" si="10"/>
        <v>119553</v>
      </c>
      <c r="AL25" s="4">
        <f t="shared" si="11"/>
        <v>1.1493017371819736E-2</v>
      </c>
      <c r="AM25" s="5">
        <f t="shared" si="12"/>
        <v>5833</v>
      </c>
      <c r="AN25" s="4">
        <f t="shared" si="13"/>
        <v>2.9059829059828735E-3</v>
      </c>
    </row>
    <row r="26" spans="1:40" x14ac:dyDescent="0.25">
      <c r="Z26" t="s">
        <v>15</v>
      </c>
      <c r="AA26" s="5">
        <f t="shared" si="14"/>
        <v>10565098</v>
      </c>
      <c r="AB26" s="4">
        <f t="shared" si="1"/>
        <v>0.32151637532171484</v>
      </c>
      <c r="AC26" s="5">
        <f t="shared" si="2"/>
        <v>5759</v>
      </c>
      <c r="AD26" s="4">
        <f t="shared" si="3"/>
        <v>-3.4740316136883109E-4</v>
      </c>
      <c r="AE26" s="5">
        <f t="shared" si="4"/>
        <v>38826</v>
      </c>
      <c r="AF26" s="4">
        <f t="shared" si="5"/>
        <v>2.1075357253007576E-3</v>
      </c>
      <c r="AG26" s="5">
        <f t="shared" si="6"/>
        <v>6205</v>
      </c>
      <c r="AH26" s="4">
        <f t="shared" si="7"/>
        <v>-7.1416977763349987E-3</v>
      </c>
      <c r="AI26" s="5">
        <f t="shared" si="8"/>
        <v>102678</v>
      </c>
      <c r="AJ26" s="4">
        <f t="shared" si="9"/>
        <v>1.1187532224956609E-3</v>
      </c>
      <c r="AK26" s="5">
        <f t="shared" si="10"/>
        <v>120691</v>
      </c>
      <c r="AL26" s="4">
        <f t="shared" si="11"/>
        <v>2.0836261710062143E-3</v>
      </c>
      <c r="AM26" s="5">
        <f t="shared" si="12"/>
        <v>5766</v>
      </c>
      <c r="AN26" s="4">
        <f t="shared" si="13"/>
        <v>1.4358974358974375E-2</v>
      </c>
    </row>
    <row r="28" spans="1:40" x14ac:dyDescent="0.25">
      <c r="A28" s="9" t="s">
        <v>32</v>
      </c>
      <c r="B28" s="9"/>
      <c r="C28" s="9"/>
      <c r="D28" s="9"/>
      <c r="E28" s="9"/>
      <c r="F28" s="9"/>
      <c r="G28" s="9"/>
      <c r="H28" s="9"/>
      <c r="I28" s="9"/>
    </row>
    <row r="29" spans="1:40" x14ac:dyDescent="0.25">
      <c r="B29" t="s">
        <v>0</v>
      </c>
      <c r="C29" t="s">
        <v>17</v>
      </c>
      <c r="D29" t="s">
        <v>18</v>
      </c>
      <c r="E29" t="s">
        <v>3</v>
      </c>
      <c r="F29" t="s">
        <v>19</v>
      </c>
      <c r="G29" t="s">
        <v>20</v>
      </c>
      <c r="H29" t="s">
        <v>21</v>
      </c>
      <c r="I29" t="s">
        <v>1</v>
      </c>
      <c r="J29" t="s">
        <v>22</v>
      </c>
      <c r="K29" t="s">
        <v>23</v>
      </c>
      <c r="L29" t="s">
        <v>2</v>
      </c>
      <c r="M29" t="s">
        <v>24</v>
      </c>
      <c r="N29" t="s">
        <v>25</v>
      </c>
      <c r="O29" t="s">
        <v>26</v>
      </c>
      <c r="P29" t="s">
        <v>27</v>
      </c>
      <c r="Q29" t="s">
        <v>28</v>
      </c>
      <c r="R29" t="s">
        <v>29</v>
      </c>
      <c r="S29" t="s">
        <v>29</v>
      </c>
      <c r="T29" t="s">
        <v>30</v>
      </c>
      <c r="U29" t="s">
        <v>5</v>
      </c>
      <c r="V29" t="s">
        <v>6</v>
      </c>
      <c r="W29" t="s">
        <v>4</v>
      </c>
    </row>
    <row r="30" spans="1:40" x14ac:dyDescent="0.25">
      <c r="A30">
        <v>0</v>
      </c>
      <c r="B30">
        <v>38908</v>
      </c>
      <c r="C30">
        <v>0</v>
      </c>
      <c r="D30">
        <v>17</v>
      </c>
      <c r="E30">
        <v>1</v>
      </c>
      <c r="I30">
        <v>1.3016000000000099E-4</v>
      </c>
      <c r="J30">
        <v>0</v>
      </c>
      <c r="K30">
        <v>5.9999999999999995E-4</v>
      </c>
      <c r="L30">
        <v>1</v>
      </c>
      <c r="P30">
        <v>100</v>
      </c>
      <c r="Q30" s="2">
        <v>8.5700440528632297E-8</v>
      </c>
      <c r="R30">
        <v>0</v>
      </c>
      <c r="S30">
        <v>0</v>
      </c>
      <c r="T30" s="2">
        <v>3.74449339207048E-7</v>
      </c>
      <c r="U30" t="s">
        <v>7</v>
      </c>
      <c r="V30" t="s">
        <v>59</v>
      </c>
      <c r="W30" t="s">
        <v>51</v>
      </c>
    </row>
    <row r="31" spans="1:40" x14ac:dyDescent="0.25">
      <c r="A31">
        <v>1</v>
      </c>
      <c r="B31">
        <v>37127</v>
      </c>
      <c r="C31">
        <v>0</v>
      </c>
      <c r="D31">
        <v>17</v>
      </c>
      <c r="E31">
        <v>0.95422535211267601</v>
      </c>
      <c r="F31">
        <v>0</v>
      </c>
      <c r="G31">
        <v>0</v>
      </c>
      <c r="H31">
        <v>0</v>
      </c>
      <c r="I31">
        <v>1.2461000000000099E-4</v>
      </c>
      <c r="J31">
        <v>0</v>
      </c>
      <c r="K31">
        <v>5.5000000000000003E-4</v>
      </c>
      <c r="L31">
        <v>0.95736017209587898</v>
      </c>
      <c r="M31">
        <v>0</v>
      </c>
      <c r="N31">
        <v>0</v>
      </c>
      <c r="O31">
        <v>0</v>
      </c>
      <c r="P31">
        <v>86.06</v>
      </c>
      <c r="Q31" s="2">
        <v>9.5023858981693695E-8</v>
      </c>
      <c r="R31">
        <v>0</v>
      </c>
      <c r="S31">
        <v>0</v>
      </c>
      <c r="T31" s="2">
        <v>4.4052863436123299E-7</v>
      </c>
      <c r="U31" t="s">
        <v>9</v>
      </c>
      <c r="V31" t="s">
        <v>59</v>
      </c>
      <c r="W31" t="s">
        <v>51</v>
      </c>
    </row>
    <row r="32" spans="1:40" x14ac:dyDescent="0.25">
      <c r="A32">
        <v>2</v>
      </c>
      <c r="B32">
        <v>26908</v>
      </c>
      <c r="C32">
        <v>0</v>
      </c>
      <c r="D32">
        <v>11</v>
      </c>
      <c r="E32">
        <v>0.69158013776087102</v>
      </c>
      <c r="F32">
        <v>0</v>
      </c>
      <c r="G32">
        <v>0</v>
      </c>
      <c r="H32">
        <v>0</v>
      </c>
      <c r="I32" s="2">
        <v>9.0094999999998303E-5</v>
      </c>
      <c r="J32">
        <v>0</v>
      </c>
      <c r="K32">
        <v>4.0000000000000002E-4</v>
      </c>
      <c r="L32">
        <v>0.69218653964349297</v>
      </c>
      <c r="M32">
        <v>0</v>
      </c>
      <c r="N32">
        <v>0</v>
      </c>
      <c r="O32">
        <v>0</v>
      </c>
      <c r="P32">
        <v>94.72</v>
      </c>
      <c r="Q32" s="2">
        <v>6.2572553280151006E-8</v>
      </c>
      <c r="R32">
        <v>0</v>
      </c>
      <c r="S32">
        <v>0</v>
      </c>
      <c r="T32" s="2">
        <v>2.6431718061674E-7</v>
      </c>
      <c r="U32" t="s">
        <v>10</v>
      </c>
      <c r="V32" t="s">
        <v>59</v>
      </c>
      <c r="W32" t="s">
        <v>51</v>
      </c>
      <c r="Z32" t="s">
        <v>44</v>
      </c>
      <c r="AA32" t="s">
        <v>38</v>
      </c>
      <c r="AB32" s="4" t="s">
        <v>65</v>
      </c>
      <c r="AC32" t="s">
        <v>39</v>
      </c>
      <c r="AD32" s="4" t="s">
        <v>65</v>
      </c>
      <c r="AE32" t="s">
        <v>32</v>
      </c>
      <c r="AF32" s="4" t="s">
        <v>65</v>
      </c>
      <c r="AG32" t="s">
        <v>40</v>
      </c>
      <c r="AH32" s="4" t="s">
        <v>65</v>
      </c>
      <c r="AI32" t="s">
        <v>34</v>
      </c>
      <c r="AJ32" s="4" t="s">
        <v>65</v>
      </c>
      <c r="AK32" t="s">
        <v>35</v>
      </c>
      <c r="AL32" s="4" t="s">
        <v>65</v>
      </c>
      <c r="AM32" t="s">
        <v>36</v>
      </c>
      <c r="AN32" s="4" t="s">
        <v>65</v>
      </c>
    </row>
    <row r="33" spans="1:40" x14ac:dyDescent="0.25">
      <c r="A33">
        <v>3</v>
      </c>
      <c r="B33">
        <v>12459</v>
      </c>
      <c r="C33">
        <v>0</v>
      </c>
      <c r="D33">
        <v>5</v>
      </c>
      <c r="E33">
        <v>0.32021692196977403</v>
      </c>
      <c r="F33">
        <v>0</v>
      </c>
      <c r="G33">
        <v>0</v>
      </c>
      <c r="H33">
        <v>0</v>
      </c>
      <c r="I33" s="2">
        <v>4.2749999999999203E-5</v>
      </c>
      <c r="J33">
        <v>0</v>
      </c>
      <c r="K33">
        <v>2.0000000000000001E-4</v>
      </c>
      <c r="L33">
        <v>0.328441917639817</v>
      </c>
      <c r="M33">
        <v>0</v>
      </c>
      <c r="N33">
        <v>0</v>
      </c>
      <c r="O33">
        <v>0</v>
      </c>
      <c r="P33">
        <v>86.36</v>
      </c>
      <c r="Q33" s="2">
        <v>3.1777132095336301E-8</v>
      </c>
      <c r="R33">
        <v>0</v>
      </c>
      <c r="S33">
        <v>0</v>
      </c>
      <c r="T33" s="2">
        <v>1.3215859030837E-7</v>
      </c>
      <c r="U33" t="s">
        <v>11</v>
      </c>
      <c r="V33" t="s">
        <v>59</v>
      </c>
      <c r="W33" t="s">
        <v>51</v>
      </c>
      <c r="AA33" s="8">
        <f>I5</f>
        <v>1.1007535000000099E-2</v>
      </c>
      <c r="AB33" s="4">
        <f>1-AA33/AA$33</f>
        <v>0</v>
      </c>
      <c r="AC33" s="16">
        <f>I18</f>
        <v>1.9979999999999599E-5</v>
      </c>
      <c r="AD33" s="4">
        <f>1-AC33/AC$33</f>
        <v>0</v>
      </c>
      <c r="AE33" s="16">
        <f>I30</f>
        <v>1.3016000000000099E-4</v>
      </c>
      <c r="AF33" s="4">
        <f>1-AE33/AE$33</f>
        <v>0</v>
      </c>
      <c r="AG33" s="16">
        <f>I42</f>
        <v>1.80299999999997E-5</v>
      </c>
      <c r="AH33" s="4">
        <f>1-AG33/AG$33</f>
        <v>0</v>
      </c>
      <c r="AI33" s="16">
        <f>I54</f>
        <v>3.42430000000005E-4</v>
      </c>
      <c r="AJ33" s="4">
        <f>1-AI33/AI$33</f>
        <v>0</v>
      </c>
      <c r="AK33" s="16">
        <f>I66</f>
        <v>4.0409000000000397E-4</v>
      </c>
      <c r="AL33" s="4">
        <f>1-AK33/AK$33</f>
        <v>0</v>
      </c>
      <c r="AM33" s="16">
        <f>I78</f>
        <v>2.0259999999999599E-5</v>
      </c>
      <c r="AN33" s="4">
        <f>1-AM33/AM$33</f>
        <v>0</v>
      </c>
    </row>
    <row r="34" spans="1:40" x14ac:dyDescent="0.25">
      <c r="A34">
        <v>4</v>
      </c>
      <c r="B34">
        <v>26790</v>
      </c>
      <c r="C34">
        <v>0</v>
      </c>
      <c r="D34">
        <v>11</v>
      </c>
      <c r="E34">
        <v>0.68854734244885296</v>
      </c>
      <c r="F34">
        <v>0</v>
      </c>
      <c r="G34">
        <v>0</v>
      </c>
      <c r="H34">
        <v>0</v>
      </c>
      <c r="I34" s="2">
        <v>9.0524999999998094E-5</v>
      </c>
      <c r="J34">
        <v>0</v>
      </c>
      <c r="K34">
        <v>4.0000000000000002E-4</v>
      </c>
      <c r="L34">
        <v>0.69549016594957602</v>
      </c>
      <c r="M34">
        <v>0</v>
      </c>
      <c r="N34">
        <v>0</v>
      </c>
      <c r="O34">
        <v>0</v>
      </c>
      <c r="P34">
        <v>95.13</v>
      </c>
      <c r="Q34" s="2">
        <v>6.2029654759472103E-8</v>
      </c>
      <c r="R34">
        <v>0</v>
      </c>
      <c r="S34">
        <v>0</v>
      </c>
      <c r="T34" s="2">
        <v>2.5110132158589501E-7</v>
      </c>
      <c r="U34" t="s">
        <v>12</v>
      </c>
      <c r="V34" t="s">
        <v>59</v>
      </c>
      <c r="W34" t="s">
        <v>51</v>
      </c>
      <c r="Z34" t="s">
        <v>45</v>
      </c>
      <c r="AA34" s="8">
        <f t="shared" ref="AA34:AA40" si="15">I6</f>
        <v>1.04624050000001E-2</v>
      </c>
      <c r="AB34" s="4">
        <f t="shared" ref="AB34:AB40" si="16">1-AA34/AA$33</f>
        <v>4.9523349233047576E-2</v>
      </c>
      <c r="AC34" s="16">
        <f t="shared" ref="AC34:AC40" si="17">I19</f>
        <v>1.7274999999999702E-5</v>
      </c>
      <c r="AD34" s="4">
        <f t="shared" ref="AD34:AD40" si="18">1-AC34/AC$33</f>
        <v>0.13538538538538292</v>
      </c>
      <c r="AE34" s="16">
        <f t="shared" ref="AE34:AE40" si="19">I31</f>
        <v>1.2461000000000099E-4</v>
      </c>
      <c r="AF34" s="4">
        <f t="shared" ref="AF34:AF40" si="20">1-AE34/AE$33</f>
        <v>4.2639827904117689E-2</v>
      </c>
      <c r="AG34" s="16">
        <f t="shared" ref="AG34:AG40" si="21">I43</f>
        <v>1.67449999999998E-5</v>
      </c>
      <c r="AH34" s="4">
        <f t="shared" ref="AH34:AH40" si="22">1-AG34/AG$33</f>
        <v>7.1270105379918069E-2</v>
      </c>
      <c r="AI34" s="16">
        <f t="shared" ref="AI34:AI40" si="23">I55</f>
        <v>3.1001000000000401E-4</v>
      </c>
      <c r="AJ34" s="4">
        <f t="shared" ref="AJ34:AJ40" si="24">1-AI34/AI$33</f>
        <v>9.4676284204072481E-2</v>
      </c>
      <c r="AK34" s="16">
        <f t="shared" ref="AK34:AK40" si="25">I67</f>
        <v>3.62745000000004E-4</v>
      </c>
      <c r="AL34" s="4">
        <f t="shared" ref="AL34:AL40" si="26">1-AK34/AK$33</f>
        <v>0.10231631567225019</v>
      </c>
      <c r="AM34" s="16">
        <f t="shared" ref="AM34:AM40" si="27">I79</f>
        <v>1.71399999999997E-5</v>
      </c>
      <c r="AN34" s="4">
        <f t="shared" ref="AN34:AN40" si="28">1-AM34/AM$33</f>
        <v>0.15399802566633569</v>
      </c>
    </row>
    <row r="35" spans="1:40" x14ac:dyDescent="0.25">
      <c r="A35">
        <v>5</v>
      </c>
      <c r="B35">
        <v>26109</v>
      </c>
      <c r="C35">
        <v>0</v>
      </c>
      <c r="D35">
        <v>11</v>
      </c>
      <c r="E35">
        <v>0.67104451526678299</v>
      </c>
      <c r="F35">
        <v>0</v>
      </c>
      <c r="G35">
        <v>0</v>
      </c>
      <c r="H35">
        <v>0</v>
      </c>
      <c r="I35" s="2">
        <v>8.8154999999998196E-5</v>
      </c>
      <c r="J35">
        <v>0</v>
      </c>
      <c r="K35">
        <v>4.0000000000000002E-4</v>
      </c>
      <c r="L35">
        <v>0.67728180700673801</v>
      </c>
      <c r="M35">
        <v>0</v>
      </c>
      <c r="N35">
        <v>0</v>
      </c>
      <c r="O35">
        <v>0</v>
      </c>
      <c r="P35">
        <v>94.77</v>
      </c>
      <c r="Q35" s="2">
        <v>6.0682505616424699E-8</v>
      </c>
      <c r="R35">
        <v>0</v>
      </c>
      <c r="S35">
        <v>0</v>
      </c>
      <c r="T35" s="2">
        <v>2.6431718061674E-7</v>
      </c>
      <c r="U35" t="s">
        <v>13</v>
      </c>
      <c r="V35" t="s">
        <v>59</v>
      </c>
      <c r="W35" t="s">
        <v>51</v>
      </c>
      <c r="Z35" t="s">
        <v>46</v>
      </c>
      <c r="AA35" s="8">
        <f t="shared" si="15"/>
        <v>8.8792600000001404E-3</v>
      </c>
      <c r="AB35" s="4">
        <f t="shared" si="16"/>
        <v>0.19334710268919786</v>
      </c>
      <c r="AC35" s="16">
        <f t="shared" si="17"/>
        <v>1.8089999999999601E-5</v>
      </c>
      <c r="AD35" s="4">
        <f t="shared" si="18"/>
        <v>9.4594594594596404E-2</v>
      </c>
      <c r="AE35" s="16">
        <f t="shared" si="19"/>
        <v>9.0094999999998303E-5</v>
      </c>
      <c r="AF35" s="4">
        <f t="shared" si="20"/>
        <v>0.30781346035650259</v>
      </c>
      <c r="AG35" s="16">
        <f t="shared" si="21"/>
        <v>1.6474999999999699E-5</v>
      </c>
      <c r="AH35" s="4">
        <f t="shared" si="22"/>
        <v>8.62451469772616E-2</v>
      </c>
      <c r="AI35" s="16">
        <f t="shared" si="23"/>
        <v>3.19300000000005E-4</v>
      </c>
      <c r="AJ35" s="4">
        <f t="shared" si="24"/>
        <v>6.7546651870454277E-2</v>
      </c>
      <c r="AK35" s="16">
        <f t="shared" si="25"/>
        <v>3.6527500000000399E-4</v>
      </c>
      <c r="AL35" s="4">
        <f t="shared" si="26"/>
        <v>9.6055334207725052E-2</v>
      </c>
      <c r="AM35" s="16">
        <f t="shared" si="27"/>
        <v>1.8239999999999598E-5</v>
      </c>
      <c r="AN35" s="4">
        <f t="shared" si="28"/>
        <v>9.970384995064363E-2</v>
      </c>
    </row>
    <row r="36" spans="1:40" x14ac:dyDescent="0.25">
      <c r="A36">
        <v>6</v>
      </c>
      <c r="B36">
        <v>38904</v>
      </c>
      <c r="C36">
        <v>0</v>
      </c>
      <c r="D36">
        <v>17</v>
      </c>
      <c r="E36">
        <v>0.99989719337925298</v>
      </c>
      <c r="I36">
        <v>1.30505000000001E-4</v>
      </c>
      <c r="J36">
        <v>0</v>
      </c>
      <c r="K36">
        <v>5.9999999999999995E-4</v>
      </c>
      <c r="L36">
        <v>1.0026505838967401</v>
      </c>
      <c r="P36">
        <v>100</v>
      </c>
      <c r="Q36" s="2">
        <v>8.5691629955944895E-8</v>
      </c>
      <c r="R36">
        <v>0</v>
      </c>
      <c r="S36">
        <v>0</v>
      </c>
      <c r="T36" s="2">
        <v>3.74449339207048E-7</v>
      </c>
      <c r="U36" t="s">
        <v>14</v>
      </c>
      <c r="V36" t="s">
        <v>59</v>
      </c>
      <c r="W36" t="s">
        <v>51</v>
      </c>
      <c r="Z36" t="s">
        <v>47</v>
      </c>
      <c r="AA36" s="8">
        <f t="shared" si="15"/>
        <v>6.0207150000000697E-3</v>
      </c>
      <c r="AB36" s="4">
        <f t="shared" si="16"/>
        <v>0.45303694242171244</v>
      </c>
      <c r="AC36" s="16">
        <f t="shared" si="17"/>
        <v>1.48999999999997E-5</v>
      </c>
      <c r="AD36" s="4">
        <f t="shared" si="18"/>
        <v>0.2542542542542543</v>
      </c>
      <c r="AE36" s="16">
        <f t="shared" si="19"/>
        <v>4.2749999999999203E-5</v>
      </c>
      <c r="AF36" s="4">
        <f t="shared" si="20"/>
        <v>0.67155808236018077</v>
      </c>
      <c r="AG36" s="16">
        <f t="shared" si="21"/>
        <v>1.26749999999998E-5</v>
      </c>
      <c r="AH36" s="4">
        <f t="shared" si="22"/>
        <v>0.29700499168053185</v>
      </c>
      <c r="AI36" s="16">
        <f t="shared" si="23"/>
        <v>2.51885000000006E-4</v>
      </c>
      <c r="AJ36" s="4">
        <f t="shared" si="24"/>
        <v>0.26441900534415119</v>
      </c>
      <c r="AK36" s="16">
        <f t="shared" si="25"/>
        <v>2.8681500000000498E-4</v>
      </c>
      <c r="AL36" s="4">
        <f t="shared" si="26"/>
        <v>0.29022000049493391</v>
      </c>
      <c r="AM36" s="16">
        <f t="shared" si="27"/>
        <v>1.43399999999997E-5</v>
      </c>
      <c r="AN36" s="4">
        <f t="shared" si="28"/>
        <v>0.29220138203356449</v>
      </c>
    </row>
    <row r="37" spans="1:40" x14ac:dyDescent="0.25">
      <c r="A37">
        <v>7</v>
      </c>
      <c r="B37">
        <v>38826</v>
      </c>
      <c r="C37">
        <v>0</v>
      </c>
      <c r="D37">
        <v>17</v>
      </c>
      <c r="E37">
        <v>0.99789246427469902</v>
      </c>
      <c r="I37">
        <v>1.29830000000002E-4</v>
      </c>
      <c r="J37">
        <v>0</v>
      </c>
      <c r="K37">
        <v>5.9999999999999995E-4</v>
      </c>
      <c r="L37">
        <v>0.99746465888137803</v>
      </c>
      <c r="P37">
        <v>100</v>
      </c>
      <c r="Q37" s="2">
        <v>8.5519823788544006E-8</v>
      </c>
      <c r="R37">
        <v>0</v>
      </c>
      <c r="S37">
        <v>0</v>
      </c>
      <c r="T37" s="2">
        <v>3.74449339207048E-7</v>
      </c>
      <c r="U37" t="s">
        <v>15</v>
      </c>
      <c r="V37" t="s">
        <v>59</v>
      </c>
      <c r="W37" t="s">
        <v>51</v>
      </c>
      <c r="Z37" t="s">
        <v>48</v>
      </c>
      <c r="AA37" s="8">
        <f t="shared" si="15"/>
        <v>9.1666850000001101E-3</v>
      </c>
      <c r="AB37" s="4">
        <f t="shared" si="16"/>
        <v>0.16723544372104859</v>
      </c>
      <c r="AC37" s="16">
        <f t="shared" si="17"/>
        <v>1.8779999999999702E-5</v>
      </c>
      <c r="AD37" s="4">
        <f t="shared" si="18"/>
        <v>6.0060060060056153E-2</v>
      </c>
      <c r="AE37" s="16">
        <f t="shared" si="19"/>
        <v>9.0524999999998094E-5</v>
      </c>
      <c r="AF37" s="4">
        <f t="shared" si="20"/>
        <v>0.30450983405041943</v>
      </c>
      <c r="AG37" s="16">
        <f t="shared" si="21"/>
        <v>1.66949999999997E-5</v>
      </c>
      <c r="AH37" s="4">
        <f t="shared" si="22"/>
        <v>7.4043261231282465E-2</v>
      </c>
      <c r="AI37" s="16">
        <f t="shared" si="23"/>
        <v>3.23750000000006E-4</v>
      </c>
      <c r="AJ37" s="4">
        <f t="shared" si="24"/>
        <v>5.4551295155210511E-2</v>
      </c>
      <c r="AK37" s="16">
        <f t="shared" si="25"/>
        <v>3.7831500000000401E-4</v>
      </c>
      <c r="AL37" s="4">
        <f t="shared" si="26"/>
        <v>6.3785295354994442E-2</v>
      </c>
      <c r="AM37" s="16">
        <f t="shared" si="27"/>
        <v>1.84499999999997E-5</v>
      </c>
      <c r="AN37" s="4">
        <f t="shared" si="28"/>
        <v>8.9338598223096533E-2</v>
      </c>
    </row>
    <row r="38" spans="1:40" x14ac:dyDescent="0.25">
      <c r="Z38" t="s">
        <v>49</v>
      </c>
      <c r="AA38" s="8">
        <f t="shared" si="15"/>
        <v>9.0334700000001492E-3</v>
      </c>
      <c r="AB38" s="4">
        <f t="shared" si="16"/>
        <v>0.17933760828377399</v>
      </c>
      <c r="AC38" s="16">
        <f t="shared" si="17"/>
        <v>1.7779999999999701E-5</v>
      </c>
      <c r="AD38" s="4">
        <f t="shared" si="18"/>
        <v>0.11011011011010718</v>
      </c>
      <c r="AE38" s="16">
        <f t="shared" si="19"/>
        <v>8.8154999999998196E-5</v>
      </c>
      <c r="AF38" s="4">
        <f t="shared" si="20"/>
        <v>0.3227181929932581</v>
      </c>
      <c r="AG38" s="16">
        <f t="shared" si="21"/>
        <v>1.7084999999999698E-5</v>
      </c>
      <c r="AH38" s="4">
        <f t="shared" si="22"/>
        <v>5.2412645590683149E-2</v>
      </c>
      <c r="AI38" s="16">
        <f t="shared" si="23"/>
        <v>3.1315500000000598E-4</v>
      </c>
      <c r="AJ38" s="4">
        <f t="shared" si="24"/>
        <v>8.5491925357003118E-2</v>
      </c>
      <c r="AK38" s="16">
        <f t="shared" si="25"/>
        <v>3.6663000000000402E-4</v>
      </c>
      <c r="AL38" s="4">
        <f t="shared" si="26"/>
        <v>9.2702120814668998E-2</v>
      </c>
      <c r="AM38" s="16">
        <f t="shared" si="27"/>
        <v>1.85549999999997E-5</v>
      </c>
      <c r="AN38" s="4">
        <f t="shared" si="28"/>
        <v>8.4155972359325482E-2</v>
      </c>
    </row>
    <row r="39" spans="1:40" x14ac:dyDescent="0.25">
      <c r="Z39" t="s">
        <v>50</v>
      </c>
      <c r="AA39" s="8">
        <f t="shared" si="15"/>
        <v>8.2750200000000895E-3</v>
      </c>
      <c r="AB39" s="4">
        <f t="shared" si="16"/>
        <v>0.24824040986469587</v>
      </c>
      <c r="AC39" s="16">
        <f t="shared" si="17"/>
        <v>2.00549999999996E-5</v>
      </c>
      <c r="AD39" s="4">
        <f t="shared" si="18"/>
        <v>-3.7537537537539745E-3</v>
      </c>
      <c r="AE39" s="16">
        <f t="shared" si="19"/>
        <v>1.30505000000001E-4</v>
      </c>
      <c r="AF39" s="4">
        <f t="shared" si="20"/>
        <v>-2.6505838967425532E-3</v>
      </c>
      <c r="AG39" s="16">
        <f t="shared" si="21"/>
        <v>1.8459999999999701E-5</v>
      </c>
      <c r="AH39" s="4">
        <f t="shared" si="22"/>
        <v>-2.3849140321686502E-2</v>
      </c>
      <c r="AI39" s="16">
        <f t="shared" si="23"/>
        <v>3.3972000000000402E-4</v>
      </c>
      <c r="AJ39" s="4">
        <f t="shared" si="24"/>
        <v>7.9140262243405646E-3</v>
      </c>
      <c r="AK39" s="16">
        <f t="shared" si="25"/>
        <v>4.0102000000000399E-4</v>
      </c>
      <c r="AL39" s="4">
        <f t="shared" si="26"/>
        <v>7.5973174292854884E-3</v>
      </c>
      <c r="AM39" s="16">
        <f t="shared" si="27"/>
        <v>1.9789999999999599E-5</v>
      </c>
      <c r="AN39" s="4">
        <f t="shared" si="28"/>
        <v>2.319842053307053E-2</v>
      </c>
    </row>
    <row r="40" spans="1:40" x14ac:dyDescent="0.25">
      <c r="A40" s="9" t="s">
        <v>33</v>
      </c>
      <c r="B40" s="9"/>
      <c r="C40" s="9"/>
      <c r="D40" s="9"/>
      <c r="E40" s="9"/>
      <c r="F40" s="9"/>
      <c r="G40" s="9"/>
      <c r="H40" s="9"/>
      <c r="I40" s="9"/>
      <c r="Z40" t="s">
        <v>15</v>
      </c>
      <c r="AA40" s="8">
        <f t="shared" si="15"/>
        <v>9.4199400000001005E-3</v>
      </c>
      <c r="AB40" s="4">
        <f t="shared" si="16"/>
        <v>0.14422802198675588</v>
      </c>
      <c r="AC40" s="16">
        <f t="shared" si="17"/>
        <v>1.9929999999999601E-5</v>
      </c>
      <c r="AD40" s="4">
        <f t="shared" si="18"/>
        <v>2.5025025025023906E-3</v>
      </c>
      <c r="AE40" s="16">
        <f t="shared" si="19"/>
        <v>1.29830000000002E-4</v>
      </c>
      <c r="AF40" s="4">
        <f t="shared" si="20"/>
        <v>2.5353411186154196E-3</v>
      </c>
      <c r="AG40" s="16">
        <f t="shared" si="21"/>
        <v>1.8119999999999701E-5</v>
      </c>
      <c r="AH40" s="4">
        <f t="shared" si="22"/>
        <v>-4.9916805324461411E-3</v>
      </c>
      <c r="AI40" s="16">
        <f t="shared" si="23"/>
        <v>3.41755000000005E-4</v>
      </c>
      <c r="AJ40" s="4">
        <f t="shared" si="24"/>
        <v>1.9712057938848782E-3</v>
      </c>
      <c r="AK40" s="16">
        <f t="shared" si="25"/>
        <v>4.0391500000000501E-4</v>
      </c>
      <c r="AL40" s="4">
        <f t="shared" si="26"/>
        <v>4.3307184042895575E-4</v>
      </c>
      <c r="AM40" s="16">
        <f t="shared" si="27"/>
        <v>1.9744999999999598E-5</v>
      </c>
      <c r="AN40" s="4">
        <f t="shared" si="28"/>
        <v>2.5419545903258234E-2</v>
      </c>
    </row>
    <row r="41" spans="1:40" x14ac:dyDescent="0.25">
      <c r="B41" t="s">
        <v>0</v>
      </c>
      <c r="C41" t="s">
        <v>17</v>
      </c>
      <c r="D41" t="s">
        <v>18</v>
      </c>
      <c r="E41" t="s">
        <v>3</v>
      </c>
      <c r="F41" t="s">
        <v>19</v>
      </c>
      <c r="G41" t="s">
        <v>20</v>
      </c>
      <c r="H41" t="s">
        <v>21</v>
      </c>
      <c r="I41" t="s">
        <v>1</v>
      </c>
      <c r="J41" t="s">
        <v>22</v>
      </c>
      <c r="K41" t="s">
        <v>23</v>
      </c>
      <c r="L41" t="s">
        <v>2</v>
      </c>
      <c r="M41" t="s">
        <v>24</v>
      </c>
      <c r="N41" t="s">
        <v>25</v>
      </c>
      <c r="O41" t="s">
        <v>26</v>
      </c>
      <c r="P41" t="s">
        <v>27</v>
      </c>
      <c r="Q41" t="s">
        <v>28</v>
      </c>
      <c r="R41" t="s">
        <v>29</v>
      </c>
      <c r="S41" t="s">
        <v>29</v>
      </c>
      <c r="T41" t="s">
        <v>30</v>
      </c>
      <c r="U41" t="s">
        <v>5</v>
      </c>
      <c r="V41" t="s">
        <v>6</v>
      </c>
      <c r="W41" t="s">
        <v>4</v>
      </c>
    </row>
    <row r="42" spans="1:40" x14ac:dyDescent="0.25">
      <c r="A42">
        <v>0</v>
      </c>
      <c r="B42">
        <v>6161</v>
      </c>
      <c r="C42">
        <v>0</v>
      </c>
      <c r="D42">
        <v>3</v>
      </c>
      <c r="E42">
        <v>1</v>
      </c>
      <c r="I42" s="2">
        <v>1.80299999999997E-5</v>
      </c>
      <c r="J42">
        <v>0</v>
      </c>
      <c r="K42">
        <v>1E-4</v>
      </c>
      <c r="L42">
        <v>1</v>
      </c>
      <c r="P42">
        <v>100</v>
      </c>
      <c r="Q42" s="2">
        <v>1.35704845814974E-8</v>
      </c>
      <c r="R42">
        <v>0</v>
      </c>
      <c r="S42">
        <v>0</v>
      </c>
      <c r="T42" s="2">
        <v>6.6079295154185001E-8</v>
      </c>
      <c r="U42" t="s">
        <v>7</v>
      </c>
      <c r="V42" t="s">
        <v>60</v>
      </c>
      <c r="W42" t="s">
        <v>51</v>
      </c>
    </row>
    <row r="43" spans="1:40" x14ac:dyDescent="0.25">
      <c r="A43">
        <v>1</v>
      </c>
      <c r="B43">
        <v>5869</v>
      </c>
      <c r="C43">
        <v>0</v>
      </c>
      <c r="D43">
        <v>3</v>
      </c>
      <c r="E43">
        <v>0.95260509657523096</v>
      </c>
      <c r="F43">
        <v>0</v>
      </c>
      <c r="G43">
        <v>0</v>
      </c>
      <c r="H43">
        <v>0</v>
      </c>
      <c r="I43" s="2">
        <v>1.67449999999998E-5</v>
      </c>
      <c r="J43">
        <v>0</v>
      </c>
      <c r="K43">
        <v>1E-4</v>
      </c>
      <c r="L43">
        <v>0.92872989462008204</v>
      </c>
      <c r="M43">
        <v>0</v>
      </c>
      <c r="N43">
        <v>0</v>
      </c>
      <c r="O43">
        <v>0</v>
      </c>
      <c r="P43">
        <v>82.06</v>
      </c>
      <c r="Q43" s="2">
        <v>1.5753488636766E-8</v>
      </c>
      <c r="R43">
        <v>0</v>
      </c>
      <c r="S43">
        <v>0</v>
      </c>
      <c r="T43" s="2">
        <v>8.8105726872246597E-8</v>
      </c>
      <c r="U43" t="s">
        <v>9</v>
      </c>
      <c r="V43" t="s">
        <v>60</v>
      </c>
      <c r="W43" t="s">
        <v>51</v>
      </c>
    </row>
    <row r="44" spans="1:40" x14ac:dyDescent="0.25">
      <c r="A44">
        <v>2</v>
      </c>
      <c r="B44">
        <v>5652</v>
      </c>
      <c r="C44">
        <v>0</v>
      </c>
      <c r="D44">
        <v>3</v>
      </c>
      <c r="E44">
        <v>0.91738354163285096</v>
      </c>
      <c r="F44">
        <v>0</v>
      </c>
      <c r="G44">
        <v>0</v>
      </c>
      <c r="H44">
        <v>0</v>
      </c>
      <c r="I44" s="2">
        <v>1.6474999999999699E-5</v>
      </c>
      <c r="J44">
        <v>0</v>
      </c>
      <c r="K44">
        <v>1E-4</v>
      </c>
      <c r="L44">
        <v>0.91375485302274095</v>
      </c>
      <c r="M44">
        <v>0</v>
      </c>
      <c r="N44">
        <v>0</v>
      </c>
      <c r="O44">
        <v>0</v>
      </c>
      <c r="P44">
        <v>98.4</v>
      </c>
      <c r="Q44" s="2">
        <v>1.2651767486837599E-8</v>
      </c>
      <c r="R44">
        <v>0</v>
      </c>
      <c r="S44">
        <v>0</v>
      </c>
      <c r="T44" s="2">
        <v>6.6079295154185001E-8</v>
      </c>
      <c r="U44" t="s">
        <v>10</v>
      </c>
      <c r="V44" t="s">
        <v>60</v>
      </c>
      <c r="W44" t="s">
        <v>51</v>
      </c>
    </row>
    <row r="45" spans="1:40" x14ac:dyDescent="0.25">
      <c r="A45">
        <v>3</v>
      </c>
      <c r="B45">
        <v>4304</v>
      </c>
      <c r="C45">
        <v>0</v>
      </c>
      <c r="D45">
        <v>3</v>
      </c>
      <c r="E45">
        <v>0.69858789157604195</v>
      </c>
      <c r="F45">
        <v>0</v>
      </c>
      <c r="G45">
        <v>0</v>
      </c>
      <c r="H45">
        <v>0</v>
      </c>
      <c r="I45" s="2">
        <v>1.26749999999998E-5</v>
      </c>
      <c r="J45">
        <v>0</v>
      </c>
      <c r="K45">
        <v>1E-4</v>
      </c>
      <c r="L45">
        <v>0.70299500831947204</v>
      </c>
      <c r="M45">
        <v>0</v>
      </c>
      <c r="N45">
        <v>0</v>
      </c>
      <c r="O45">
        <v>0</v>
      </c>
      <c r="P45">
        <v>95.6</v>
      </c>
      <c r="Q45" s="2">
        <v>9.9165023132359905E-9</v>
      </c>
      <c r="R45">
        <v>0</v>
      </c>
      <c r="S45">
        <v>0</v>
      </c>
      <c r="T45" s="2">
        <v>6.6079295154185001E-8</v>
      </c>
      <c r="U45" t="s">
        <v>11</v>
      </c>
      <c r="V45" t="s">
        <v>60</v>
      </c>
      <c r="W45" t="s">
        <v>51</v>
      </c>
    </row>
    <row r="46" spans="1:40" x14ac:dyDescent="0.25">
      <c r="A46">
        <v>4</v>
      </c>
      <c r="B46">
        <v>5757</v>
      </c>
      <c r="C46">
        <v>0</v>
      </c>
      <c r="D46">
        <v>3</v>
      </c>
      <c r="E46">
        <v>0.93442622950819598</v>
      </c>
      <c r="F46">
        <v>0</v>
      </c>
      <c r="G46">
        <v>0</v>
      </c>
      <c r="H46">
        <v>0</v>
      </c>
      <c r="I46" s="2">
        <v>1.66949999999997E-5</v>
      </c>
      <c r="J46">
        <v>0</v>
      </c>
      <c r="K46">
        <v>1E-4</v>
      </c>
      <c r="L46">
        <v>0.92595673876872098</v>
      </c>
      <c r="M46">
        <v>0</v>
      </c>
      <c r="N46">
        <v>0</v>
      </c>
      <c r="O46">
        <v>0</v>
      </c>
      <c r="P46">
        <v>98.99</v>
      </c>
      <c r="Q46" s="2">
        <v>1.28099977170298E-8</v>
      </c>
      <c r="R46">
        <v>0</v>
      </c>
      <c r="S46">
        <v>0</v>
      </c>
      <c r="T46" s="2">
        <v>6.6079295154185001E-8</v>
      </c>
      <c r="U46" t="s">
        <v>12</v>
      </c>
      <c r="V46" t="s">
        <v>60</v>
      </c>
      <c r="W46" t="s">
        <v>51</v>
      </c>
    </row>
    <row r="47" spans="1:40" x14ac:dyDescent="0.25">
      <c r="A47">
        <v>5</v>
      </c>
      <c r="B47">
        <v>5832</v>
      </c>
      <c r="C47">
        <v>0</v>
      </c>
      <c r="D47">
        <v>3</v>
      </c>
      <c r="E47">
        <v>0.94659957799058503</v>
      </c>
      <c r="F47">
        <v>0</v>
      </c>
      <c r="G47">
        <v>0</v>
      </c>
      <c r="H47">
        <v>0</v>
      </c>
      <c r="I47" s="2">
        <v>1.7084999999999698E-5</v>
      </c>
      <c r="J47">
        <v>0</v>
      </c>
      <c r="K47">
        <v>1E-4</v>
      </c>
      <c r="L47">
        <v>0.94758735440931896</v>
      </c>
      <c r="M47">
        <v>0</v>
      </c>
      <c r="N47">
        <v>0</v>
      </c>
      <c r="O47">
        <v>0</v>
      </c>
      <c r="P47">
        <v>98.67</v>
      </c>
      <c r="Q47" s="2">
        <v>1.30189672422958E-8</v>
      </c>
      <c r="R47">
        <v>0</v>
      </c>
      <c r="S47">
        <v>0</v>
      </c>
      <c r="T47" s="2">
        <v>6.6079295154185001E-8</v>
      </c>
      <c r="U47" t="s">
        <v>13</v>
      </c>
      <c r="V47" t="s">
        <v>60</v>
      </c>
      <c r="W47" t="s">
        <v>51</v>
      </c>
    </row>
    <row r="48" spans="1:40" x14ac:dyDescent="0.25">
      <c r="A48">
        <v>6</v>
      </c>
      <c r="B48">
        <v>6216</v>
      </c>
      <c r="C48">
        <v>0</v>
      </c>
      <c r="D48">
        <v>4</v>
      </c>
      <c r="E48">
        <v>1.0089271222204099</v>
      </c>
      <c r="I48" s="2">
        <v>1.8459999999999701E-5</v>
      </c>
      <c r="J48">
        <v>0</v>
      </c>
      <c r="K48">
        <v>1E-4</v>
      </c>
      <c r="L48">
        <v>1.0238491403216801</v>
      </c>
      <c r="P48">
        <v>100</v>
      </c>
      <c r="Q48" s="2">
        <v>1.36916299559465E-8</v>
      </c>
      <c r="R48">
        <v>0</v>
      </c>
      <c r="S48">
        <v>0</v>
      </c>
      <c r="T48" s="2">
        <v>8.8105726872246597E-8</v>
      </c>
      <c r="U48" t="s">
        <v>14</v>
      </c>
      <c r="V48" t="s">
        <v>60</v>
      </c>
      <c r="W48" t="s">
        <v>51</v>
      </c>
    </row>
    <row r="49" spans="1:23" x14ac:dyDescent="0.25">
      <c r="A49">
        <v>7</v>
      </c>
      <c r="B49">
        <v>6205</v>
      </c>
      <c r="C49">
        <v>0</v>
      </c>
      <c r="D49">
        <v>4</v>
      </c>
      <c r="E49">
        <v>1.0071416977763299</v>
      </c>
      <c r="F49">
        <v>0</v>
      </c>
      <c r="G49">
        <v>0</v>
      </c>
      <c r="H49">
        <v>0</v>
      </c>
      <c r="I49" s="2">
        <v>1.8119999999999701E-5</v>
      </c>
      <c r="J49">
        <v>0</v>
      </c>
      <c r="K49">
        <v>1E-4</v>
      </c>
      <c r="L49">
        <v>1.0049916805324399</v>
      </c>
      <c r="M49">
        <v>0</v>
      </c>
      <c r="N49">
        <v>0</v>
      </c>
      <c r="O49">
        <v>0</v>
      </c>
      <c r="P49">
        <v>99.99</v>
      </c>
      <c r="Q49" s="2">
        <v>1.36687677578327E-8</v>
      </c>
      <c r="R49">
        <v>0</v>
      </c>
      <c r="S49">
        <v>0</v>
      </c>
      <c r="T49" s="2">
        <v>8.8105726872246597E-8</v>
      </c>
      <c r="U49" t="s">
        <v>15</v>
      </c>
      <c r="V49" t="s">
        <v>60</v>
      </c>
      <c r="W49" t="s">
        <v>51</v>
      </c>
    </row>
    <row r="52" spans="1:23" x14ac:dyDescent="0.25">
      <c r="A52" s="9" t="s">
        <v>34</v>
      </c>
      <c r="B52" s="9"/>
      <c r="C52" s="9"/>
      <c r="D52" s="9"/>
      <c r="E52" s="9"/>
      <c r="F52" s="9"/>
      <c r="G52" s="9"/>
      <c r="H52" s="9"/>
      <c r="I52" s="9"/>
    </row>
    <row r="53" spans="1:23" x14ac:dyDescent="0.25">
      <c r="B53" t="s">
        <v>0</v>
      </c>
      <c r="C53" t="s">
        <v>17</v>
      </c>
      <c r="D53" t="s">
        <v>18</v>
      </c>
      <c r="E53" t="s">
        <v>3</v>
      </c>
      <c r="F53" t="s">
        <v>19</v>
      </c>
      <c r="G53" t="s">
        <v>20</v>
      </c>
      <c r="H53" t="s">
        <v>21</v>
      </c>
      <c r="I53" t="s">
        <v>1</v>
      </c>
      <c r="J53" t="s">
        <v>22</v>
      </c>
      <c r="K53" t="s">
        <v>23</v>
      </c>
      <c r="L53" t="s">
        <v>2</v>
      </c>
      <c r="M53" t="s">
        <v>24</v>
      </c>
      <c r="N53" t="s">
        <v>25</v>
      </c>
      <c r="O53" t="s">
        <v>26</v>
      </c>
      <c r="P53" t="s">
        <v>27</v>
      </c>
      <c r="Q53" t="s">
        <v>28</v>
      </c>
      <c r="R53" t="s">
        <v>29</v>
      </c>
      <c r="S53" t="s">
        <v>29</v>
      </c>
      <c r="T53" t="s">
        <v>30</v>
      </c>
      <c r="U53" t="s">
        <v>5</v>
      </c>
      <c r="V53" t="s">
        <v>6</v>
      </c>
      <c r="W53" t="s">
        <v>4</v>
      </c>
    </row>
    <row r="54" spans="1:23" x14ac:dyDescent="0.25">
      <c r="A54">
        <v>0</v>
      </c>
      <c r="B54">
        <v>102793</v>
      </c>
      <c r="C54">
        <v>0</v>
      </c>
      <c r="D54">
        <v>50</v>
      </c>
      <c r="E54">
        <v>1</v>
      </c>
      <c r="I54">
        <v>3.42430000000005E-4</v>
      </c>
      <c r="J54">
        <v>0</v>
      </c>
      <c r="K54">
        <v>1.75E-3</v>
      </c>
      <c r="L54">
        <v>1</v>
      </c>
      <c r="P54">
        <v>100</v>
      </c>
      <c r="Q54" s="2">
        <v>2.2641629955946299E-7</v>
      </c>
      <c r="R54">
        <v>0</v>
      </c>
      <c r="S54">
        <v>0</v>
      </c>
      <c r="T54" s="2">
        <v>1.1013215859030801E-6</v>
      </c>
      <c r="U54" t="s">
        <v>7</v>
      </c>
      <c r="V54" t="s">
        <v>61</v>
      </c>
      <c r="W54" t="s">
        <v>51</v>
      </c>
    </row>
    <row r="55" spans="1:23" x14ac:dyDescent="0.25">
      <c r="A55">
        <v>1</v>
      </c>
      <c r="B55">
        <v>93557</v>
      </c>
      <c r="C55">
        <v>0</v>
      </c>
      <c r="D55">
        <v>43</v>
      </c>
      <c r="E55">
        <v>0.91014952380025804</v>
      </c>
      <c r="F55">
        <v>0</v>
      </c>
      <c r="G55">
        <v>0</v>
      </c>
      <c r="H55">
        <v>0</v>
      </c>
      <c r="I55">
        <v>3.1001000000000401E-4</v>
      </c>
      <c r="J55">
        <v>0</v>
      </c>
      <c r="K55">
        <v>1.5499999999999999E-3</v>
      </c>
      <c r="L55">
        <v>0.90532371579592696</v>
      </c>
      <c r="M55">
        <v>0</v>
      </c>
      <c r="N55">
        <v>0</v>
      </c>
      <c r="O55">
        <v>0</v>
      </c>
      <c r="P55">
        <v>82.6</v>
      </c>
      <c r="Q55" s="2">
        <v>2.49482672184824E-7</v>
      </c>
      <c r="R55">
        <v>0</v>
      </c>
      <c r="S55">
        <v>0</v>
      </c>
      <c r="T55" s="2">
        <v>1.1894273127753301E-6</v>
      </c>
      <c r="U55" t="s">
        <v>9</v>
      </c>
      <c r="V55" t="s">
        <v>61</v>
      </c>
      <c r="W55" t="s">
        <v>51</v>
      </c>
    </row>
    <row r="56" spans="1:23" x14ac:dyDescent="0.25">
      <c r="A56">
        <v>2</v>
      </c>
      <c r="B56">
        <v>96411</v>
      </c>
      <c r="C56">
        <v>0</v>
      </c>
      <c r="D56">
        <v>47</v>
      </c>
      <c r="E56">
        <v>0.93791406029593405</v>
      </c>
      <c r="F56">
        <v>0</v>
      </c>
      <c r="G56">
        <v>0</v>
      </c>
      <c r="H56">
        <v>0</v>
      </c>
      <c r="I56">
        <v>3.19300000000005E-4</v>
      </c>
      <c r="J56">
        <v>0</v>
      </c>
      <c r="K56">
        <v>1.6000000000000001E-3</v>
      </c>
      <c r="L56">
        <v>0.93245334812954594</v>
      </c>
      <c r="M56">
        <v>0</v>
      </c>
      <c r="N56">
        <v>0</v>
      </c>
      <c r="O56">
        <v>0</v>
      </c>
      <c r="P56">
        <v>98.73</v>
      </c>
      <c r="Q56" s="2">
        <v>2.1509068250480899E-7</v>
      </c>
      <c r="R56">
        <v>0</v>
      </c>
      <c r="S56">
        <v>0</v>
      </c>
      <c r="T56" s="2">
        <v>1.05726872246696E-6</v>
      </c>
      <c r="U56" t="s">
        <v>10</v>
      </c>
      <c r="V56" t="s">
        <v>61</v>
      </c>
      <c r="W56" t="s">
        <v>51</v>
      </c>
    </row>
    <row r="57" spans="1:23" x14ac:dyDescent="0.25">
      <c r="A57">
        <v>3</v>
      </c>
      <c r="B57">
        <v>75459</v>
      </c>
      <c r="C57">
        <v>0</v>
      </c>
      <c r="D57">
        <v>36</v>
      </c>
      <c r="E57">
        <v>0.73408695144611003</v>
      </c>
      <c r="F57">
        <v>0</v>
      </c>
      <c r="G57">
        <v>0</v>
      </c>
      <c r="H57">
        <v>0</v>
      </c>
      <c r="I57">
        <v>2.51885000000006E-4</v>
      </c>
      <c r="J57">
        <v>0</v>
      </c>
      <c r="K57">
        <v>1.25E-3</v>
      </c>
      <c r="L57">
        <v>0.73558099465585103</v>
      </c>
      <c r="M57">
        <v>0</v>
      </c>
      <c r="N57">
        <v>0</v>
      </c>
      <c r="O57">
        <v>0</v>
      </c>
      <c r="P57">
        <v>95.67</v>
      </c>
      <c r="Q57" s="2">
        <v>1.7373183976305599E-7</v>
      </c>
      <c r="R57">
        <v>0</v>
      </c>
      <c r="S57">
        <v>0</v>
      </c>
      <c r="T57" s="2">
        <v>8.59030837004405E-7</v>
      </c>
      <c r="U57" t="s">
        <v>11</v>
      </c>
      <c r="V57" t="s">
        <v>61</v>
      </c>
      <c r="W57" t="s">
        <v>51</v>
      </c>
    </row>
    <row r="58" spans="1:23" x14ac:dyDescent="0.25">
      <c r="A58">
        <v>4</v>
      </c>
      <c r="B58">
        <v>97279</v>
      </c>
      <c r="C58">
        <v>0</v>
      </c>
      <c r="D58">
        <v>46</v>
      </c>
      <c r="E58">
        <v>0.946358215053554</v>
      </c>
      <c r="F58">
        <v>0</v>
      </c>
      <c r="G58">
        <v>0</v>
      </c>
      <c r="H58">
        <v>0</v>
      </c>
      <c r="I58">
        <v>3.23750000000006E-4</v>
      </c>
      <c r="J58">
        <v>0</v>
      </c>
      <c r="K58">
        <v>1.6024999999999601E-3</v>
      </c>
      <c r="L58">
        <v>0.94544870484478905</v>
      </c>
      <c r="M58">
        <v>0</v>
      </c>
      <c r="N58">
        <v>0</v>
      </c>
      <c r="O58">
        <v>0</v>
      </c>
      <c r="P58">
        <v>98.83</v>
      </c>
      <c r="Q58" s="2">
        <v>2.16807573722681E-7</v>
      </c>
      <c r="R58">
        <v>0</v>
      </c>
      <c r="S58">
        <v>0</v>
      </c>
      <c r="T58" s="2">
        <v>1.0352422907488899E-6</v>
      </c>
      <c r="U58" t="s">
        <v>12</v>
      </c>
      <c r="V58" t="s">
        <v>61</v>
      </c>
      <c r="W58" t="s">
        <v>51</v>
      </c>
    </row>
    <row r="59" spans="1:23" x14ac:dyDescent="0.25">
      <c r="A59">
        <v>5</v>
      </c>
      <c r="B59">
        <v>94548</v>
      </c>
      <c r="C59">
        <v>0</v>
      </c>
      <c r="D59">
        <v>44</v>
      </c>
      <c r="E59">
        <v>0.91979025809150405</v>
      </c>
      <c r="F59">
        <v>0</v>
      </c>
      <c r="G59">
        <v>0</v>
      </c>
      <c r="H59">
        <v>0</v>
      </c>
      <c r="I59">
        <v>3.1315500000000598E-4</v>
      </c>
      <c r="J59">
        <v>0</v>
      </c>
      <c r="K59">
        <v>1.5499999999999999E-3</v>
      </c>
      <c r="L59">
        <v>0.91450807464299899</v>
      </c>
      <c r="M59">
        <v>0</v>
      </c>
      <c r="N59">
        <v>0</v>
      </c>
      <c r="O59">
        <v>0</v>
      </c>
      <c r="P59">
        <v>98.54</v>
      </c>
      <c r="Q59" s="2">
        <v>2.1134108647038999E-7</v>
      </c>
      <c r="R59">
        <v>0</v>
      </c>
      <c r="S59">
        <v>0</v>
      </c>
      <c r="T59" s="2">
        <v>9.9118942731277497E-7</v>
      </c>
      <c r="U59" t="s">
        <v>13</v>
      </c>
      <c r="V59" t="s">
        <v>61</v>
      </c>
      <c r="W59" t="s">
        <v>51</v>
      </c>
    </row>
    <row r="60" spans="1:23" x14ac:dyDescent="0.25">
      <c r="A60">
        <v>6</v>
      </c>
      <c r="B60">
        <v>101932</v>
      </c>
      <c r="C60">
        <v>0</v>
      </c>
      <c r="D60">
        <v>50</v>
      </c>
      <c r="E60">
        <v>0.991623943264619</v>
      </c>
      <c r="F60">
        <v>0</v>
      </c>
      <c r="G60">
        <v>0</v>
      </c>
      <c r="H60">
        <v>0</v>
      </c>
      <c r="I60">
        <v>3.3972000000000402E-4</v>
      </c>
      <c r="J60">
        <v>0</v>
      </c>
      <c r="K60">
        <v>1.75E-3</v>
      </c>
      <c r="L60">
        <v>0.99208597377566099</v>
      </c>
      <c r="M60">
        <v>0</v>
      </c>
      <c r="N60">
        <v>0</v>
      </c>
      <c r="O60">
        <v>0</v>
      </c>
      <c r="P60">
        <v>99.85</v>
      </c>
      <c r="Q60" s="2">
        <v>2.2485710945271699E-7</v>
      </c>
      <c r="R60">
        <v>0</v>
      </c>
      <c r="S60">
        <v>0</v>
      </c>
      <c r="T60" s="2">
        <v>1.1013215859030801E-6</v>
      </c>
      <c r="U60" t="s">
        <v>14</v>
      </c>
      <c r="V60" t="s">
        <v>61</v>
      </c>
      <c r="W60" t="s">
        <v>51</v>
      </c>
    </row>
    <row r="61" spans="1:23" x14ac:dyDescent="0.25">
      <c r="A61">
        <v>7</v>
      </c>
      <c r="B61">
        <v>102678</v>
      </c>
      <c r="C61">
        <v>0</v>
      </c>
      <c r="D61">
        <v>49</v>
      </c>
      <c r="E61">
        <v>0.99888124677750401</v>
      </c>
      <c r="F61">
        <v>0</v>
      </c>
      <c r="G61">
        <v>0</v>
      </c>
      <c r="H61">
        <v>0</v>
      </c>
      <c r="I61">
        <v>3.41755000000005E-4</v>
      </c>
      <c r="J61">
        <v>0</v>
      </c>
      <c r="K61">
        <v>1.75E-3</v>
      </c>
      <c r="L61">
        <v>0.99802879420611501</v>
      </c>
      <c r="M61">
        <v>0</v>
      </c>
      <c r="N61">
        <v>0</v>
      </c>
      <c r="O61">
        <v>0</v>
      </c>
      <c r="P61">
        <v>99.97</v>
      </c>
      <c r="Q61" s="2">
        <v>2.2623086485416199E-7</v>
      </c>
      <c r="R61">
        <v>0</v>
      </c>
      <c r="S61">
        <v>0</v>
      </c>
      <c r="T61" s="2">
        <v>1.0792951541850199E-6</v>
      </c>
      <c r="U61" t="s">
        <v>15</v>
      </c>
      <c r="V61" t="s">
        <v>61</v>
      </c>
      <c r="W61" t="s">
        <v>51</v>
      </c>
    </row>
    <row r="64" spans="1:23" x14ac:dyDescent="0.25">
      <c r="A64" s="9" t="s">
        <v>35</v>
      </c>
      <c r="B64" s="9"/>
      <c r="C64" s="9"/>
      <c r="D64" s="9"/>
      <c r="E64" s="9"/>
      <c r="F64" s="9"/>
      <c r="G64" s="9"/>
      <c r="H64" s="9"/>
      <c r="I64" s="9"/>
    </row>
    <row r="65" spans="1:23" x14ac:dyDescent="0.25">
      <c r="B65" t="s">
        <v>0</v>
      </c>
      <c r="C65" t="s">
        <v>17</v>
      </c>
      <c r="D65" t="s">
        <v>18</v>
      </c>
      <c r="E65" t="s">
        <v>3</v>
      </c>
      <c r="F65" t="s">
        <v>19</v>
      </c>
      <c r="G65" t="s">
        <v>20</v>
      </c>
      <c r="H65" t="s">
        <v>21</v>
      </c>
      <c r="I65" t="s">
        <v>1</v>
      </c>
      <c r="J65" t="s">
        <v>22</v>
      </c>
      <c r="K65" t="s">
        <v>23</v>
      </c>
      <c r="L65" t="s">
        <v>2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29</v>
      </c>
      <c r="T65" t="s">
        <v>30</v>
      </c>
      <c r="U65" t="s">
        <v>5</v>
      </c>
      <c r="V65" t="s">
        <v>6</v>
      </c>
      <c r="W65" t="s">
        <v>4</v>
      </c>
    </row>
    <row r="66" spans="1:23" x14ac:dyDescent="0.25">
      <c r="A66">
        <v>0</v>
      </c>
      <c r="B66">
        <v>120943</v>
      </c>
      <c r="C66">
        <v>0</v>
      </c>
      <c r="D66">
        <v>58</v>
      </c>
      <c r="E66">
        <v>1</v>
      </c>
      <c r="I66">
        <v>4.0409000000000397E-4</v>
      </c>
      <c r="J66">
        <v>0</v>
      </c>
      <c r="K66">
        <v>2E-3</v>
      </c>
      <c r="L66">
        <v>1</v>
      </c>
      <c r="P66">
        <v>100</v>
      </c>
      <c r="Q66" s="2">
        <v>2.6639427312774298E-7</v>
      </c>
      <c r="R66">
        <v>0</v>
      </c>
      <c r="S66">
        <v>0</v>
      </c>
      <c r="T66" s="2">
        <v>1.27753303964757E-6</v>
      </c>
      <c r="U66" t="s">
        <v>7</v>
      </c>
      <c r="V66" t="s">
        <v>62</v>
      </c>
      <c r="W66" t="s">
        <v>51</v>
      </c>
    </row>
    <row r="67" spans="1:23" x14ac:dyDescent="0.25">
      <c r="A67">
        <v>1</v>
      </c>
      <c r="B67">
        <v>108978</v>
      </c>
      <c r="C67">
        <v>0</v>
      </c>
      <c r="D67">
        <v>54</v>
      </c>
      <c r="E67">
        <v>0.90106909866631302</v>
      </c>
      <c r="F67">
        <v>0</v>
      </c>
      <c r="G67">
        <v>0</v>
      </c>
      <c r="H67">
        <v>0</v>
      </c>
      <c r="I67">
        <v>3.62745000000004E-4</v>
      </c>
      <c r="J67">
        <v>0</v>
      </c>
      <c r="K67">
        <v>1.8500000000000001E-3</v>
      </c>
      <c r="L67">
        <v>0.89768368432775103</v>
      </c>
      <c r="M67">
        <v>0</v>
      </c>
      <c r="N67">
        <v>0</v>
      </c>
      <c r="O67">
        <v>0</v>
      </c>
      <c r="P67">
        <v>82.04</v>
      </c>
      <c r="Q67" s="2">
        <v>2.92588551410391E-7</v>
      </c>
      <c r="R67">
        <v>0</v>
      </c>
      <c r="S67">
        <v>0</v>
      </c>
      <c r="T67" s="2">
        <v>1.431718061674E-6</v>
      </c>
      <c r="U67" t="s">
        <v>9</v>
      </c>
      <c r="V67" t="s">
        <v>62</v>
      </c>
      <c r="W67" t="s">
        <v>51</v>
      </c>
    </row>
    <row r="68" spans="1:23" x14ac:dyDescent="0.25">
      <c r="A68">
        <v>2</v>
      </c>
      <c r="B68">
        <v>109112</v>
      </c>
      <c r="C68">
        <v>0</v>
      </c>
      <c r="D68">
        <v>52</v>
      </c>
      <c r="E68">
        <v>0.90217705861438802</v>
      </c>
      <c r="F68">
        <v>0</v>
      </c>
      <c r="G68">
        <v>0</v>
      </c>
      <c r="H68">
        <v>0</v>
      </c>
      <c r="I68">
        <v>3.6527500000000399E-4</v>
      </c>
      <c r="J68">
        <v>0</v>
      </c>
      <c r="K68">
        <v>1.8E-3</v>
      </c>
      <c r="L68">
        <v>0.90394466579227595</v>
      </c>
      <c r="M68">
        <v>0</v>
      </c>
      <c r="N68">
        <v>0</v>
      </c>
      <c r="O68">
        <v>0</v>
      </c>
      <c r="P68">
        <v>98.39</v>
      </c>
      <c r="Q68" s="2">
        <v>2.4426750865139302E-7</v>
      </c>
      <c r="R68">
        <v>0</v>
      </c>
      <c r="S68">
        <v>0</v>
      </c>
      <c r="T68" s="2">
        <v>1.1453744493392001E-6</v>
      </c>
      <c r="U68" t="s">
        <v>10</v>
      </c>
      <c r="V68" t="s">
        <v>62</v>
      </c>
      <c r="W68" t="s">
        <v>51</v>
      </c>
    </row>
    <row r="69" spans="1:23" x14ac:dyDescent="0.25">
      <c r="A69">
        <v>3</v>
      </c>
      <c r="B69">
        <v>84937</v>
      </c>
      <c r="C69">
        <v>0</v>
      </c>
      <c r="D69">
        <v>42.049999999999201</v>
      </c>
      <c r="E69">
        <v>0.70228950828075998</v>
      </c>
      <c r="F69">
        <v>0</v>
      </c>
      <c r="G69">
        <v>0</v>
      </c>
      <c r="H69">
        <v>0</v>
      </c>
      <c r="I69">
        <v>2.8681500000000498E-4</v>
      </c>
      <c r="J69">
        <v>0</v>
      </c>
      <c r="K69">
        <v>1.4499999999999999E-3</v>
      </c>
      <c r="L69">
        <v>0.70977999950506498</v>
      </c>
      <c r="M69">
        <v>0</v>
      </c>
      <c r="N69">
        <v>0</v>
      </c>
      <c r="O69">
        <v>0</v>
      </c>
      <c r="P69">
        <v>95.71</v>
      </c>
      <c r="Q69" s="2">
        <v>1.9547163628011101E-7</v>
      </c>
      <c r="R69">
        <v>0</v>
      </c>
      <c r="S69">
        <v>0</v>
      </c>
      <c r="T69" s="2">
        <v>9.6916299559471294E-7</v>
      </c>
      <c r="U69" t="s">
        <v>11</v>
      </c>
      <c r="V69" t="s">
        <v>62</v>
      </c>
      <c r="W69" t="s">
        <v>51</v>
      </c>
    </row>
    <row r="70" spans="1:23" x14ac:dyDescent="0.25">
      <c r="A70">
        <v>4</v>
      </c>
      <c r="B70">
        <v>113151</v>
      </c>
      <c r="C70">
        <v>0</v>
      </c>
      <c r="D70">
        <v>54</v>
      </c>
      <c r="E70">
        <v>0.93557295585523703</v>
      </c>
      <c r="F70">
        <v>0</v>
      </c>
      <c r="G70">
        <v>0</v>
      </c>
      <c r="H70">
        <v>0</v>
      </c>
      <c r="I70">
        <v>3.7831500000000401E-4</v>
      </c>
      <c r="J70">
        <v>0</v>
      </c>
      <c r="K70">
        <v>1.8E-3</v>
      </c>
      <c r="L70">
        <v>0.936214704645006</v>
      </c>
      <c r="M70">
        <v>0</v>
      </c>
      <c r="N70">
        <v>0</v>
      </c>
      <c r="O70">
        <v>0</v>
      </c>
      <c r="P70">
        <v>98.87</v>
      </c>
      <c r="Q70" s="2">
        <v>2.5207977903613798E-7</v>
      </c>
      <c r="R70">
        <v>0</v>
      </c>
      <c r="S70">
        <v>0</v>
      </c>
      <c r="T70" s="2">
        <v>1.1894273127753301E-6</v>
      </c>
      <c r="U70" t="s">
        <v>12</v>
      </c>
      <c r="V70" t="s">
        <v>62</v>
      </c>
      <c r="W70" t="s">
        <v>51</v>
      </c>
    </row>
    <row r="71" spans="1:23" x14ac:dyDescent="0.25">
      <c r="A71">
        <v>5</v>
      </c>
      <c r="B71">
        <v>109130</v>
      </c>
      <c r="C71">
        <v>0</v>
      </c>
      <c r="D71">
        <v>53</v>
      </c>
      <c r="E71">
        <v>0.90232588905517397</v>
      </c>
      <c r="F71">
        <v>0</v>
      </c>
      <c r="G71">
        <v>0</v>
      </c>
      <c r="H71">
        <v>0</v>
      </c>
      <c r="I71">
        <v>3.6663000000000402E-4</v>
      </c>
      <c r="J71">
        <v>0</v>
      </c>
      <c r="K71">
        <v>1.8E-3</v>
      </c>
      <c r="L71">
        <v>0.907297879185333</v>
      </c>
      <c r="M71">
        <v>0</v>
      </c>
      <c r="N71">
        <v>0</v>
      </c>
      <c r="O71">
        <v>0</v>
      </c>
      <c r="P71">
        <v>98.62</v>
      </c>
      <c r="Q71" s="2">
        <v>2.4373803421131402E-7</v>
      </c>
      <c r="R71">
        <v>0</v>
      </c>
      <c r="S71">
        <v>0</v>
      </c>
      <c r="T71" s="2">
        <v>1.1894273127753301E-6</v>
      </c>
      <c r="U71" t="s">
        <v>13</v>
      </c>
      <c r="V71" t="s">
        <v>62</v>
      </c>
      <c r="W71" t="s">
        <v>51</v>
      </c>
    </row>
    <row r="72" spans="1:23" x14ac:dyDescent="0.25">
      <c r="A72">
        <v>6</v>
      </c>
      <c r="B72">
        <v>119553</v>
      </c>
      <c r="C72">
        <v>0</v>
      </c>
      <c r="D72">
        <v>57</v>
      </c>
      <c r="E72">
        <v>0.98850698262818004</v>
      </c>
      <c r="F72">
        <v>0</v>
      </c>
      <c r="G72">
        <v>0</v>
      </c>
      <c r="H72">
        <v>0</v>
      </c>
      <c r="I72">
        <v>4.0102000000000399E-4</v>
      </c>
      <c r="J72">
        <v>0</v>
      </c>
      <c r="K72">
        <v>2.0500000000000002E-3</v>
      </c>
      <c r="L72">
        <v>0.99240268257071496</v>
      </c>
      <c r="M72">
        <v>0</v>
      </c>
      <c r="N72">
        <v>0</v>
      </c>
      <c r="O72">
        <v>0</v>
      </c>
      <c r="P72">
        <v>99.85</v>
      </c>
      <c r="Q72" s="2">
        <v>2.6372819140604202E-7</v>
      </c>
      <c r="R72">
        <v>0</v>
      </c>
      <c r="S72">
        <v>0</v>
      </c>
      <c r="T72" s="2">
        <v>1.2555066079295101E-6</v>
      </c>
      <c r="U72" t="s">
        <v>14</v>
      </c>
      <c r="V72" t="s">
        <v>62</v>
      </c>
      <c r="W72" t="s">
        <v>51</v>
      </c>
    </row>
    <row r="73" spans="1:23" x14ac:dyDescent="0.25">
      <c r="A73">
        <v>7</v>
      </c>
      <c r="B73">
        <v>120691</v>
      </c>
      <c r="C73">
        <v>0</v>
      </c>
      <c r="D73">
        <v>58</v>
      </c>
      <c r="E73">
        <v>0.99791637382899301</v>
      </c>
      <c r="F73">
        <v>0</v>
      </c>
      <c r="G73">
        <v>0</v>
      </c>
      <c r="H73">
        <v>0</v>
      </c>
      <c r="I73">
        <v>4.0391500000000501E-4</v>
      </c>
      <c r="J73">
        <v>0</v>
      </c>
      <c r="K73">
        <v>2E-3</v>
      </c>
      <c r="L73">
        <v>0.99956692815957005</v>
      </c>
      <c r="M73">
        <v>0</v>
      </c>
      <c r="N73">
        <v>0</v>
      </c>
      <c r="O73">
        <v>0</v>
      </c>
      <c r="P73">
        <v>99.98</v>
      </c>
      <c r="Q73" s="2">
        <v>2.65892385525553E-7</v>
      </c>
      <c r="R73">
        <v>0</v>
      </c>
      <c r="S73">
        <v>0</v>
      </c>
      <c r="T73" s="2">
        <v>1.27753303964757E-6</v>
      </c>
      <c r="U73" t="s">
        <v>15</v>
      </c>
      <c r="V73" t="s">
        <v>62</v>
      </c>
      <c r="W73" t="s">
        <v>51</v>
      </c>
    </row>
    <row r="76" spans="1:23" x14ac:dyDescent="0.25">
      <c r="A76" s="9" t="s">
        <v>36</v>
      </c>
      <c r="B76" s="9"/>
      <c r="C76" s="9"/>
      <c r="D76" s="9"/>
      <c r="E76" s="9"/>
      <c r="F76" s="9"/>
      <c r="G76" s="9"/>
      <c r="H76" s="9"/>
      <c r="I76" s="9"/>
    </row>
    <row r="77" spans="1:23" x14ac:dyDescent="0.25">
      <c r="B77" t="s">
        <v>0</v>
      </c>
      <c r="C77" t="s">
        <v>17</v>
      </c>
      <c r="D77" t="s">
        <v>18</v>
      </c>
      <c r="E77" t="s">
        <v>3</v>
      </c>
      <c r="F77" t="s">
        <v>19</v>
      </c>
      <c r="G77" t="s">
        <v>20</v>
      </c>
      <c r="H77" t="s">
        <v>21</v>
      </c>
      <c r="I77" t="s">
        <v>1</v>
      </c>
      <c r="J77" t="s">
        <v>22</v>
      </c>
      <c r="K77" t="s">
        <v>23</v>
      </c>
      <c r="L77" t="s">
        <v>2</v>
      </c>
      <c r="M77" t="s">
        <v>24</v>
      </c>
      <c r="N77" t="s">
        <v>25</v>
      </c>
      <c r="O77" t="s">
        <v>26</v>
      </c>
      <c r="P77" t="s">
        <v>27</v>
      </c>
      <c r="Q77" t="s">
        <v>28</v>
      </c>
      <c r="R77" t="s">
        <v>29</v>
      </c>
      <c r="S77" t="s">
        <v>29</v>
      </c>
      <c r="T77" t="s">
        <v>30</v>
      </c>
      <c r="U77" t="s">
        <v>5</v>
      </c>
      <c r="V77" t="s">
        <v>6</v>
      </c>
      <c r="W77" t="s">
        <v>4</v>
      </c>
    </row>
    <row r="78" spans="1:23" x14ac:dyDescent="0.25">
      <c r="A78">
        <v>0</v>
      </c>
      <c r="B78">
        <v>5850</v>
      </c>
      <c r="C78">
        <v>0</v>
      </c>
      <c r="D78">
        <v>3</v>
      </c>
      <c r="E78">
        <v>1</v>
      </c>
      <c r="I78" s="2">
        <v>2.0259999999999599E-5</v>
      </c>
      <c r="J78">
        <v>0</v>
      </c>
      <c r="K78">
        <v>1E-4</v>
      </c>
      <c r="L78">
        <v>1</v>
      </c>
      <c r="P78">
        <v>100</v>
      </c>
      <c r="Q78" s="2">
        <v>1.2885462555065701E-8</v>
      </c>
      <c r="R78">
        <v>0</v>
      </c>
      <c r="S78">
        <v>0</v>
      </c>
      <c r="T78" s="2">
        <v>6.6079295154185001E-8</v>
      </c>
      <c r="U78" t="s">
        <v>7</v>
      </c>
      <c r="V78" t="s">
        <v>63</v>
      </c>
      <c r="W78" t="s">
        <v>51</v>
      </c>
    </row>
    <row r="79" spans="1:23" x14ac:dyDescent="0.25">
      <c r="A79">
        <v>1</v>
      </c>
      <c r="B79">
        <v>4812</v>
      </c>
      <c r="C79">
        <v>0</v>
      </c>
      <c r="D79">
        <v>3</v>
      </c>
      <c r="E79">
        <v>0.82256410256410195</v>
      </c>
      <c r="F79">
        <v>0</v>
      </c>
      <c r="G79">
        <v>0</v>
      </c>
      <c r="H79">
        <v>0</v>
      </c>
      <c r="I79" s="2">
        <v>1.71399999999997E-5</v>
      </c>
      <c r="J79">
        <v>0</v>
      </c>
      <c r="K79">
        <v>1E-4</v>
      </c>
      <c r="L79">
        <v>0.84600197433366597</v>
      </c>
      <c r="M79">
        <v>0</v>
      </c>
      <c r="N79">
        <v>0</v>
      </c>
      <c r="O79">
        <v>0</v>
      </c>
      <c r="P79">
        <v>81.91</v>
      </c>
      <c r="Q79" s="2">
        <v>1.2939957200257601E-8</v>
      </c>
      <c r="R79">
        <v>0</v>
      </c>
      <c r="S79">
        <v>0</v>
      </c>
      <c r="T79" s="2">
        <v>6.6079295154185001E-8</v>
      </c>
      <c r="U79" t="s">
        <v>9</v>
      </c>
      <c r="V79" t="s">
        <v>63</v>
      </c>
      <c r="W79" t="s">
        <v>51</v>
      </c>
    </row>
    <row r="80" spans="1:23" x14ac:dyDescent="0.25">
      <c r="A80">
        <v>2</v>
      </c>
      <c r="B80">
        <v>5233</v>
      </c>
      <c r="C80">
        <v>0</v>
      </c>
      <c r="D80">
        <v>3</v>
      </c>
      <c r="E80">
        <v>0.89452991452991404</v>
      </c>
      <c r="F80">
        <v>0</v>
      </c>
      <c r="G80">
        <v>0</v>
      </c>
      <c r="H80">
        <v>0</v>
      </c>
      <c r="I80" s="2">
        <v>1.8239999999999598E-5</v>
      </c>
      <c r="J80">
        <v>0</v>
      </c>
      <c r="K80">
        <v>1E-4</v>
      </c>
      <c r="L80">
        <v>0.90029615004935704</v>
      </c>
      <c r="M80">
        <v>0</v>
      </c>
      <c r="N80">
        <v>0</v>
      </c>
      <c r="O80">
        <v>0</v>
      </c>
      <c r="P80">
        <v>98.48</v>
      </c>
      <c r="Q80" s="2">
        <v>1.17043376503466E-8</v>
      </c>
      <c r="R80">
        <v>0</v>
      </c>
      <c r="S80">
        <v>0</v>
      </c>
      <c r="T80" s="2">
        <v>6.6079295154185001E-8</v>
      </c>
      <c r="U80" t="s">
        <v>10</v>
      </c>
      <c r="V80" t="s">
        <v>63</v>
      </c>
      <c r="W80" t="s">
        <v>51</v>
      </c>
    </row>
    <row r="81" spans="1:23" x14ac:dyDescent="0.25">
      <c r="A81">
        <v>3</v>
      </c>
      <c r="B81">
        <v>4180</v>
      </c>
      <c r="C81">
        <v>0</v>
      </c>
      <c r="D81">
        <v>2</v>
      </c>
      <c r="E81">
        <v>0.71452991452991399</v>
      </c>
      <c r="F81">
        <v>0</v>
      </c>
      <c r="G81">
        <v>0</v>
      </c>
      <c r="H81">
        <v>0</v>
      </c>
      <c r="I81" s="2">
        <v>1.43399999999997E-5</v>
      </c>
      <c r="J81">
        <v>0</v>
      </c>
      <c r="K81">
        <v>1E-4</v>
      </c>
      <c r="L81">
        <v>0.70779861796643695</v>
      </c>
      <c r="M81">
        <v>0</v>
      </c>
      <c r="N81">
        <v>0</v>
      </c>
      <c r="O81">
        <v>0</v>
      </c>
      <c r="P81">
        <v>95.76</v>
      </c>
      <c r="Q81" s="2">
        <v>9.6147122578838804E-9</v>
      </c>
      <c r="R81">
        <v>0</v>
      </c>
      <c r="S81">
        <v>0</v>
      </c>
      <c r="T81" s="2">
        <v>6.6079295154185001E-8</v>
      </c>
      <c r="U81" t="s">
        <v>11</v>
      </c>
      <c r="V81" t="s">
        <v>63</v>
      </c>
      <c r="W81" t="s">
        <v>51</v>
      </c>
    </row>
    <row r="82" spans="1:23" x14ac:dyDescent="0.25">
      <c r="A82">
        <v>4</v>
      </c>
      <c r="B82">
        <v>5438</v>
      </c>
      <c r="C82">
        <v>0</v>
      </c>
      <c r="D82">
        <v>3</v>
      </c>
      <c r="E82">
        <v>0.92957264957264896</v>
      </c>
      <c r="F82">
        <v>0</v>
      </c>
      <c r="G82">
        <v>0</v>
      </c>
      <c r="H82">
        <v>0</v>
      </c>
      <c r="I82" s="2">
        <v>1.84499999999997E-5</v>
      </c>
      <c r="J82">
        <v>0</v>
      </c>
      <c r="K82">
        <v>1E-4</v>
      </c>
      <c r="L82">
        <v>0.91066140177690003</v>
      </c>
      <c r="M82">
        <v>0</v>
      </c>
      <c r="N82">
        <v>0</v>
      </c>
      <c r="O82">
        <v>0</v>
      </c>
      <c r="P82">
        <v>98.68</v>
      </c>
      <c r="Q82" s="2">
        <v>1.21381977789639E-8</v>
      </c>
      <c r="R82">
        <v>0</v>
      </c>
      <c r="S82">
        <v>0</v>
      </c>
      <c r="T82" s="2">
        <v>6.6079295154185001E-8</v>
      </c>
      <c r="U82" t="s">
        <v>12</v>
      </c>
      <c r="V82" t="s">
        <v>63</v>
      </c>
      <c r="W82" t="s">
        <v>51</v>
      </c>
    </row>
    <row r="83" spans="1:23" x14ac:dyDescent="0.25">
      <c r="A83">
        <v>5</v>
      </c>
      <c r="B83">
        <v>5211</v>
      </c>
      <c r="C83">
        <v>0</v>
      </c>
      <c r="D83">
        <v>3</v>
      </c>
      <c r="E83">
        <v>0.89076923076922998</v>
      </c>
      <c r="F83">
        <v>0</v>
      </c>
      <c r="G83">
        <v>0</v>
      </c>
      <c r="H83">
        <v>0</v>
      </c>
      <c r="I83" s="2">
        <v>1.85549999999997E-5</v>
      </c>
      <c r="J83">
        <v>0</v>
      </c>
      <c r="K83">
        <v>1E-4</v>
      </c>
      <c r="L83">
        <v>0.91584402764067196</v>
      </c>
      <c r="M83">
        <v>0</v>
      </c>
      <c r="N83">
        <v>0</v>
      </c>
      <c r="O83">
        <v>0</v>
      </c>
      <c r="P83">
        <v>98.82</v>
      </c>
      <c r="Q83" s="2">
        <v>1.1615030933294499E-8</v>
      </c>
      <c r="R83">
        <v>0</v>
      </c>
      <c r="S83">
        <v>0</v>
      </c>
      <c r="T83" s="2">
        <v>6.6079295154185001E-8</v>
      </c>
      <c r="U83" t="s">
        <v>13</v>
      </c>
      <c r="V83" t="s">
        <v>63</v>
      </c>
      <c r="W83" t="s">
        <v>51</v>
      </c>
    </row>
    <row r="84" spans="1:23" x14ac:dyDescent="0.25">
      <c r="A84">
        <v>6</v>
      </c>
      <c r="B84">
        <v>5833</v>
      </c>
      <c r="C84">
        <v>0</v>
      </c>
      <c r="D84">
        <v>3</v>
      </c>
      <c r="E84">
        <v>0.99709401709401702</v>
      </c>
      <c r="F84">
        <v>0</v>
      </c>
      <c r="G84">
        <v>0</v>
      </c>
      <c r="H84">
        <v>0</v>
      </c>
      <c r="I84" s="2">
        <v>1.9789999999999599E-5</v>
      </c>
      <c r="J84">
        <v>0</v>
      </c>
      <c r="K84">
        <v>1E-4</v>
      </c>
      <c r="L84">
        <v>0.97680157946692803</v>
      </c>
      <c r="M84">
        <v>0</v>
      </c>
      <c r="N84">
        <v>0</v>
      </c>
      <c r="O84">
        <v>0</v>
      </c>
      <c r="P84">
        <v>99.99</v>
      </c>
      <c r="Q84" s="2">
        <v>1.2849302551400199E-8</v>
      </c>
      <c r="R84">
        <v>0</v>
      </c>
      <c r="S84">
        <v>0</v>
      </c>
      <c r="T84" s="2">
        <v>6.6079295154185001E-8</v>
      </c>
      <c r="U84" t="s">
        <v>14</v>
      </c>
      <c r="V84" t="s">
        <v>63</v>
      </c>
      <c r="W84" t="s">
        <v>51</v>
      </c>
    </row>
    <row r="85" spans="1:23" x14ac:dyDescent="0.25">
      <c r="A85">
        <v>7</v>
      </c>
      <c r="B85">
        <v>5766</v>
      </c>
      <c r="C85">
        <v>0</v>
      </c>
      <c r="D85">
        <v>3</v>
      </c>
      <c r="E85">
        <v>0.98564102564102496</v>
      </c>
      <c r="I85" s="2">
        <v>1.9744999999999598E-5</v>
      </c>
      <c r="J85">
        <v>0</v>
      </c>
      <c r="K85">
        <v>1E-4</v>
      </c>
      <c r="L85">
        <v>0.97458045409674299</v>
      </c>
      <c r="P85">
        <v>100</v>
      </c>
      <c r="Q85" s="2">
        <v>1.2700440528633799E-8</v>
      </c>
      <c r="R85">
        <v>0</v>
      </c>
      <c r="S85">
        <v>0</v>
      </c>
      <c r="T85" s="2">
        <v>6.6079295154185001E-8</v>
      </c>
      <c r="U85" t="s">
        <v>15</v>
      </c>
      <c r="V85" t="s">
        <v>63</v>
      </c>
      <c r="W85" t="s">
        <v>51</v>
      </c>
    </row>
  </sheetData>
  <mergeCells count="8">
    <mergeCell ref="A64:I64"/>
    <mergeCell ref="A76:I76"/>
    <mergeCell ref="A2:I2"/>
    <mergeCell ref="AA4:AO4"/>
    <mergeCell ref="A15:I15"/>
    <mergeCell ref="A28:I28"/>
    <mergeCell ref="A40:I40"/>
    <mergeCell ref="A52:I5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D164-14CC-4997-82CE-03EF936C6592}">
  <dimension ref="A1:L9"/>
  <sheetViews>
    <sheetView workbookViewId="0">
      <selection activeCell="D7" sqref="D7"/>
    </sheetView>
  </sheetViews>
  <sheetFormatPr defaultRowHeight="15" x14ac:dyDescent="0.25"/>
  <cols>
    <col min="1" max="1" width="23.85546875" bestFit="1" customWidth="1"/>
    <col min="2" max="2" width="11.5703125" bestFit="1" customWidth="1"/>
    <col min="3" max="3" width="11" bestFit="1" customWidth="1"/>
    <col min="4" max="4" width="18.42578125" bestFit="1" customWidth="1"/>
    <col min="5" max="5" width="1.5703125" customWidth="1"/>
    <col min="6" max="6" width="11.5703125" bestFit="1" customWidth="1"/>
    <col min="7" max="7" width="11" bestFit="1" customWidth="1"/>
    <col min="8" max="8" width="18.42578125" bestFit="1" customWidth="1"/>
    <col min="9" max="9" width="1.5703125" customWidth="1"/>
    <col min="10" max="10" width="11.5703125" bestFit="1" customWidth="1"/>
    <col min="11" max="11" width="11" bestFit="1" customWidth="1"/>
    <col min="12" max="12" width="18.42578125" bestFit="1" customWidth="1"/>
  </cols>
  <sheetData>
    <row r="1" spans="1:12" x14ac:dyDescent="0.25">
      <c r="B1" s="9" t="s">
        <v>53</v>
      </c>
      <c r="C1" s="9"/>
      <c r="D1" s="9"/>
      <c r="E1" s="1"/>
      <c r="F1" s="9" t="s">
        <v>52</v>
      </c>
      <c r="G1" s="9"/>
      <c r="H1" s="9"/>
      <c r="I1" s="1"/>
      <c r="J1" s="9" t="s">
        <v>54</v>
      </c>
      <c r="K1" s="9"/>
      <c r="L1" s="9"/>
    </row>
    <row r="2" spans="1:12" x14ac:dyDescent="0.25">
      <c r="A2" s="3" t="s">
        <v>41</v>
      </c>
      <c r="B2" t="s">
        <v>64</v>
      </c>
      <c r="C2" t="s">
        <v>42</v>
      </c>
      <c r="D2" s="1" t="s">
        <v>66</v>
      </c>
      <c r="F2" t="s">
        <v>64</v>
      </c>
      <c r="G2" t="s">
        <v>42</v>
      </c>
      <c r="H2" s="1" t="s">
        <v>66</v>
      </c>
      <c r="J2" t="s">
        <v>64</v>
      </c>
      <c r="K2" t="s">
        <v>42</v>
      </c>
      <c r="L2" s="1" t="s">
        <v>66</v>
      </c>
    </row>
    <row r="3" spans="1:12" x14ac:dyDescent="0.25">
      <c r="A3" t="s">
        <v>38</v>
      </c>
      <c r="B3" s="5">
        <v>15474923</v>
      </c>
      <c r="C3" s="7">
        <f>LOG10(B3/B3)</f>
        <v>0</v>
      </c>
      <c r="D3" s="8">
        <f>1-(B3/B$3)</f>
        <v>0</v>
      </c>
      <c r="E3" s="7"/>
      <c r="F3" s="5">
        <v>15495257</v>
      </c>
      <c r="G3" s="7">
        <f>LOG10(F3/F3)</f>
        <v>0</v>
      </c>
      <c r="H3" s="8">
        <f>1-F3/F$3</f>
        <v>0</v>
      </c>
      <c r="I3" s="7"/>
      <c r="J3" s="5">
        <v>15571633</v>
      </c>
      <c r="K3" s="7">
        <f>LOG10(J3/J3)</f>
        <v>0</v>
      </c>
      <c r="L3" s="8">
        <f>1-J3/J$3</f>
        <v>0</v>
      </c>
    </row>
    <row r="4" spans="1:12" x14ac:dyDescent="0.25">
      <c r="A4" t="s">
        <v>39</v>
      </c>
      <c r="B4" s="5">
        <v>5802</v>
      </c>
      <c r="C4" s="7">
        <f>LOG10(B4/B$3)</f>
        <v>-3.4260507722718234</v>
      </c>
      <c r="D4" s="8">
        <f t="shared" ref="D4:D9" si="0">1-(B4/B$3)</f>
        <v>0.99962507083233954</v>
      </c>
      <c r="E4" s="7"/>
      <c r="F4" s="5">
        <v>6143</v>
      </c>
      <c r="G4" s="7">
        <f>LOG10(F4/F$3)</f>
        <v>-3.4018182684023177</v>
      </c>
      <c r="H4" s="8">
        <f t="shared" ref="H4:H9" si="1">1-F4/F$3</f>
        <v>0.99960355610752372</v>
      </c>
      <c r="I4" s="7"/>
      <c r="J4" s="5">
        <v>5757</v>
      </c>
      <c r="K4" s="7">
        <f>LOG10(J4/J$3)</f>
        <v>-3.4321379300430137</v>
      </c>
      <c r="L4" s="8">
        <f t="shared" ref="L4:L9" si="2">1-J4/J$3</f>
        <v>0.99963028925739517</v>
      </c>
    </row>
    <row r="5" spans="1:12" x14ac:dyDescent="0.25">
      <c r="A5" t="s">
        <v>59</v>
      </c>
      <c r="B5" s="5">
        <v>38321</v>
      </c>
      <c r="C5" s="7">
        <f t="shared" ref="C5:C9" si="3">LOG10(B5/B$3)</f>
        <v>-2.6061916631165309</v>
      </c>
      <c r="D5" s="8">
        <f t="shared" si="0"/>
        <v>0.99752367103862161</v>
      </c>
      <c r="E5" s="7"/>
      <c r="F5" s="5">
        <v>40415</v>
      </c>
      <c r="G5" s="7">
        <f t="shared" ref="G5:G9" si="4">LOG10(F5/F$3)</f>
        <v>-2.5836562005873116</v>
      </c>
      <c r="H5" s="8">
        <f t="shared" si="1"/>
        <v>0.99739178253061567</v>
      </c>
      <c r="I5" s="7"/>
      <c r="J5" s="5">
        <v>38908</v>
      </c>
      <c r="K5" s="7">
        <f t="shared" ref="K5:K9" si="5">LOG10(J5/J$3)</f>
        <v>-2.6022952522947036</v>
      </c>
      <c r="L5" s="8">
        <f t="shared" si="2"/>
        <v>0.99750135390424366</v>
      </c>
    </row>
    <row r="6" spans="1:12" x14ac:dyDescent="0.25">
      <c r="A6" t="s">
        <v>60</v>
      </c>
      <c r="B6" s="5">
        <v>6619</v>
      </c>
      <c r="C6" s="7">
        <f t="shared" si="3"/>
        <v>-3.3688361156502649</v>
      </c>
      <c r="D6" s="8">
        <f t="shared" si="0"/>
        <v>0.99957227573927188</v>
      </c>
      <c r="E6" s="7"/>
      <c r="F6" s="5">
        <v>7113</v>
      </c>
      <c r="G6" s="7">
        <f t="shared" si="4"/>
        <v>-3.3381459750240308</v>
      </c>
      <c r="H6" s="8">
        <f t="shared" si="1"/>
        <v>0.99954095630682349</v>
      </c>
      <c r="I6" s="7"/>
      <c r="J6" s="5">
        <v>6161</v>
      </c>
      <c r="K6" s="7">
        <f t="shared" si="5"/>
        <v>-3.4026829507047385</v>
      </c>
      <c r="L6" s="8">
        <f t="shared" si="2"/>
        <v>0.99960434464387904</v>
      </c>
    </row>
    <row r="7" spans="1:12" x14ac:dyDescent="0.25">
      <c r="A7" t="s">
        <v>61</v>
      </c>
      <c r="B7" s="5">
        <v>106097</v>
      </c>
      <c r="C7" s="7">
        <f t="shared" si="3"/>
        <v>-2.1639253927793121</v>
      </c>
      <c r="D7" s="8">
        <f t="shared" si="0"/>
        <v>0.99314394003769846</v>
      </c>
      <c r="E7" s="7"/>
      <c r="F7" s="5">
        <v>112491</v>
      </c>
      <c r="G7" s="7">
        <f t="shared" si="4"/>
        <v>-2.1390810062228685</v>
      </c>
      <c r="H7" s="8">
        <f t="shared" si="1"/>
        <v>0.992740294659198</v>
      </c>
      <c r="I7" s="7"/>
      <c r="J7" s="5">
        <v>102793</v>
      </c>
      <c r="K7" s="7">
        <f t="shared" si="5"/>
        <v>-2.1803706184272378</v>
      </c>
      <c r="L7" s="8">
        <f t="shared" si="2"/>
        <v>0.99339870134365482</v>
      </c>
    </row>
    <row r="8" spans="1:12" x14ac:dyDescent="0.25">
      <c r="A8" t="s">
        <v>62</v>
      </c>
      <c r="B8" s="5">
        <v>113535</v>
      </c>
      <c r="C8" s="7">
        <f t="shared" si="3"/>
        <v>-2.1344987324455507</v>
      </c>
      <c r="D8" s="8">
        <f>1-(B8/B$3)</f>
        <v>0.99266329144254872</v>
      </c>
      <c r="E8" s="7"/>
      <c r="F8" s="5">
        <v>123798</v>
      </c>
      <c r="G8" s="7">
        <f t="shared" si="4"/>
        <v>-2.0974851551603986</v>
      </c>
      <c r="H8" s="8">
        <f t="shared" si="1"/>
        <v>0.99201058749783888</v>
      </c>
      <c r="I8" s="7"/>
      <c r="J8" s="5">
        <v>120943</v>
      </c>
      <c r="K8" s="7">
        <f t="shared" si="5"/>
        <v>-2.1097534223880849</v>
      </c>
      <c r="L8" s="8">
        <f t="shared" si="2"/>
        <v>0.99223312031564059</v>
      </c>
    </row>
    <row r="9" spans="1:12" x14ac:dyDescent="0.25">
      <c r="A9" t="s">
        <v>63</v>
      </c>
      <c r="B9" s="5">
        <v>5709</v>
      </c>
      <c r="C9" s="7">
        <f t="shared" si="3"/>
        <v>-3.4330684537317859</v>
      </c>
      <c r="D9" s="8">
        <f t="shared" si="0"/>
        <v>0.99963108055529581</v>
      </c>
      <c r="E9" s="7"/>
      <c r="F9" s="5">
        <v>6070</v>
      </c>
      <c r="G9" s="7">
        <f t="shared" si="4"/>
        <v>-3.4070100926466238</v>
      </c>
      <c r="H9" s="8">
        <f t="shared" si="1"/>
        <v>0.9996082672265455</v>
      </c>
      <c r="I9" s="7"/>
      <c r="J9" s="5">
        <v>5850</v>
      </c>
      <c r="K9" s="7">
        <f t="shared" si="5"/>
        <v>-3.4251782934159674</v>
      </c>
      <c r="L9" s="8">
        <f t="shared" si="2"/>
        <v>0.9996243168587392</v>
      </c>
    </row>
  </sheetData>
  <mergeCells count="3">
    <mergeCell ref="B1:D1"/>
    <mergeCell ref="F1:H1"/>
    <mergeCell ref="J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3C9F-D60C-439D-B3D7-ECA4CEBCEDCA}">
  <dimension ref="A2:O48"/>
  <sheetViews>
    <sheetView tabSelected="1" workbookViewId="0">
      <selection activeCell="E37" sqref="E37"/>
    </sheetView>
  </sheetViews>
  <sheetFormatPr defaultRowHeight="15" x14ac:dyDescent="0.25"/>
  <cols>
    <col min="1" max="1" width="12.140625" style="12" bestFit="1" customWidth="1"/>
    <col min="2" max="2" width="23.85546875" style="12" bestFit="1" customWidth="1"/>
    <col min="3" max="3" width="18.42578125" style="12" bestFit="1" customWidth="1"/>
    <col min="4" max="4" width="23.7109375" style="12" bestFit="1" customWidth="1"/>
    <col min="5" max="5" width="18.42578125" style="12" bestFit="1" customWidth="1"/>
    <col min="6" max="6" width="12.42578125" style="12" bestFit="1" customWidth="1"/>
    <col min="7" max="7" width="18.42578125" style="12" bestFit="1" customWidth="1"/>
    <col min="8" max="8" width="12.28515625" style="12" bestFit="1" customWidth="1"/>
    <col min="9" max="9" width="18.42578125" style="12" bestFit="1" customWidth="1"/>
    <col min="10" max="10" width="13.28515625" style="12" bestFit="1" customWidth="1"/>
    <col min="11" max="11" width="18.42578125" style="12" bestFit="1" customWidth="1"/>
    <col min="12" max="12" width="10.42578125" style="12" bestFit="1" customWidth="1"/>
    <col min="13" max="13" width="18.42578125" style="12" bestFit="1" customWidth="1"/>
    <col min="14" max="14" width="14.7109375" style="12" bestFit="1" customWidth="1"/>
    <col min="15" max="15" width="18.42578125" style="12" bestFit="1" customWidth="1"/>
    <col min="16" max="16384" width="9.140625" style="11"/>
  </cols>
  <sheetData>
    <row r="2" spans="1:15" x14ac:dyDescent="0.25">
      <c r="A2" s="10" t="s">
        <v>55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B3" s="12" t="s">
        <v>38</v>
      </c>
      <c r="C3" s="13" t="s">
        <v>65</v>
      </c>
      <c r="D3" s="12" t="s">
        <v>39</v>
      </c>
      <c r="E3" s="12" t="s">
        <v>65</v>
      </c>
      <c r="F3" s="12" t="s">
        <v>32</v>
      </c>
      <c r="G3" s="12" t="s">
        <v>65</v>
      </c>
      <c r="H3" s="12" t="s">
        <v>40</v>
      </c>
      <c r="I3" s="12" t="s">
        <v>65</v>
      </c>
      <c r="J3" s="12" t="s">
        <v>34</v>
      </c>
      <c r="K3" s="12" t="s">
        <v>65</v>
      </c>
      <c r="L3" s="12" t="s">
        <v>35</v>
      </c>
      <c r="M3" s="12" t="s">
        <v>65</v>
      </c>
      <c r="N3" s="12" t="s">
        <v>36</v>
      </c>
      <c r="O3" s="12" t="s">
        <v>65</v>
      </c>
    </row>
    <row r="4" spans="1:15" x14ac:dyDescent="0.25">
      <c r="A4" s="12" t="s">
        <v>44</v>
      </c>
      <c r="B4" s="14">
        <v>15474923</v>
      </c>
      <c r="C4" s="13">
        <v>0</v>
      </c>
      <c r="D4" s="14">
        <v>5802</v>
      </c>
      <c r="E4" s="13">
        <v>0</v>
      </c>
      <c r="F4" s="14">
        <v>38321</v>
      </c>
      <c r="G4" s="13">
        <v>0</v>
      </c>
      <c r="H4" s="14">
        <v>6619</v>
      </c>
      <c r="I4" s="13">
        <v>0</v>
      </c>
      <c r="J4" s="14">
        <v>106097</v>
      </c>
      <c r="K4" s="13">
        <v>0</v>
      </c>
      <c r="L4" s="14">
        <v>113535</v>
      </c>
      <c r="M4" s="13">
        <v>0</v>
      </c>
      <c r="N4" s="14">
        <v>5709</v>
      </c>
      <c r="O4" s="13">
        <v>0</v>
      </c>
    </row>
    <row r="5" spans="1:15" x14ac:dyDescent="0.25">
      <c r="A5" s="12" t="s">
        <v>67</v>
      </c>
      <c r="B5" s="14">
        <v>14679401</v>
      </c>
      <c r="C5" s="13">
        <v>5.1407170168148775E-2</v>
      </c>
      <c r="D5" s="14">
        <v>4798</v>
      </c>
      <c r="E5" s="13">
        <v>0.17304377800758364</v>
      </c>
      <c r="F5" s="14">
        <v>36858</v>
      </c>
      <c r="G5" s="13">
        <v>3.8177500587145419E-2</v>
      </c>
      <c r="H5" s="14">
        <v>5282</v>
      </c>
      <c r="I5" s="13">
        <v>0.20199425895150325</v>
      </c>
      <c r="J5" s="14">
        <v>88635</v>
      </c>
      <c r="K5" s="13">
        <v>0.16458523803689074</v>
      </c>
      <c r="L5" s="14">
        <v>100767</v>
      </c>
      <c r="M5" s="13">
        <v>0.1124587131721495</v>
      </c>
      <c r="N5" s="14">
        <v>4813</v>
      </c>
      <c r="O5" s="13">
        <v>0.15694517428621479</v>
      </c>
    </row>
    <row r="6" spans="1:15" x14ac:dyDescent="0.25">
      <c r="A6" s="12" t="s">
        <v>46</v>
      </c>
      <c r="B6" s="14">
        <v>7162502</v>
      </c>
      <c r="C6" s="13">
        <v>0.53715427210849453</v>
      </c>
      <c r="D6" s="14">
        <v>5135</v>
      </c>
      <c r="E6" s="13">
        <v>0.11496035849706998</v>
      </c>
      <c r="F6" s="14">
        <v>19740</v>
      </c>
      <c r="G6" s="13">
        <v>0.48487774327392297</v>
      </c>
      <c r="H6" s="14">
        <v>5881</v>
      </c>
      <c r="I6" s="13">
        <v>0.11149720501586347</v>
      </c>
      <c r="J6" s="14">
        <v>94270</v>
      </c>
      <c r="K6" s="13">
        <v>0.11147346296313754</v>
      </c>
      <c r="L6" s="14">
        <v>101862</v>
      </c>
      <c r="M6" s="13">
        <v>0.10281411018628617</v>
      </c>
      <c r="N6" s="14">
        <v>5032</v>
      </c>
      <c r="O6" s="13">
        <v>0.11858469083902612</v>
      </c>
    </row>
    <row r="7" spans="1:15" x14ac:dyDescent="0.25">
      <c r="A7" s="12" t="s">
        <v>47</v>
      </c>
      <c r="B7" s="14">
        <v>3614542</v>
      </c>
      <c r="C7" s="13">
        <v>0.76642584909792444</v>
      </c>
      <c r="D7" s="14">
        <v>4258</v>
      </c>
      <c r="E7" s="13">
        <v>0.26611513271285758</v>
      </c>
      <c r="F7" s="14">
        <v>8290</v>
      </c>
      <c r="G7" s="13">
        <v>0.78366952845698179</v>
      </c>
      <c r="H7" s="14">
        <v>4502</v>
      </c>
      <c r="I7" s="13">
        <v>0.31983683335851332</v>
      </c>
      <c r="J7" s="14">
        <v>75910</v>
      </c>
      <c r="K7" s="13">
        <v>0.28452265379793962</v>
      </c>
      <c r="L7" s="14">
        <v>85119</v>
      </c>
      <c r="M7" s="13">
        <v>0.25028405337561099</v>
      </c>
      <c r="N7" s="14">
        <v>3841</v>
      </c>
      <c r="O7" s="13">
        <v>0.32720266246277807</v>
      </c>
    </row>
    <row r="8" spans="1:15" x14ac:dyDescent="0.25">
      <c r="A8" s="12" t="s">
        <v>48</v>
      </c>
      <c r="B8" s="14">
        <v>7999065</v>
      </c>
      <c r="C8" s="13">
        <v>0.48309500473766498</v>
      </c>
      <c r="D8" s="14">
        <v>5383</v>
      </c>
      <c r="E8" s="13">
        <v>7.2216477076870067E-2</v>
      </c>
      <c r="F8" s="14">
        <v>19833</v>
      </c>
      <c r="G8" s="13">
        <v>0.48245087549907362</v>
      </c>
      <c r="H8" s="14">
        <v>5816</v>
      </c>
      <c r="I8" s="13">
        <v>0.12131741954978092</v>
      </c>
      <c r="J8" s="14">
        <v>92465</v>
      </c>
      <c r="K8" s="13">
        <v>0.1284861965936831</v>
      </c>
      <c r="L8" s="14">
        <v>102419</v>
      </c>
      <c r="M8" s="13">
        <v>9.7908134055577523E-2</v>
      </c>
      <c r="N8" s="14">
        <v>5033</v>
      </c>
      <c r="O8" s="13">
        <v>0.11840952881415312</v>
      </c>
    </row>
    <row r="9" spans="1:15" x14ac:dyDescent="0.25">
      <c r="A9" s="12" t="s">
        <v>49</v>
      </c>
      <c r="B9" s="14">
        <v>7396794</v>
      </c>
      <c r="C9" s="13">
        <v>0.5220141644646632</v>
      </c>
      <c r="D9" s="14">
        <v>5247</v>
      </c>
      <c r="E9" s="13">
        <v>9.5656670113753894E-2</v>
      </c>
      <c r="F9" s="14">
        <v>19080</v>
      </c>
      <c r="G9" s="13">
        <v>0.50210067586962759</v>
      </c>
      <c r="H9" s="14">
        <v>5953</v>
      </c>
      <c r="I9" s="13">
        <v>0.10061942891675479</v>
      </c>
      <c r="J9" s="14">
        <v>93043</v>
      </c>
      <c r="K9" s="13">
        <v>0.12303835169703192</v>
      </c>
      <c r="L9" s="14">
        <v>101191</v>
      </c>
      <c r="M9" s="13">
        <v>0.10872418197031752</v>
      </c>
      <c r="N9" s="14">
        <v>4913</v>
      </c>
      <c r="O9" s="13">
        <v>0.139428971798914</v>
      </c>
    </row>
    <row r="10" spans="1:15" x14ac:dyDescent="0.25">
      <c r="A10" s="12" t="s">
        <v>50</v>
      </c>
      <c r="B10" s="14">
        <v>7147289</v>
      </c>
      <c r="C10" s="13">
        <v>0.5381373464669259</v>
      </c>
      <c r="D10" s="14">
        <v>5826</v>
      </c>
      <c r="E10" s="13">
        <v>-4.1365046535677408E-3</v>
      </c>
      <c r="F10" s="14">
        <v>38303</v>
      </c>
      <c r="G10" s="13">
        <v>4.6971634351922198E-4</v>
      </c>
      <c r="H10" s="14">
        <v>6596</v>
      </c>
      <c r="I10" s="13">
        <v>3.4748451427708549E-3</v>
      </c>
      <c r="J10" s="14">
        <v>105411</v>
      </c>
      <c r="K10" s="13">
        <v>6.4657813133265352E-3</v>
      </c>
      <c r="L10" s="14">
        <v>112461</v>
      </c>
      <c r="M10" s="13">
        <v>9.4596379970933731E-3</v>
      </c>
      <c r="N10" s="14">
        <v>5709</v>
      </c>
      <c r="O10" s="13">
        <v>0</v>
      </c>
    </row>
    <row r="11" spans="1:15" x14ac:dyDescent="0.25">
      <c r="A11" s="12" t="s">
        <v>15</v>
      </c>
      <c r="B11" s="14">
        <v>9551045</v>
      </c>
      <c r="C11" s="13">
        <v>0.38280500652571903</v>
      </c>
      <c r="D11" s="14">
        <v>5804</v>
      </c>
      <c r="E11" s="13">
        <v>-3.4470872113057105E-4</v>
      </c>
      <c r="F11" s="14">
        <v>38261</v>
      </c>
      <c r="G11" s="13">
        <v>1.5657211450640363E-3</v>
      </c>
      <c r="H11" s="14">
        <v>6632</v>
      </c>
      <c r="I11" s="13">
        <v>-1.9640429067835363E-3</v>
      </c>
      <c r="J11" s="14">
        <v>105279</v>
      </c>
      <c r="K11" s="13">
        <v>7.7099258225963307E-3</v>
      </c>
      <c r="L11" s="14">
        <v>112756</v>
      </c>
      <c r="M11" s="13">
        <v>6.8613202977055865E-3</v>
      </c>
      <c r="N11" s="14">
        <v>5704</v>
      </c>
      <c r="O11" s="13">
        <v>8.7581012436499517E-4</v>
      </c>
    </row>
    <row r="12" spans="1:15" x14ac:dyDescent="0.25">
      <c r="A12" s="10" t="s">
        <v>56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25">
      <c r="B13" s="12" t="s">
        <v>38</v>
      </c>
      <c r="C13" s="13" t="s">
        <v>65</v>
      </c>
      <c r="D13" s="12" t="s">
        <v>39</v>
      </c>
      <c r="E13" s="12" t="s">
        <v>65</v>
      </c>
      <c r="F13" s="12" t="s">
        <v>32</v>
      </c>
      <c r="G13" s="12" t="s">
        <v>65</v>
      </c>
      <c r="H13" s="12" t="s">
        <v>40</v>
      </c>
      <c r="I13" s="12" t="s">
        <v>65</v>
      </c>
      <c r="J13" s="12" t="s">
        <v>34</v>
      </c>
      <c r="K13" s="12" t="s">
        <v>65</v>
      </c>
      <c r="L13" s="12" t="s">
        <v>35</v>
      </c>
      <c r="M13" s="12" t="s">
        <v>65</v>
      </c>
      <c r="N13" s="12" t="s">
        <v>36</v>
      </c>
      <c r="O13" s="12" t="s">
        <v>65</v>
      </c>
    </row>
    <row r="14" spans="1:15" x14ac:dyDescent="0.25">
      <c r="A14" s="12" t="s">
        <v>44</v>
      </c>
      <c r="B14" s="14">
        <v>15495257</v>
      </c>
      <c r="C14" s="13">
        <v>0</v>
      </c>
      <c r="D14" s="14">
        <v>6143</v>
      </c>
      <c r="E14" s="13">
        <v>0</v>
      </c>
      <c r="F14" s="14">
        <v>40415</v>
      </c>
      <c r="G14" s="13">
        <v>0</v>
      </c>
      <c r="H14" s="14">
        <v>7113</v>
      </c>
      <c r="I14" s="13">
        <v>0</v>
      </c>
      <c r="J14" s="14">
        <v>112491</v>
      </c>
      <c r="K14" s="13">
        <v>0</v>
      </c>
      <c r="L14" s="14">
        <v>123798</v>
      </c>
      <c r="M14" s="13">
        <v>0</v>
      </c>
      <c r="N14" s="14">
        <v>6070</v>
      </c>
      <c r="O14" s="13">
        <v>0</v>
      </c>
    </row>
    <row r="15" spans="1:15" x14ac:dyDescent="0.25">
      <c r="A15" s="12" t="s">
        <v>45</v>
      </c>
      <c r="B15" s="14">
        <v>15091965</v>
      </c>
      <c r="C15" s="13">
        <v>2.6026802911368274E-2</v>
      </c>
      <c r="D15" s="14">
        <v>4773</v>
      </c>
      <c r="E15" s="13">
        <v>0.22301806934722446</v>
      </c>
      <c r="F15" s="14">
        <v>37304</v>
      </c>
      <c r="G15" s="13">
        <v>7.6976370159594243E-2</v>
      </c>
      <c r="H15" s="14">
        <v>5386</v>
      </c>
      <c r="I15" s="13">
        <v>0.24279488260930693</v>
      </c>
      <c r="J15" s="14">
        <v>87778</v>
      </c>
      <c r="K15" s="13">
        <v>0.21968868620600757</v>
      </c>
      <c r="L15" s="14">
        <v>100852</v>
      </c>
      <c r="M15" s="13">
        <v>0.18535032876136937</v>
      </c>
      <c r="N15" s="14">
        <v>4579</v>
      </c>
      <c r="O15" s="13">
        <v>0.24563426688632617</v>
      </c>
    </row>
    <row r="16" spans="1:15" x14ac:dyDescent="0.25">
      <c r="A16" s="12" t="s">
        <v>46</v>
      </c>
      <c r="B16" s="14">
        <v>7630794</v>
      </c>
      <c r="C16" s="13">
        <v>0.50754001692259765</v>
      </c>
      <c r="D16" s="14">
        <v>5616</v>
      </c>
      <c r="E16" s="13">
        <v>8.5788702588311949E-2</v>
      </c>
      <c r="F16" s="14">
        <v>20243</v>
      </c>
      <c r="G16" s="13">
        <v>0.49912161326240256</v>
      </c>
      <c r="H16" s="14">
        <v>6235</v>
      </c>
      <c r="I16" s="13">
        <v>0.12343596232250809</v>
      </c>
      <c r="J16" s="14">
        <v>101182</v>
      </c>
      <c r="K16" s="13">
        <v>0.10053248704340789</v>
      </c>
      <c r="L16" s="14">
        <v>109726</v>
      </c>
      <c r="M16" s="13">
        <v>0.11366904150309376</v>
      </c>
      <c r="N16" s="14">
        <v>5571</v>
      </c>
      <c r="O16" s="13">
        <v>8.2207578253706726E-2</v>
      </c>
    </row>
    <row r="17" spans="1:15" x14ac:dyDescent="0.25">
      <c r="A17" s="12" t="s">
        <v>47</v>
      </c>
      <c r="B17" s="14">
        <v>3752442</v>
      </c>
      <c r="C17" s="13">
        <v>0.75783286459850263</v>
      </c>
      <c r="D17" s="14">
        <v>4542</v>
      </c>
      <c r="E17" s="13">
        <v>0.26062184600358129</v>
      </c>
      <c r="F17" s="14">
        <v>8844</v>
      </c>
      <c r="G17" s="13">
        <v>0.78117035754051711</v>
      </c>
      <c r="H17" s="14">
        <v>4500</v>
      </c>
      <c r="I17" s="13">
        <v>0.36735554618304511</v>
      </c>
      <c r="J17" s="14">
        <v>75275</v>
      </c>
      <c r="K17" s="13">
        <v>0.33083535571734624</v>
      </c>
      <c r="L17" s="14">
        <v>88614</v>
      </c>
      <c r="M17" s="13">
        <v>0.28420491445742257</v>
      </c>
      <c r="N17" s="14">
        <v>4184</v>
      </c>
      <c r="O17" s="13">
        <v>0.31070840197693572</v>
      </c>
    </row>
    <row r="18" spans="1:15" x14ac:dyDescent="0.25">
      <c r="A18" s="12" t="s">
        <v>48</v>
      </c>
      <c r="B18" s="14">
        <v>8254350</v>
      </c>
      <c r="C18" s="13">
        <v>0.46729828359736147</v>
      </c>
      <c r="D18" s="14">
        <v>5680</v>
      </c>
      <c r="E18" s="13">
        <v>7.5370340224645949E-2</v>
      </c>
      <c r="F18" s="14">
        <v>20380</v>
      </c>
      <c r="G18" s="13">
        <v>0.49573178275392804</v>
      </c>
      <c r="H18" s="14">
        <v>6474</v>
      </c>
      <c r="I18" s="13">
        <v>8.9835512442007603E-2</v>
      </c>
      <c r="J18" s="14">
        <v>101273</v>
      </c>
      <c r="K18" s="13">
        <v>9.9723533438230594E-2</v>
      </c>
      <c r="L18" s="14">
        <v>111967</v>
      </c>
      <c r="M18" s="13">
        <v>9.5566972002778749E-2</v>
      </c>
      <c r="N18" s="14">
        <v>5311</v>
      </c>
      <c r="O18" s="13">
        <v>0.12504118616144977</v>
      </c>
    </row>
    <row r="19" spans="1:15" x14ac:dyDescent="0.25">
      <c r="A19" s="12" t="s">
        <v>49</v>
      </c>
      <c r="B19" s="14">
        <v>7844791</v>
      </c>
      <c r="C19" s="13">
        <v>0.49372953284995535</v>
      </c>
      <c r="D19" s="14">
        <v>5340</v>
      </c>
      <c r="E19" s="13">
        <v>0.1307178902816214</v>
      </c>
      <c r="F19" s="14">
        <v>19761</v>
      </c>
      <c r="G19" s="13">
        <v>0.51104787826302123</v>
      </c>
      <c r="H19" s="14">
        <v>6216</v>
      </c>
      <c r="I19" s="13">
        <v>0.12610712779417965</v>
      </c>
      <c r="J19" s="14">
        <v>100644</v>
      </c>
      <c r="K19" s="13">
        <v>0.10531509187401655</v>
      </c>
      <c r="L19" s="14">
        <v>109331</v>
      </c>
      <c r="M19" s="13">
        <v>0.11685972309730364</v>
      </c>
      <c r="N19" s="14">
        <v>5333</v>
      </c>
      <c r="O19" s="13">
        <v>0.12141680395387144</v>
      </c>
    </row>
    <row r="20" spans="1:15" x14ac:dyDescent="0.25">
      <c r="A20" s="12" t="s">
        <v>50</v>
      </c>
      <c r="B20" s="14">
        <v>7553763</v>
      </c>
      <c r="C20" s="13">
        <v>0.512511280064603</v>
      </c>
      <c r="D20" s="14">
        <v>6057</v>
      </c>
      <c r="E20" s="13">
        <v>1.3999674426176112E-2</v>
      </c>
      <c r="F20" s="14">
        <v>40139</v>
      </c>
      <c r="G20" s="13">
        <v>6.8291475937152235E-3</v>
      </c>
      <c r="H20" s="14">
        <v>7175</v>
      </c>
      <c r="I20" s="13">
        <v>-8.7164346970336481E-3</v>
      </c>
      <c r="J20" s="14">
        <v>109040</v>
      </c>
      <c r="K20" s="13">
        <v>3.0678009796339278E-2</v>
      </c>
      <c r="L20" s="14">
        <v>123545</v>
      </c>
      <c r="M20" s="13">
        <v>2.0436517552787636E-3</v>
      </c>
      <c r="N20" s="14">
        <v>6093</v>
      </c>
      <c r="O20" s="13">
        <v>-3.7891268533771783E-3</v>
      </c>
    </row>
    <row r="21" spans="1:15" x14ac:dyDescent="0.25">
      <c r="A21" s="12" t="s">
        <v>15</v>
      </c>
      <c r="B21" s="14">
        <v>9936448</v>
      </c>
      <c r="C21" s="13">
        <v>0.35874261394954599</v>
      </c>
      <c r="D21" s="14">
        <v>6143</v>
      </c>
      <c r="E21" s="13">
        <v>0</v>
      </c>
      <c r="F21" s="14">
        <v>39402</v>
      </c>
      <c r="G21" s="13">
        <v>2.5064951132005464E-2</v>
      </c>
      <c r="H21" s="14">
        <v>6998</v>
      </c>
      <c r="I21" s="13">
        <v>1.6167580486433297E-2</v>
      </c>
      <c r="J21" s="14">
        <v>111696</v>
      </c>
      <c r="K21" s="13">
        <v>7.0672320452302984E-3</v>
      </c>
      <c r="L21" s="14">
        <v>122991</v>
      </c>
      <c r="M21" s="13">
        <v>6.5186836620947375E-3</v>
      </c>
      <c r="N21" s="14">
        <v>5993</v>
      </c>
      <c r="O21" s="13">
        <v>1.2685337726523915E-2</v>
      </c>
    </row>
    <row r="22" spans="1:15" x14ac:dyDescent="0.25">
      <c r="A22" s="10" t="s">
        <v>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B23" s="12" t="s">
        <v>38</v>
      </c>
      <c r="C23" s="13" t="s">
        <v>65</v>
      </c>
      <c r="D23" s="12" t="s">
        <v>39</v>
      </c>
      <c r="E23" s="12" t="s">
        <v>65</v>
      </c>
      <c r="F23" s="12" t="s">
        <v>32</v>
      </c>
      <c r="G23" s="12" t="s">
        <v>65</v>
      </c>
      <c r="H23" s="12" t="s">
        <v>40</v>
      </c>
      <c r="I23" s="12" t="s">
        <v>65</v>
      </c>
      <c r="J23" s="12" t="s">
        <v>34</v>
      </c>
      <c r="K23" s="12" t="s">
        <v>65</v>
      </c>
      <c r="L23" s="12" t="s">
        <v>35</v>
      </c>
      <c r="M23" s="12" t="s">
        <v>65</v>
      </c>
      <c r="N23" s="12" t="s">
        <v>36</v>
      </c>
      <c r="O23" s="12" t="s">
        <v>65</v>
      </c>
    </row>
    <row r="24" spans="1:15" x14ac:dyDescent="0.25">
      <c r="A24" s="12" t="s">
        <v>44</v>
      </c>
      <c r="B24" s="14">
        <v>15571633</v>
      </c>
      <c r="C24" s="13">
        <v>0</v>
      </c>
      <c r="D24" s="14">
        <v>5757</v>
      </c>
      <c r="E24" s="13">
        <v>0</v>
      </c>
      <c r="F24" s="14">
        <v>38908</v>
      </c>
      <c r="G24" s="13">
        <v>0</v>
      </c>
      <c r="H24" s="14">
        <v>6161</v>
      </c>
      <c r="I24" s="13">
        <v>0</v>
      </c>
      <c r="J24" s="14">
        <v>102793</v>
      </c>
      <c r="K24" s="13">
        <v>0</v>
      </c>
      <c r="L24" s="14">
        <v>120943</v>
      </c>
      <c r="M24" s="13">
        <v>0</v>
      </c>
      <c r="N24" s="14">
        <v>5850</v>
      </c>
      <c r="O24" s="13">
        <v>0</v>
      </c>
    </row>
    <row r="25" spans="1:15" x14ac:dyDescent="0.25">
      <c r="A25" s="12" t="s">
        <v>67</v>
      </c>
      <c r="B25" s="14">
        <v>15118971</v>
      </c>
      <c r="C25" s="13">
        <v>2.9069655058014843E-2</v>
      </c>
      <c r="D25" s="14">
        <v>4914</v>
      </c>
      <c r="E25" s="13">
        <v>0.14643043251693588</v>
      </c>
      <c r="F25" s="14">
        <v>37127</v>
      </c>
      <c r="G25" s="13">
        <v>4.5774647887323994E-2</v>
      </c>
      <c r="H25" s="14">
        <v>5869</v>
      </c>
      <c r="I25" s="13">
        <v>4.7394903424768708E-2</v>
      </c>
      <c r="J25" s="14">
        <v>93557</v>
      </c>
      <c r="K25" s="13">
        <v>8.985047619974118E-2</v>
      </c>
      <c r="L25" s="14">
        <v>108978</v>
      </c>
      <c r="M25" s="13">
        <v>9.8930901333686094E-2</v>
      </c>
      <c r="N25" s="14">
        <v>4812</v>
      </c>
      <c r="O25" s="13">
        <v>0.17743589743589738</v>
      </c>
    </row>
    <row r="26" spans="1:15" x14ac:dyDescent="0.25">
      <c r="A26" s="12" t="s">
        <v>46</v>
      </c>
      <c r="B26" s="14">
        <v>11054119</v>
      </c>
      <c r="C26" s="13">
        <v>0.29011176926658877</v>
      </c>
      <c r="D26" s="14">
        <v>5264</v>
      </c>
      <c r="E26" s="13">
        <v>8.5634879277401432E-2</v>
      </c>
      <c r="F26" s="14">
        <v>26908</v>
      </c>
      <c r="G26" s="13">
        <v>0.30841986223912821</v>
      </c>
      <c r="H26" s="14">
        <v>5652</v>
      </c>
      <c r="I26" s="13">
        <v>8.2616458367148149E-2</v>
      </c>
      <c r="J26" s="14">
        <v>96411</v>
      </c>
      <c r="K26" s="13">
        <v>6.2085939704065507E-2</v>
      </c>
      <c r="L26" s="14">
        <v>109112</v>
      </c>
      <c r="M26" s="13">
        <v>9.7822941385611428E-2</v>
      </c>
      <c r="N26" s="14">
        <v>5233</v>
      </c>
      <c r="O26" s="13">
        <v>0.10547008547008552</v>
      </c>
    </row>
    <row r="27" spans="1:15" x14ac:dyDescent="0.25">
      <c r="A27" s="12" t="s">
        <v>47</v>
      </c>
      <c r="B27" s="14">
        <v>4931492</v>
      </c>
      <c r="C27" s="13">
        <v>0.68330283663890612</v>
      </c>
      <c r="D27" s="14">
        <v>4361</v>
      </c>
      <c r="E27" s="13">
        <v>0.24248740663540036</v>
      </c>
      <c r="F27" s="14">
        <v>12459</v>
      </c>
      <c r="G27" s="13">
        <v>0.6797830780302252</v>
      </c>
      <c r="H27" s="14">
        <v>4304</v>
      </c>
      <c r="I27" s="13">
        <v>0.30141210842395716</v>
      </c>
      <c r="J27" s="14">
        <v>75459</v>
      </c>
      <c r="K27" s="13">
        <v>0.26591304855388986</v>
      </c>
      <c r="L27" s="14">
        <v>84937</v>
      </c>
      <c r="M27" s="13">
        <v>0.29771049171923969</v>
      </c>
      <c r="N27" s="14">
        <v>4180</v>
      </c>
      <c r="O27" s="13">
        <v>0.28547008547008546</v>
      </c>
    </row>
    <row r="28" spans="1:15" x14ac:dyDescent="0.25">
      <c r="A28" s="12" t="s">
        <v>48</v>
      </c>
      <c r="B28" s="14">
        <v>10903805</v>
      </c>
      <c r="C28" s="13">
        <v>0.29976483519743879</v>
      </c>
      <c r="D28" s="14">
        <v>5356</v>
      </c>
      <c r="E28" s="13">
        <v>6.9654333854438089E-2</v>
      </c>
      <c r="F28" s="14">
        <v>26790</v>
      </c>
      <c r="G28" s="13">
        <v>0.31145265755114626</v>
      </c>
      <c r="H28" s="14">
        <v>5757</v>
      </c>
      <c r="I28" s="13">
        <v>6.557377049180324E-2</v>
      </c>
      <c r="J28" s="14">
        <v>97279</v>
      </c>
      <c r="K28" s="13">
        <v>5.3641784946445781E-2</v>
      </c>
      <c r="L28" s="14">
        <v>113151</v>
      </c>
      <c r="M28" s="13">
        <v>6.4427044144762413E-2</v>
      </c>
      <c r="N28" s="14">
        <v>5438</v>
      </c>
      <c r="O28" s="13">
        <v>7.0427350427350377E-2</v>
      </c>
    </row>
    <row r="29" spans="1:15" x14ac:dyDescent="0.25">
      <c r="A29" s="12" t="s">
        <v>49</v>
      </c>
      <c r="B29" s="14">
        <v>11180254</v>
      </c>
      <c r="C29" s="13">
        <v>0.28201146276694289</v>
      </c>
      <c r="D29" s="14">
        <v>5196</v>
      </c>
      <c r="E29" s="13">
        <v>9.744658676393958E-2</v>
      </c>
      <c r="F29" s="14">
        <v>26109</v>
      </c>
      <c r="G29" s="13">
        <v>0.32895548473321679</v>
      </c>
      <c r="H29" s="14">
        <v>5832</v>
      </c>
      <c r="I29" s="13">
        <v>5.3400422009414084E-2</v>
      </c>
      <c r="J29" s="14">
        <v>94548</v>
      </c>
      <c r="K29" s="13">
        <v>8.0209741908495724E-2</v>
      </c>
      <c r="L29" s="14">
        <v>109130</v>
      </c>
      <c r="M29" s="13">
        <v>9.7674110944825254E-2</v>
      </c>
      <c r="N29" s="14">
        <v>5211</v>
      </c>
      <c r="O29" s="13">
        <v>0.10923076923076924</v>
      </c>
    </row>
    <row r="30" spans="1:15" x14ac:dyDescent="0.25">
      <c r="A30" s="12" t="s">
        <v>50</v>
      </c>
      <c r="B30" s="14">
        <v>8266344</v>
      </c>
      <c r="C30" s="13">
        <v>0.46914084091244634</v>
      </c>
      <c r="D30" s="14">
        <v>5775</v>
      </c>
      <c r="E30" s="13">
        <v>-3.1266284523188137E-3</v>
      </c>
      <c r="F30" s="14">
        <v>38904</v>
      </c>
      <c r="G30" s="13">
        <v>1.0280662074635405E-4</v>
      </c>
      <c r="H30" s="14">
        <v>6216</v>
      </c>
      <c r="I30" s="13">
        <v>-8.9271222204188039E-3</v>
      </c>
      <c r="J30" s="14">
        <v>101932</v>
      </c>
      <c r="K30" s="13">
        <v>8.3760567353807769E-3</v>
      </c>
      <c r="L30" s="14">
        <v>119553</v>
      </c>
      <c r="M30" s="13">
        <v>1.1493017371819736E-2</v>
      </c>
      <c r="N30" s="14">
        <v>5833</v>
      </c>
      <c r="O30" s="13">
        <v>2.9059829059828735E-3</v>
      </c>
    </row>
    <row r="31" spans="1:15" x14ac:dyDescent="0.25">
      <c r="A31" s="12" t="s">
        <v>15</v>
      </c>
      <c r="B31" s="14">
        <v>10565098</v>
      </c>
      <c r="C31" s="13">
        <v>0.32151637532171484</v>
      </c>
      <c r="D31" s="14">
        <v>5759</v>
      </c>
      <c r="E31" s="13">
        <v>-3.4740316136883109E-4</v>
      </c>
      <c r="F31" s="14">
        <v>38826</v>
      </c>
      <c r="G31" s="13">
        <v>2.1075357253007576E-3</v>
      </c>
      <c r="H31" s="14">
        <v>6205</v>
      </c>
      <c r="I31" s="13">
        <v>-7.1416977763349987E-3</v>
      </c>
      <c r="J31" s="14">
        <v>102678</v>
      </c>
      <c r="K31" s="13">
        <v>1.1187532224956609E-3</v>
      </c>
      <c r="L31" s="14">
        <v>120691</v>
      </c>
      <c r="M31" s="13">
        <v>2.0836261710062143E-3</v>
      </c>
      <c r="N31" s="14">
        <v>5766</v>
      </c>
      <c r="O31" s="13">
        <v>1.4358974358974375E-2</v>
      </c>
    </row>
    <row r="40" spans="1:5" x14ac:dyDescent="0.25">
      <c r="A40" s="15">
        <f>MIN(E15,I15,K15,M15,O15,E5,I5,K5,M5,O5,E25,I25,K25,M25,O25)</f>
        <v>4.7394903424768708E-2</v>
      </c>
    </row>
    <row r="41" spans="1:5" x14ac:dyDescent="0.25">
      <c r="A41" s="15">
        <f>MAX(E16,I16,K16,M16,O16,E6,I6,K6,M6,O6,E26,I26,K26,M26,O26)</f>
        <v>0.12343596232250809</v>
      </c>
    </row>
    <row r="43" spans="1:5" x14ac:dyDescent="0.25">
      <c r="A43" s="15">
        <f>MIN(E15,I15,K15,M15,O15,E5,I5,K5,M5,O5,E25,I25,K25,M25,O25)</f>
        <v>4.7394903424768708E-2</v>
      </c>
      <c r="B43" s="15">
        <f>MAX(E15,I15,K15,M15,O15,E5,I5,K5,M5,O5,E25,I25,K25,M25,O25)</f>
        <v>0.24563426688632617</v>
      </c>
    </row>
    <row r="44" spans="1:5" x14ac:dyDescent="0.25">
      <c r="A44" s="15">
        <f>MIN(E16,I16,K16,M16,O16,E6,I6,K6,M6,O6,E26,I26,K26,M26,O26)</f>
        <v>6.2085939704065507E-2</v>
      </c>
      <c r="B44" s="15">
        <f>MAX(E16,I16,K16,M16,O16,E6,I6,K6,M6,O6,E26,I26,K26,M26,O26)</f>
        <v>0.12343596232250809</v>
      </c>
    </row>
    <row r="45" spans="1:5" x14ac:dyDescent="0.25">
      <c r="A45" s="15">
        <f>MIN(E17,I17,K17,M17,O17,E7,I7,K7,M7,O7,E27,I27,K27,M27,O27)</f>
        <v>0.24248740663540036</v>
      </c>
      <c r="B45" s="15">
        <f>MAX(E17,I17,K17,M17,O17,E7,I7,K7,M7,O7,E27,I27,K27,M27,O27)</f>
        <v>0.36735554618304511</v>
      </c>
      <c r="D45" s="15">
        <f>MIN(C17,C7,C27,G7,G17,G27)</f>
        <v>0.6797830780302252</v>
      </c>
      <c r="E45" s="13">
        <f>MAX(C17,C7,C27,G7,G17,G27)</f>
        <v>0.78366952845698179</v>
      </c>
    </row>
    <row r="47" spans="1:5" x14ac:dyDescent="0.25">
      <c r="A47" s="15"/>
    </row>
    <row r="48" spans="1:5" x14ac:dyDescent="0.25">
      <c r="A48" s="15"/>
    </row>
  </sheetData>
  <mergeCells count="3">
    <mergeCell ref="A2:O2"/>
    <mergeCell ref="A12:O12"/>
    <mergeCell ref="A22:O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526D-2AE2-4D3A-A885-45021A27C6EF}">
  <dimension ref="A1:O31"/>
  <sheetViews>
    <sheetView workbookViewId="0">
      <selection activeCell="A2" sqref="A2:O31"/>
    </sheetView>
  </sheetViews>
  <sheetFormatPr defaultRowHeight="15" x14ac:dyDescent="0.25"/>
  <cols>
    <col min="1" max="1" width="12.140625" bestFit="1" customWidth="1"/>
    <col min="2" max="2" width="23.85546875" bestFit="1" customWidth="1"/>
    <col min="3" max="3" width="15.5703125" bestFit="1" customWidth="1"/>
    <col min="4" max="4" width="23.7109375" bestFit="1" customWidth="1"/>
    <col min="5" max="5" width="15.5703125" bestFit="1" customWidth="1"/>
    <col min="6" max="6" width="12.42578125" bestFit="1" customWidth="1"/>
    <col min="7" max="7" width="15.5703125" bestFit="1" customWidth="1"/>
    <col min="8" max="8" width="12.28515625" bestFit="1" customWidth="1"/>
    <col min="9" max="9" width="15.5703125" bestFit="1" customWidth="1"/>
    <col min="10" max="10" width="13.28515625" bestFit="1" customWidth="1"/>
    <col min="11" max="11" width="15.5703125" bestFit="1" customWidth="1"/>
    <col min="12" max="12" width="10.42578125" bestFit="1" customWidth="1"/>
    <col min="13" max="13" width="15.5703125" bestFit="1" customWidth="1"/>
    <col min="14" max="14" width="14.7109375" bestFit="1" customWidth="1"/>
    <col min="15" max="15" width="15.5703125" bestFit="1" customWidth="1"/>
  </cols>
  <sheetData>
    <row r="1" spans="1:15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25">
      <c r="A2" s="21" t="s">
        <v>55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A3" s="20"/>
      <c r="B3" s="22" t="s">
        <v>38</v>
      </c>
      <c r="C3" s="22" t="s">
        <v>65</v>
      </c>
      <c r="D3" s="22" t="s">
        <v>39</v>
      </c>
      <c r="E3" s="22" t="s">
        <v>65</v>
      </c>
      <c r="F3" s="22" t="s">
        <v>59</v>
      </c>
      <c r="G3" s="22" t="s">
        <v>65</v>
      </c>
      <c r="H3" s="22" t="s">
        <v>68</v>
      </c>
      <c r="I3" s="22" t="s">
        <v>65</v>
      </c>
      <c r="J3" s="22" t="s">
        <v>69</v>
      </c>
      <c r="K3" s="22" t="s">
        <v>65</v>
      </c>
      <c r="L3" s="22" t="s">
        <v>70</v>
      </c>
      <c r="M3" s="22" t="s">
        <v>65</v>
      </c>
      <c r="N3" s="22" t="s">
        <v>63</v>
      </c>
      <c r="O3" s="22" t="s">
        <v>65</v>
      </c>
    </row>
    <row r="4" spans="1:15" x14ac:dyDescent="0.25">
      <c r="A4" s="20" t="s">
        <v>44</v>
      </c>
      <c r="B4" s="18">
        <v>3.6494334999999802E-2</v>
      </c>
      <c r="C4" s="17">
        <v>0</v>
      </c>
      <c r="D4" s="19">
        <v>2.0069999999999599E-5</v>
      </c>
      <c r="E4" s="17">
        <v>0</v>
      </c>
      <c r="F4" s="19">
        <v>1.33960000000002E-4</v>
      </c>
      <c r="G4" s="17">
        <v>0</v>
      </c>
      <c r="H4" s="19">
        <v>1.8874999999999602E-5</v>
      </c>
      <c r="I4" s="17">
        <v>0</v>
      </c>
      <c r="J4" s="19">
        <v>3.7014000000000399E-4</v>
      </c>
      <c r="K4" s="17">
        <v>0</v>
      </c>
      <c r="L4" s="19">
        <v>3.97020000000004E-4</v>
      </c>
      <c r="M4" s="17">
        <v>0</v>
      </c>
      <c r="N4" s="19">
        <v>1.9724999999999599E-5</v>
      </c>
      <c r="O4" s="17">
        <v>0</v>
      </c>
    </row>
    <row r="5" spans="1:15" x14ac:dyDescent="0.25">
      <c r="A5" s="20" t="s">
        <v>67</v>
      </c>
      <c r="B5" s="18">
        <v>3.5025104999999702E-2</v>
      </c>
      <c r="C5" s="17">
        <v>4.0259125149152752E-2</v>
      </c>
      <c r="D5" s="19">
        <v>1.6624999999999699E-5</v>
      </c>
      <c r="E5" s="17">
        <v>0.17164922770303781</v>
      </c>
      <c r="F5" s="19">
        <v>1.2797500000000101E-4</v>
      </c>
      <c r="G5" s="17">
        <v>4.467751567632805E-2</v>
      </c>
      <c r="H5" s="19">
        <v>1.5379999999999799E-5</v>
      </c>
      <c r="I5" s="17">
        <v>0.18516556291390074</v>
      </c>
      <c r="J5" s="19">
        <v>3.0829000000000398E-4</v>
      </c>
      <c r="K5" s="17">
        <v>0.16709893553790278</v>
      </c>
      <c r="L5" s="19">
        <v>3.5269500000000399E-4</v>
      </c>
      <c r="M5" s="17">
        <v>0.11164424965996567</v>
      </c>
      <c r="N5" s="19">
        <v>1.6769999999999699E-5</v>
      </c>
      <c r="O5" s="17">
        <v>0.14980988593155686</v>
      </c>
    </row>
    <row r="6" spans="1:15" x14ac:dyDescent="0.25">
      <c r="A6" s="20" t="s">
        <v>46</v>
      </c>
      <c r="B6" s="18">
        <v>1.8745309999999901E-2</v>
      </c>
      <c r="C6" s="17">
        <v>0.48635014174117697</v>
      </c>
      <c r="D6" s="19">
        <v>1.8179999999999701E-5</v>
      </c>
      <c r="E6" s="17">
        <v>9.4170403587440776E-2</v>
      </c>
      <c r="F6" s="19">
        <v>6.8384999999998404E-5</v>
      </c>
      <c r="G6" s="17">
        <v>0.48951179456556149</v>
      </c>
      <c r="H6" s="19">
        <v>1.6729999999999699E-5</v>
      </c>
      <c r="I6" s="17">
        <v>0.11364238410595751</v>
      </c>
      <c r="J6" s="19">
        <v>3.28345000000005E-4</v>
      </c>
      <c r="K6" s="17">
        <v>0.11291673420867387</v>
      </c>
      <c r="L6" s="19">
        <v>3.56725000000005E-4</v>
      </c>
      <c r="M6" s="17">
        <v>0.10149362752505819</v>
      </c>
      <c r="N6" s="19">
        <v>1.7419999999999701E-5</v>
      </c>
      <c r="O6" s="17">
        <v>0.11685678073510486</v>
      </c>
    </row>
    <row r="7" spans="1:15" x14ac:dyDescent="0.25">
      <c r="A7" s="20" t="s">
        <v>47</v>
      </c>
      <c r="B7" s="18">
        <v>9.8111950000001405E-3</v>
      </c>
      <c r="C7" s="17">
        <v>0.73115841129862502</v>
      </c>
      <c r="D7" s="19">
        <v>1.4619999999999701E-5</v>
      </c>
      <c r="E7" s="17">
        <v>0.27154957648231226</v>
      </c>
      <c r="F7" s="19">
        <v>2.9169999999999499E-5</v>
      </c>
      <c r="G7" s="17">
        <v>0.782248432367878</v>
      </c>
      <c r="H7" s="19">
        <v>1.29499999999998E-5</v>
      </c>
      <c r="I7" s="17">
        <v>0.31390728476820806</v>
      </c>
      <c r="J7" s="19">
        <v>2.6547000000000598E-4</v>
      </c>
      <c r="K7" s="17">
        <v>0.28278489220294178</v>
      </c>
      <c r="L7" s="19">
        <v>2.95630000000005E-4</v>
      </c>
      <c r="M7" s="17">
        <v>0.25537756284317659</v>
      </c>
      <c r="N7" s="19">
        <v>1.3389999999999801E-5</v>
      </c>
      <c r="O7" s="17">
        <v>0.32116603295310153</v>
      </c>
    </row>
    <row r="8" spans="1:15" x14ac:dyDescent="0.25">
      <c r="A8" s="20" t="s">
        <v>48</v>
      </c>
      <c r="B8" s="18">
        <v>2.0841274999999899E-2</v>
      </c>
      <c r="C8" s="17">
        <v>0.42891752925488269</v>
      </c>
      <c r="D8" s="19">
        <v>1.8504999999999698E-5</v>
      </c>
      <c r="E8" s="17">
        <v>7.7977080219229333E-2</v>
      </c>
      <c r="F8" s="19">
        <v>7.0394999999998393E-5</v>
      </c>
      <c r="G8" s="17">
        <v>0.47450731561662185</v>
      </c>
      <c r="H8" s="19">
        <v>1.67149999999997E-5</v>
      </c>
      <c r="I8" s="17">
        <v>0.11443708609271241</v>
      </c>
      <c r="J8" s="19">
        <v>3.24310000000005E-4</v>
      </c>
      <c r="K8" s="17">
        <v>0.12381801480520471</v>
      </c>
      <c r="L8" s="19">
        <v>3.5722500000000398E-4</v>
      </c>
      <c r="M8" s="17">
        <v>0.10023424512618917</v>
      </c>
      <c r="N8" s="19">
        <v>1.7544999999999701E-5</v>
      </c>
      <c r="O8" s="17">
        <v>0.11051964512040269</v>
      </c>
    </row>
    <row r="9" spans="1:15" x14ac:dyDescent="0.25">
      <c r="A9" s="20" t="s">
        <v>49</v>
      </c>
      <c r="B9" s="18">
        <v>1.9295534999999898E-2</v>
      </c>
      <c r="C9" s="17">
        <v>0.47127314417429433</v>
      </c>
      <c r="D9" s="19">
        <v>1.8129999999999699E-5</v>
      </c>
      <c r="E9" s="17">
        <v>9.6661684105627255E-2</v>
      </c>
      <c r="F9" s="19">
        <v>6.6829999999998505E-5</v>
      </c>
      <c r="G9" s="17">
        <v>0.50111973723501413</v>
      </c>
      <c r="H9" s="19">
        <v>1.6854999999999699E-5</v>
      </c>
      <c r="I9" s="17">
        <v>0.10701986754966597</v>
      </c>
      <c r="J9" s="19">
        <v>3.2517500000000502E-4</v>
      </c>
      <c r="K9" s="17">
        <v>0.12148106122007485</v>
      </c>
      <c r="L9" s="19">
        <v>3.5312000000000402E-4</v>
      </c>
      <c r="M9" s="17">
        <v>0.11057377462092477</v>
      </c>
      <c r="N9" s="19">
        <v>1.7214999999999699E-5</v>
      </c>
      <c r="O9" s="17">
        <v>0.12724968314321672</v>
      </c>
    </row>
    <row r="10" spans="1:15" x14ac:dyDescent="0.25">
      <c r="A10" s="20" t="s">
        <v>50</v>
      </c>
      <c r="B10" s="18">
        <v>1.8988644999999901E-2</v>
      </c>
      <c r="C10" s="17">
        <v>0.47968239454150885</v>
      </c>
      <c r="D10" s="19">
        <v>2.0114999999999702E-5</v>
      </c>
      <c r="E10" s="17">
        <v>-2.2421524663729375E-3</v>
      </c>
      <c r="F10" s="19">
        <v>1.33800000000001E-4</v>
      </c>
      <c r="G10" s="17">
        <v>1.1943863840027102E-3</v>
      </c>
      <c r="H10" s="19">
        <v>1.8794999999999701E-5</v>
      </c>
      <c r="I10" s="17">
        <v>4.2384105960213692E-3</v>
      </c>
      <c r="J10" s="19">
        <v>3.6845500000000402E-4</v>
      </c>
      <c r="K10" s="17">
        <v>4.5523315502240536E-3</v>
      </c>
      <c r="L10" s="19">
        <v>3.9327500000000402E-4</v>
      </c>
      <c r="M10" s="17">
        <v>9.4327741675480636E-3</v>
      </c>
      <c r="N10" s="19">
        <v>1.9724999999999599E-5</v>
      </c>
      <c r="O10" s="17">
        <v>0</v>
      </c>
    </row>
    <row r="11" spans="1:15" x14ac:dyDescent="0.25">
      <c r="A11" s="20" t="s">
        <v>15</v>
      </c>
      <c r="B11" s="18">
        <v>2.5644639999999899E-2</v>
      </c>
      <c r="C11" s="17">
        <v>0.29729806009617554</v>
      </c>
      <c r="D11" s="19">
        <v>2.0024999999999599E-5</v>
      </c>
      <c r="E11" s="17">
        <v>2.2421524663678305E-3</v>
      </c>
      <c r="F11" s="19">
        <v>1.3358000000000201E-4</v>
      </c>
      <c r="G11" s="17">
        <v>2.8366676619885345E-3</v>
      </c>
      <c r="H11" s="19">
        <v>1.8849999999999699E-5</v>
      </c>
      <c r="I11" s="17">
        <v>1.3245033112531113E-3</v>
      </c>
      <c r="J11" s="19">
        <v>3.6815500000000401E-4</v>
      </c>
      <c r="K11" s="17">
        <v>5.3628356837951419E-3</v>
      </c>
      <c r="L11" s="19">
        <v>3.9469000000000402E-4</v>
      </c>
      <c r="M11" s="17">
        <v>5.8687219787415534E-3</v>
      </c>
      <c r="N11" s="19">
        <v>1.9704999999999599E-5</v>
      </c>
      <c r="O11" s="17">
        <v>1.0139416983523386E-3</v>
      </c>
    </row>
    <row r="12" spans="1:15" x14ac:dyDescent="0.25">
      <c r="A12" s="21" t="s">
        <v>56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x14ac:dyDescent="0.25">
      <c r="A13" s="20"/>
      <c r="B13" s="22" t="s">
        <v>38</v>
      </c>
      <c r="C13" s="22" t="s">
        <v>65</v>
      </c>
      <c r="D13" s="22" t="s">
        <v>39</v>
      </c>
      <c r="E13" s="22" t="s">
        <v>65</v>
      </c>
      <c r="F13" s="22" t="s">
        <v>59</v>
      </c>
      <c r="G13" s="22" t="s">
        <v>65</v>
      </c>
      <c r="H13" s="22" t="s">
        <v>68</v>
      </c>
      <c r="I13" s="22" t="s">
        <v>65</v>
      </c>
      <c r="J13" s="22" t="s">
        <v>69</v>
      </c>
      <c r="K13" s="22" t="s">
        <v>65</v>
      </c>
      <c r="L13" s="22" t="s">
        <v>70</v>
      </c>
      <c r="M13" s="22" t="s">
        <v>65</v>
      </c>
      <c r="N13" s="22" t="s">
        <v>63</v>
      </c>
      <c r="O13" s="22" t="s">
        <v>65</v>
      </c>
    </row>
    <row r="14" spans="1:15" x14ac:dyDescent="0.25">
      <c r="A14" s="20" t="s">
        <v>44</v>
      </c>
      <c r="B14" s="18">
        <v>1.8477029999999901E-2</v>
      </c>
      <c r="C14" s="13">
        <v>0</v>
      </c>
      <c r="D14" s="19">
        <v>2.11349999999996E-5</v>
      </c>
      <c r="E14" s="13">
        <v>0</v>
      </c>
      <c r="F14" s="19">
        <v>1.3750000000000199E-4</v>
      </c>
      <c r="G14" s="13">
        <v>0</v>
      </c>
      <c r="H14" s="19">
        <v>2.0119999999999699E-5</v>
      </c>
      <c r="I14" s="13">
        <v>0</v>
      </c>
      <c r="J14" s="19">
        <v>3.7882500000000499E-4</v>
      </c>
      <c r="K14" s="13">
        <v>0</v>
      </c>
      <c r="L14" s="19">
        <v>4.2572000000000302E-4</v>
      </c>
      <c r="M14" s="13">
        <v>0</v>
      </c>
      <c r="N14" s="19">
        <v>2.08799999999996E-5</v>
      </c>
      <c r="O14" s="13">
        <v>0</v>
      </c>
    </row>
    <row r="15" spans="1:15" x14ac:dyDescent="0.25">
      <c r="A15" s="20" t="s">
        <v>45</v>
      </c>
      <c r="B15" s="18">
        <v>1.7574084999999899E-2</v>
      </c>
      <c r="C15" s="13">
        <v>4.886851404148862E-2</v>
      </c>
      <c r="D15" s="19">
        <v>1.6589999999999799E-5</v>
      </c>
      <c r="E15" s="13">
        <v>0.2150461320085113</v>
      </c>
      <c r="F15" s="19">
        <v>1.28210000000001E-4</v>
      </c>
      <c r="G15" s="13">
        <v>6.7563636363642599E-2</v>
      </c>
      <c r="H15" s="19">
        <v>1.5384999999999799E-5</v>
      </c>
      <c r="I15" s="13">
        <v>0.23533797216699659</v>
      </c>
      <c r="J15" s="19">
        <v>3.0179500000000297E-4</v>
      </c>
      <c r="K15" s="13">
        <v>0.20333927275127306</v>
      </c>
      <c r="L15" s="19">
        <v>3.4530000000000303E-4</v>
      </c>
      <c r="M15" s="13">
        <v>0.18890350465094297</v>
      </c>
      <c r="N15" s="19">
        <v>1.5879999999999801E-5</v>
      </c>
      <c r="O15" s="13">
        <v>0.23946360153256208</v>
      </c>
    </row>
    <row r="16" spans="1:15" x14ac:dyDescent="0.25">
      <c r="A16" s="20" t="s">
        <v>46</v>
      </c>
      <c r="B16" s="18">
        <v>1.20784600000001E-2</v>
      </c>
      <c r="C16" s="13">
        <v>0.34629862050339455</v>
      </c>
      <c r="D16" s="19">
        <v>1.91699999999997E-5</v>
      </c>
      <c r="E16" s="13">
        <v>9.2973740241303005E-2</v>
      </c>
      <c r="F16" s="19">
        <v>6.8774999999998406E-5</v>
      </c>
      <c r="G16" s="13">
        <v>0.49981818181820059</v>
      </c>
      <c r="H16" s="19">
        <v>1.7714999999999701E-5</v>
      </c>
      <c r="I16" s="13">
        <v>0.11953280318091619</v>
      </c>
      <c r="J16" s="19">
        <v>3.4297500000000502E-4</v>
      </c>
      <c r="K16" s="13">
        <v>9.46347257968706E-2</v>
      </c>
      <c r="L16" s="19">
        <v>3.7640000000000497E-4</v>
      </c>
      <c r="M16" s="13">
        <v>0.11585079394906905</v>
      </c>
      <c r="N16" s="19">
        <v>1.88849999999996E-5</v>
      </c>
      <c r="O16" s="13">
        <v>9.5545977011496142E-2</v>
      </c>
    </row>
    <row r="17" spans="1:15" x14ac:dyDescent="0.25">
      <c r="A17" s="20" t="s">
        <v>47</v>
      </c>
      <c r="B17" s="18">
        <v>7.7863650000001196E-3</v>
      </c>
      <c r="C17" s="13">
        <v>0.57859217634001991</v>
      </c>
      <c r="D17" s="19">
        <v>1.5349999999999699E-5</v>
      </c>
      <c r="E17" s="13">
        <v>0.27371658386562625</v>
      </c>
      <c r="F17" s="19">
        <v>3.0259999999999399E-5</v>
      </c>
      <c r="G17" s="13">
        <v>0.77992727272728024</v>
      </c>
      <c r="H17" s="19">
        <v>1.31099999999998E-5</v>
      </c>
      <c r="I17" s="13">
        <v>0.34840954274353897</v>
      </c>
      <c r="J17" s="19">
        <v>2.59370000000006E-4</v>
      </c>
      <c r="K17" s="13">
        <v>0.31533029763082543</v>
      </c>
      <c r="L17" s="19">
        <v>3.0555000000000501E-4</v>
      </c>
      <c r="M17" s="13">
        <v>0.28227473456731456</v>
      </c>
      <c r="N17" s="19">
        <v>1.39899999999998E-5</v>
      </c>
      <c r="O17" s="13">
        <v>0.32998084291187413</v>
      </c>
    </row>
    <row r="18" spans="1:15" x14ac:dyDescent="0.25">
      <c r="A18" s="20" t="s">
        <v>48</v>
      </c>
      <c r="B18" s="18">
        <v>1.31343700000001E-2</v>
      </c>
      <c r="C18" s="13">
        <v>0.28915144912357826</v>
      </c>
      <c r="D18" s="19">
        <v>1.97349999999996E-5</v>
      </c>
      <c r="E18" s="13">
        <v>6.6240832741898625E-2</v>
      </c>
      <c r="F18" s="19">
        <v>7.0784999999998395E-5</v>
      </c>
      <c r="G18" s="13">
        <v>0.48520000000001906</v>
      </c>
      <c r="H18" s="19">
        <v>1.8209999999999699E-5</v>
      </c>
      <c r="I18" s="13">
        <v>9.4930417495031283E-2</v>
      </c>
      <c r="J18" s="19">
        <v>3.4206000000000498E-4</v>
      </c>
      <c r="K18" s="13">
        <v>9.7050089091267777E-2</v>
      </c>
      <c r="L18" s="19">
        <v>3.8522500000000499E-4</v>
      </c>
      <c r="M18" s="13">
        <v>9.5121206426754035E-2</v>
      </c>
      <c r="N18" s="19">
        <v>1.8199999999999599E-5</v>
      </c>
      <c r="O18" s="13">
        <v>0.12835249042145846</v>
      </c>
    </row>
    <row r="19" spans="1:15" x14ac:dyDescent="0.25">
      <c r="A19" s="20" t="s">
        <v>49</v>
      </c>
      <c r="B19" s="18">
        <v>1.24315200000001E-2</v>
      </c>
      <c r="C19" s="13">
        <v>0.32719057121192274</v>
      </c>
      <c r="D19" s="19">
        <v>1.8849999999999699E-5</v>
      </c>
      <c r="E19" s="13">
        <v>0.1081145020108798</v>
      </c>
      <c r="F19" s="19">
        <v>6.69699999999985E-5</v>
      </c>
      <c r="G19" s="13">
        <v>0.51294545454547247</v>
      </c>
      <c r="H19" s="19">
        <v>1.7634999999999702E-5</v>
      </c>
      <c r="I19" s="13">
        <v>0.12350894632206932</v>
      </c>
      <c r="J19" s="19">
        <v>3.4095000000000398E-4</v>
      </c>
      <c r="K19" s="13">
        <v>9.9980201940211177E-2</v>
      </c>
      <c r="L19" s="19">
        <v>3.7497000000000398E-4</v>
      </c>
      <c r="M19" s="13">
        <v>0.11920980926430202</v>
      </c>
      <c r="N19" s="19">
        <v>1.81449999999996E-5</v>
      </c>
      <c r="O19" s="13">
        <v>0.1309865900383167</v>
      </c>
    </row>
    <row r="20" spans="1:15" x14ac:dyDescent="0.25">
      <c r="A20" s="20" t="s">
        <v>50</v>
      </c>
      <c r="B20" s="18">
        <v>1.2250300000000099E-2</v>
      </c>
      <c r="C20" s="13">
        <v>0.33699842453034035</v>
      </c>
      <c r="D20" s="19">
        <v>2.0959999999999599E-5</v>
      </c>
      <c r="E20" s="13">
        <v>8.2801040927373837E-3</v>
      </c>
      <c r="F20" s="19">
        <v>1.36175000000002E-4</v>
      </c>
      <c r="G20" s="13">
        <v>9.6363636363634431E-3</v>
      </c>
      <c r="H20" s="19">
        <v>1.9164999999999601E-5</v>
      </c>
      <c r="I20" s="13">
        <v>4.7465208747520471E-2</v>
      </c>
      <c r="J20" s="19">
        <v>3.6934500000000502E-4</v>
      </c>
      <c r="K20" s="13">
        <v>2.5024747574737272E-2</v>
      </c>
      <c r="L20" s="19">
        <v>4.23605000000003E-4</v>
      </c>
      <c r="M20" s="13">
        <v>4.9680541200789463E-3</v>
      </c>
      <c r="N20" s="19">
        <v>2.10249999999996E-5</v>
      </c>
      <c r="O20" s="13">
        <v>-6.9444444444446418E-3</v>
      </c>
    </row>
    <row r="21" spans="1:15" x14ac:dyDescent="0.25">
      <c r="A21" s="20" t="s">
        <v>15</v>
      </c>
      <c r="B21" s="18">
        <v>1.50515250000001E-2</v>
      </c>
      <c r="C21" s="13">
        <v>0.18539261991780165</v>
      </c>
      <c r="D21" s="19">
        <v>2.1594999999999599E-5</v>
      </c>
      <c r="E21" s="13">
        <v>-2.1764845043766634E-2</v>
      </c>
      <c r="F21" s="19">
        <v>1.35230000000002E-4</v>
      </c>
      <c r="G21" s="13">
        <v>1.6509090909090585E-2</v>
      </c>
      <c r="H21" s="19">
        <v>1.9984999999999599E-5</v>
      </c>
      <c r="I21" s="13">
        <v>6.7097415507009206E-3</v>
      </c>
      <c r="J21" s="19">
        <v>3.76510000000006E-4</v>
      </c>
      <c r="K21" s="13">
        <v>6.1110011218873383E-3</v>
      </c>
      <c r="L21" s="19">
        <v>4.2153000000000302E-4</v>
      </c>
      <c r="M21" s="13">
        <v>9.8421497698016891E-3</v>
      </c>
      <c r="N21" s="19">
        <v>1.9824999999999601E-5</v>
      </c>
      <c r="O21" s="13">
        <v>5.0526819923372601E-2</v>
      </c>
    </row>
    <row r="22" spans="1:15" x14ac:dyDescent="0.25">
      <c r="A22" s="21" t="s">
        <v>57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5">
      <c r="A23" s="20"/>
      <c r="B23" s="22" t="s">
        <v>38</v>
      </c>
      <c r="C23" s="22" t="s">
        <v>65</v>
      </c>
      <c r="D23" s="22" t="s">
        <v>39</v>
      </c>
      <c r="E23" s="22" t="s">
        <v>65</v>
      </c>
      <c r="F23" s="22" t="s">
        <v>59</v>
      </c>
      <c r="G23" s="22" t="s">
        <v>65</v>
      </c>
      <c r="H23" s="22" t="s">
        <v>68</v>
      </c>
      <c r="I23" s="22" t="s">
        <v>65</v>
      </c>
      <c r="J23" s="22" t="s">
        <v>69</v>
      </c>
      <c r="K23" s="22" t="s">
        <v>65</v>
      </c>
      <c r="L23" s="22" t="s">
        <v>70</v>
      </c>
      <c r="M23" s="22" t="s">
        <v>65</v>
      </c>
      <c r="N23" s="22" t="s">
        <v>63</v>
      </c>
      <c r="O23" s="22" t="s">
        <v>65</v>
      </c>
    </row>
    <row r="24" spans="1:15" x14ac:dyDescent="0.25">
      <c r="A24" s="20" t="s">
        <v>44</v>
      </c>
      <c r="B24" s="18">
        <v>1.1007535000000099E-2</v>
      </c>
      <c r="C24" s="13">
        <v>0</v>
      </c>
      <c r="D24" s="19">
        <v>1.9979999999999599E-5</v>
      </c>
      <c r="E24" s="13">
        <v>0</v>
      </c>
      <c r="F24" s="19">
        <v>1.3016000000000099E-4</v>
      </c>
      <c r="G24" s="13">
        <v>0</v>
      </c>
      <c r="H24" s="19">
        <v>1.80299999999997E-5</v>
      </c>
      <c r="I24" s="13">
        <v>0</v>
      </c>
      <c r="J24" s="19">
        <v>3.42430000000005E-4</v>
      </c>
      <c r="K24" s="13">
        <v>0</v>
      </c>
      <c r="L24" s="19">
        <v>4.0409000000000397E-4</v>
      </c>
      <c r="M24" s="13">
        <v>0</v>
      </c>
      <c r="N24" s="19">
        <v>2.0259999999999599E-5</v>
      </c>
      <c r="O24" s="13">
        <v>0</v>
      </c>
    </row>
    <row r="25" spans="1:15" x14ac:dyDescent="0.25">
      <c r="A25" s="20" t="s">
        <v>67</v>
      </c>
      <c r="B25" s="18">
        <v>1.04624050000001E-2</v>
      </c>
      <c r="C25" s="13">
        <v>4.9523349233047576E-2</v>
      </c>
      <c r="D25" s="19">
        <v>1.7274999999999702E-5</v>
      </c>
      <c r="E25" s="13">
        <v>0.13538538538538292</v>
      </c>
      <c r="F25" s="19">
        <v>1.2461000000000099E-4</v>
      </c>
      <c r="G25" s="13">
        <v>4.2639827904117689E-2</v>
      </c>
      <c r="H25" s="19">
        <v>1.67449999999998E-5</v>
      </c>
      <c r="I25" s="13">
        <v>7.1270105379918069E-2</v>
      </c>
      <c r="J25" s="19">
        <v>3.1001000000000401E-4</v>
      </c>
      <c r="K25" s="13">
        <v>9.4676284204072481E-2</v>
      </c>
      <c r="L25" s="19">
        <v>3.62745000000004E-4</v>
      </c>
      <c r="M25" s="13">
        <v>0.10231631567225019</v>
      </c>
      <c r="N25" s="19">
        <v>1.71399999999997E-5</v>
      </c>
      <c r="O25" s="13">
        <v>0.15399802566633569</v>
      </c>
    </row>
    <row r="26" spans="1:15" x14ac:dyDescent="0.25">
      <c r="A26" s="20" t="s">
        <v>46</v>
      </c>
      <c r="B26" s="18">
        <v>8.8792600000001404E-3</v>
      </c>
      <c r="C26" s="13">
        <v>0.19334710268919786</v>
      </c>
      <c r="D26" s="19">
        <v>1.8089999999999601E-5</v>
      </c>
      <c r="E26" s="13">
        <v>9.4594594594596404E-2</v>
      </c>
      <c r="F26" s="19">
        <v>9.0094999999998303E-5</v>
      </c>
      <c r="G26" s="13">
        <v>0.30781346035650259</v>
      </c>
      <c r="H26" s="19">
        <v>1.6474999999999699E-5</v>
      </c>
      <c r="I26" s="13">
        <v>8.62451469772616E-2</v>
      </c>
      <c r="J26" s="19">
        <v>3.19300000000005E-4</v>
      </c>
      <c r="K26" s="13">
        <v>6.7546651870454277E-2</v>
      </c>
      <c r="L26" s="19">
        <v>3.6527500000000399E-4</v>
      </c>
      <c r="M26" s="13">
        <v>9.6055334207725052E-2</v>
      </c>
      <c r="N26" s="19">
        <v>1.8239999999999598E-5</v>
      </c>
      <c r="O26" s="13">
        <v>9.970384995064363E-2</v>
      </c>
    </row>
    <row r="27" spans="1:15" x14ac:dyDescent="0.25">
      <c r="A27" s="20" t="s">
        <v>47</v>
      </c>
      <c r="B27" s="18">
        <v>6.0207150000000697E-3</v>
      </c>
      <c r="C27" s="13">
        <v>0.45303694242171244</v>
      </c>
      <c r="D27" s="19">
        <v>1.48999999999997E-5</v>
      </c>
      <c r="E27" s="13">
        <v>0.2542542542542543</v>
      </c>
      <c r="F27" s="19">
        <v>4.2749999999999203E-5</v>
      </c>
      <c r="G27" s="13">
        <v>0.67155808236018077</v>
      </c>
      <c r="H27" s="19">
        <v>1.26749999999998E-5</v>
      </c>
      <c r="I27" s="13">
        <v>0.29700499168053185</v>
      </c>
      <c r="J27" s="19">
        <v>2.51885000000006E-4</v>
      </c>
      <c r="K27" s="13">
        <v>0.26441900534415119</v>
      </c>
      <c r="L27" s="19">
        <v>2.8681500000000498E-4</v>
      </c>
      <c r="M27" s="13">
        <v>0.29022000049493391</v>
      </c>
      <c r="N27" s="19">
        <v>1.43399999999997E-5</v>
      </c>
      <c r="O27" s="13">
        <v>0.29220138203356449</v>
      </c>
    </row>
    <row r="28" spans="1:15" x14ac:dyDescent="0.25">
      <c r="A28" s="20" t="s">
        <v>48</v>
      </c>
      <c r="B28" s="18">
        <v>9.1666850000001101E-3</v>
      </c>
      <c r="C28" s="13">
        <v>0.16723544372104859</v>
      </c>
      <c r="D28" s="19">
        <v>1.8779999999999702E-5</v>
      </c>
      <c r="E28" s="13">
        <v>6.0060060060056153E-2</v>
      </c>
      <c r="F28" s="19">
        <v>9.0524999999998094E-5</v>
      </c>
      <c r="G28" s="13">
        <v>0.30450983405041943</v>
      </c>
      <c r="H28" s="19">
        <v>1.66949999999997E-5</v>
      </c>
      <c r="I28" s="13">
        <v>7.4043261231282465E-2</v>
      </c>
      <c r="J28" s="19">
        <v>3.23750000000006E-4</v>
      </c>
      <c r="K28" s="13">
        <v>5.4551295155210511E-2</v>
      </c>
      <c r="L28" s="19">
        <v>3.7831500000000401E-4</v>
      </c>
      <c r="M28" s="13">
        <v>6.3785295354994442E-2</v>
      </c>
      <c r="N28" s="19">
        <v>1.84499999999997E-5</v>
      </c>
      <c r="O28" s="13">
        <v>8.9338598223096533E-2</v>
      </c>
    </row>
    <row r="29" spans="1:15" x14ac:dyDescent="0.25">
      <c r="A29" s="20" t="s">
        <v>49</v>
      </c>
      <c r="B29" s="18">
        <v>9.0334700000001492E-3</v>
      </c>
      <c r="C29" s="13">
        <v>0.17933760828377399</v>
      </c>
      <c r="D29" s="19">
        <v>1.7779999999999701E-5</v>
      </c>
      <c r="E29" s="13">
        <v>0.11011011011010718</v>
      </c>
      <c r="F29" s="19">
        <v>8.8154999999998196E-5</v>
      </c>
      <c r="G29" s="13">
        <v>0.3227181929932581</v>
      </c>
      <c r="H29" s="19">
        <v>1.7084999999999698E-5</v>
      </c>
      <c r="I29" s="13">
        <v>5.2412645590683149E-2</v>
      </c>
      <c r="J29" s="19">
        <v>3.1315500000000598E-4</v>
      </c>
      <c r="K29" s="13">
        <v>8.5491925357003118E-2</v>
      </c>
      <c r="L29" s="19">
        <v>3.6663000000000402E-4</v>
      </c>
      <c r="M29" s="13">
        <v>9.2702120814668998E-2</v>
      </c>
      <c r="N29" s="19">
        <v>1.85549999999997E-5</v>
      </c>
      <c r="O29" s="13">
        <v>8.4155972359325482E-2</v>
      </c>
    </row>
    <row r="30" spans="1:15" x14ac:dyDescent="0.25">
      <c r="A30" s="20" t="s">
        <v>50</v>
      </c>
      <c r="B30" s="18">
        <v>8.2750200000000895E-3</v>
      </c>
      <c r="C30" s="13">
        <v>0.24824040986469587</v>
      </c>
      <c r="D30" s="19">
        <v>2.00549999999996E-5</v>
      </c>
      <c r="E30" s="13">
        <v>-3.7537537537539745E-3</v>
      </c>
      <c r="F30" s="19">
        <v>1.30505000000001E-4</v>
      </c>
      <c r="G30" s="13">
        <v>-2.6505838967425532E-3</v>
      </c>
      <c r="H30" s="19">
        <v>1.8459999999999701E-5</v>
      </c>
      <c r="I30" s="13">
        <v>-2.3849140321686502E-2</v>
      </c>
      <c r="J30" s="19">
        <v>3.3972000000000402E-4</v>
      </c>
      <c r="K30" s="13">
        <v>7.9140262243405646E-3</v>
      </c>
      <c r="L30" s="19">
        <v>4.0102000000000399E-4</v>
      </c>
      <c r="M30" s="13">
        <v>7.5973174292854884E-3</v>
      </c>
      <c r="N30" s="19">
        <v>1.9789999999999599E-5</v>
      </c>
      <c r="O30" s="13">
        <v>2.319842053307053E-2</v>
      </c>
    </row>
    <row r="31" spans="1:15" x14ac:dyDescent="0.25">
      <c r="A31" s="20" t="s">
        <v>15</v>
      </c>
      <c r="B31" s="18">
        <v>9.4199400000001005E-3</v>
      </c>
      <c r="C31" s="13">
        <v>0.14422802198675588</v>
      </c>
      <c r="D31" s="19">
        <v>1.9929999999999601E-5</v>
      </c>
      <c r="E31" s="13">
        <v>2.5025025025023906E-3</v>
      </c>
      <c r="F31" s="19">
        <v>1.29830000000002E-4</v>
      </c>
      <c r="G31" s="13">
        <v>2.5353411186154196E-3</v>
      </c>
      <c r="H31" s="19">
        <v>1.8119999999999701E-5</v>
      </c>
      <c r="I31" s="13">
        <v>-4.9916805324461411E-3</v>
      </c>
      <c r="J31" s="19">
        <v>3.41755000000005E-4</v>
      </c>
      <c r="K31" s="13">
        <v>1.9712057938848782E-3</v>
      </c>
      <c r="L31" s="19">
        <v>4.0391500000000501E-4</v>
      </c>
      <c r="M31" s="13">
        <v>4.3307184042895575E-4</v>
      </c>
      <c r="N31" s="19">
        <v>1.9744999999999598E-5</v>
      </c>
      <c r="O31" s="13">
        <v>2.5419545903258234E-2</v>
      </c>
    </row>
  </sheetData>
  <mergeCells count="3">
    <mergeCell ref="A2:O2"/>
    <mergeCell ref="A12:O12"/>
    <mergeCell ref="A22:O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100% Cluster</vt:lpstr>
      <vt:lpstr>10% Cluster </vt:lpstr>
      <vt:lpstr>1% Cluster </vt:lpstr>
      <vt:lpstr>Table 3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Reyes Polanco, Gustavo Abel</cp:lastModifiedBy>
  <dcterms:created xsi:type="dcterms:W3CDTF">2022-10-30T17:19:40Z</dcterms:created>
  <dcterms:modified xsi:type="dcterms:W3CDTF">2022-11-10T20:23:37Z</dcterms:modified>
</cp:coreProperties>
</file>