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hidePivotFieldList="1"/>
  <mc:AlternateContent xmlns:mc="http://schemas.openxmlformats.org/markup-compatibility/2006">
    <mc:Choice Requires="x15">
      <x15ac:absPath xmlns:x15ac="http://schemas.microsoft.com/office/spreadsheetml/2010/11/ac" url="D:\Webinar\Excel\22\Data\"/>
    </mc:Choice>
  </mc:AlternateContent>
  <xr:revisionPtr revIDLastSave="0" documentId="13_ncr:1_{8E0FA67B-B7B2-44B6-9D34-3EFA7125DDBB}" xr6:coauthVersionLast="47" xr6:coauthVersionMax="47" xr10:uidLastSave="{00000000-0000-0000-0000-000000000000}"/>
  <bookViews>
    <workbookView xWindow="-108" yWindow="-108" windowWidth="23256" windowHeight="12720" activeTab="3" xr2:uid="{00000000-000D-0000-FFFF-FFFF00000000}"/>
  </bookViews>
  <sheets>
    <sheet name="Pivot" sheetId="1" r:id="rId1"/>
    <sheet name="Pivot2" sheetId="2" r:id="rId2"/>
    <sheet name="Pivot3" sheetId="3" r:id="rId3"/>
    <sheet name="Pivot4" sheetId="4" r:id="rId4"/>
  </sheets>
  <definedNames>
    <definedName name="_xlchart.v1.0" hidden="1">Pivot3!$I$5:$I$9</definedName>
    <definedName name="_xlchart.v1.1" hidden="1">Pivot3!$J$4</definedName>
    <definedName name="_xlchart.v1.2" hidden="1">Pivot3!$J$5:$J$9</definedName>
    <definedName name="_xlchart.v1.3" hidden="1">Pivot3!$K$4:$K$8</definedName>
    <definedName name="_xlchart.v1.4" hidden="1">Pivot3!$L$3</definedName>
    <definedName name="_xlchart.v1.5" hidden="1">Pivot3!$L$4:$L$8</definedName>
    <definedName name="Slicer_Category">#N/A</definedName>
    <definedName name="Slicer_Parking?">#N/A</definedName>
    <definedName name="TopORBottomSelect">Pivot3!$L$2</definedName>
  </definedNames>
  <calcPr calcId="191029"/>
  <pivotCaches>
    <pivotCache cacheId="329" r:id="rId5"/>
    <pivotCache cacheId="332" r:id="rId6"/>
    <pivotCache cacheId="335" r:id="rId7"/>
    <pivotCache cacheId="338" r:id="rId8"/>
    <pivotCache cacheId="341" r:id="rId9"/>
    <pivotCache cacheId="344" r:id="rId10"/>
    <pivotCache cacheId="347" r:id="rId11"/>
  </pivotCaches>
  <extLst>
    <ext xmlns:x14="http://schemas.microsoft.com/office/spreadsheetml/2009/9/main" uri="{876F7934-8845-4945-9796-88D515C7AA90}">
      <x14:pivotCaches>
        <pivotCache cacheId="84" r:id="rId12"/>
        <pivotCache cacheId="221"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da92e40-c988-4160-8ecc-0bd03b08c81c" name="Customers" connection="Query - Customers"/>
          <x15:modelTable id="fctSales_db9e3dab-6edd-48f5-ba0e-a2f009c136af" name="fctSales" connection="Query - fctSales"/>
          <x15:modelTable id="Products_17b9c5ab-6e7e-4251-96cd-99192360ed79" name="Products" connection="Query - Products"/>
          <x15:modelTable id="Stores_ccae8d63-471a-4086-ae65-b6ef7c2a0ad6" name="Stores" connection="Query - Stores"/>
        </x15:modelTables>
        <x15:modelRelationships>
          <x15:modelRelationship fromTable="fctSales" fromColumn="Cust ID" toTable="Customers" toColumn="Cust ID"/>
          <x15:modelRelationship fromTable="fctSales" fromColumn="Product ID" toTable="Products" toColumn="Product ID"/>
          <x15:modelRelationship fromTable="fctSales" fromColumn="Store ID" toTable="Stores" toColumn="Store ID"/>
        </x15:modelRelationships>
        <x15:extLst>
          <ext xmlns:x16="http://schemas.microsoft.com/office/spreadsheetml/2014/11/main" uri="{9835A34E-60A6-4A7C-AAB8-D5F71C897F49}">
            <x16:modelTimeGroupings>
              <x16:modelTimeGrouping tableName="fct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4" i="4" l="1"/>
  <c r="F64" i="4"/>
  <c r="E65" i="4"/>
  <c r="F65" i="4"/>
  <c r="E66" i="4"/>
  <c r="F6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6" i="4"/>
  <c r="E5" i="4"/>
  <c r="F5" i="4"/>
  <c r="G5" i="4"/>
  <c r="E6" i="4"/>
  <c r="F6" i="4"/>
  <c r="E7" i="4"/>
  <c r="F7" i="4"/>
  <c r="E8" i="4"/>
  <c r="F8" i="4"/>
  <c r="E9" i="4"/>
  <c r="F9" i="4"/>
  <c r="E10" i="4"/>
  <c r="F10" i="4"/>
  <c r="E11" i="4"/>
  <c r="F11" i="4"/>
  <c r="E12" i="4"/>
  <c r="F12" i="4"/>
  <c r="E13" i="4"/>
  <c r="F13" i="4"/>
  <c r="E14" i="4"/>
  <c r="F14" i="4"/>
  <c r="E15" i="4"/>
  <c r="F15" i="4"/>
  <c r="E16" i="4"/>
  <c r="F16" i="4"/>
  <c r="E17" i="4"/>
  <c r="F17" i="4"/>
  <c r="E18" i="4"/>
  <c r="F18" i="4"/>
  <c r="E19" i="4"/>
  <c r="F19" i="4"/>
  <c r="E20" i="4"/>
  <c r="F20" i="4"/>
  <c r="E21" i="4"/>
  <c r="F21" i="4"/>
  <c r="E22" i="4"/>
  <c r="F22" i="4"/>
  <c r="E23" i="4"/>
  <c r="F23" i="4"/>
  <c r="E24" i="4"/>
  <c r="F24" i="4"/>
  <c r="E25" i="4"/>
  <c r="F25" i="4"/>
  <c r="E26" i="4"/>
  <c r="F26" i="4"/>
  <c r="E27" i="4"/>
  <c r="F27" i="4"/>
  <c r="E28" i="4"/>
  <c r="F28" i="4"/>
  <c r="E29" i="4"/>
  <c r="F29" i="4"/>
  <c r="E30" i="4"/>
  <c r="F30" i="4"/>
  <c r="E31" i="4"/>
  <c r="F31" i="4"/>
  <c r="E32" i="4"/>
  <c r="F32" i="4"/>
  <c r="E33" i="4"/>
  <c r="F33" i="4"/>
  <c r="E34" i="4"/>
  <c r="F34" i="4"/>
  <c r="E35" i="4"/>
  <c r="F35" i="4"/>
  <c r="E36" i="4"/>
  <c r="F36" i="4"/>
  <c r="E37" i="4"/>
  <c r="F37" i="4"/>
  <c r="E38" i="4"/>
  <c r="F38" i="4"/>
  <c r="E39" i="4"/>
  <c r="F39" i="4"/>
  <c r="E40" i="4"/>
  <c r="F40" i="4"/>
  <c r="E41" i="4"/>
  <c r="F41" i="4"/>
  <c r="C18" i="3"/>
  <c r="L4" i="3"/>
  <c r="L5" i="3"/>
  <c r="L6" i="3"/>
  <c r="L7" i="3"/>
  <c r="L8" i="3"/>
  <c r="K5" i="3"/>
  <c r="K6" i="3"/>
  <c r="K7" i="3"/>
  <c r="K8" i="3"/>
  <c r="K4" i="3"/>
  <c r="B39" i="2"/>
  <c r="C39" i="2"/>
  <c r="D39" i="2"/>
  <c r="E39" i="2" s="1"/>
  <c r="B40" i="2"/>
  <c r="C40" i="2"/>
  <c r="D40" i="2"/>
  <c r="B37" i="2"/>
  <c r="C37" i="2"/>
  <c r="D37" i="2"/>
  <c r="B38" i="2"/>
  <c r="C38" i="2"/>
  <c r="D38" i="2"/>
  <c r="E38" i="2"/>
  <c r="B27" i="2"/>
  <c r="C27" i="2"/>
  <c r="D27" i="2"/>
  <c r="B28" i="2"/>
  <c r="C28" i="2"/>
  <c r="E28" i="2" s="1"/>
  <c r="D28" i="2"/>
  <c r="B29" i="2"/>
  <c r="C29" i="2"/>
  <c r="D29" i="2"/>
  <c r="B30" i="2"/>
  <c r="C30" i="2"/>
  <c r="D30" i="2"/>
  <c r="E30" i="2" s="1"/>
  <c r="B31" i="2"/>
  <c r="C31" i="2"/>
  <c r="D31" i="2"/>
  <c r="B32" i="2"/>
  <c r="C32" i="2"/>
  <c r="D32" i="2"/>
  <c r="B33" i="2"/>
  <c r="C33" i="2"/>
  <c r="D33" i="2"/>
  <c r="B34" i="2"/>
  <c r="C34" i="2"/>
  <c r="D34" i="2"/>
  <c r="B35" i="2"/>
  <c r="C35" i="2"/>
  <c r="D35" i="2"/>
  <c r="B36" i="2"/>
  <c r="C36" i="2"/>
  <c r="D36" i="2"/>
  <c r="D26" i="2"/>
  <c r="C26" i="2"/>
  <c r="B26" i="2"/>
  <c r="L5" i="1"/>
  <c r="M5" i="1"/>
  <c r="N5" i="1"/>
  <c r="L6" i="1"/>
  <c r="M6" i="1"/>
  <c r="N6" i="1"/>
  <c r="K6" i="1"/>
  <c r="K5" i="1"/>
  <c r="E32" i="2" l="1"/>
  <c r="E34" i="2"/>
  <c r="E29" i="2"/>
  <c r="E36" i="2"/>
  <c r="E27" i="2"/>
  <c r="E35" i="2"/>
  <c r="E33" i="2"/>
  <c r="M7" i="1"/>
  <c r="E31" i="2"/>
  <c r="L10" i="3"/>
  <c r="L11" i="3" s="1"/>
  <c r="C19" i="3" s="1"/>
  <c r="E40" i="2"/>
  <c r="E26" i="2"/>
  <c r="E37" i="2"/>
  <c r="L7" i="1"/>
  <c r="K7" i="1"/>
  <c r="N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47ED3-EAC9-40D7-8583-86CCCA8CC4E0}" name="Query - Customers" description="Connection to the 'Customers' query in the workbook." type="100" refreshedVersion="8" minRefreshableVersion="5">
    <extLst>
      <ext xmlns:x15="http://schemas.microsoft.com/office/spreadsheetml/2010/11/main" uri="{DE250136-89BD-433C-8126-D09CA5730AF9}">
        <x15:connection id="68fd0176-1988-433f-8fac-218c6da0c9c8"/>
      </ext>
    </extLst>
  </connection>
  <connection id="2" xr16:uid="{9796F06C-A8CC-4AFE-8F47-9EBAC0C689CC}" name="Query - fctSales" description="Connection to the 'fctSales' query in the workbook." type="100" refreshedVersion="8" minRefreshableVersion="5">
    <extLst>
      <ext xmlns:x15="http://schemas.microsoft.com/office/spreadsheetml/2010/11/main" uri="{DE250136-89BD-433C-8126-D09CA5730AF9}">
        <x15:connection id="9d04b450-8b37-4ba8-9d50-8ec483e31825"/>
      </ext>
    </extLst>
  </connection>
  <connection id="3" xr16:uid="{B5D6BFBE-78A9-4F28-8490-20BC306702CD}" name="Query - Products" description="Connection to the 'Products' query in the workbook." type="100" refreshedVersion="8" minRefreshableVersion="5">
    <extLst>
      <ext xmlns:x15="http://schemas.microsoft.com/office/spreadsheetml/2010/11/main" uri="{DE250136-89BD-433C-8126-D09CA5730AF9}">
        <x15:connection id="13f7c121-96e4-45e2-936c-6d5b24bef677"/>
      </ext>
    </extLst>
  </connection>
  <connection id="4" xr16:uid="{D8F6F233-E611-4856-BA52-15511C42DCC1}" name="Query - Stores" description="Connection to the 'Stores' query in the workbook." type="100" refreshedVersion="8" minRefreshableVersion="5">
    <extLst>
      <ext xmlns:x15="http://schemas.microsoft.com/office/spreadsheetml/2010/11/main" uri="{DE250136-89BD-433C-8126-D09CA5730AF9}">
        <x15:connection id="dd15da5b-6e5a-489f-b768-1ca4488f0709"/>
      </ext>
    </extLst>
  </connection>
  <connection id="5" xr16:uid="{3703FEC8-2051-4075-BAAB-D232E0DB8E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<sst xmlns="http://schemas.openxmlformats.org/spreadsheetml/2006/main" count="110" uniqueCount="67">
  <si>
    <t>Row Labels</t>
  </si>
  <si>
    <t>Grand Total</t>
  </si>
  <si>
    <t>2017</t>
  </si>
  <si>
    <t>Jan</t>
  </si>
  <si>
    <t>Feb</t>
  </si>
  <si>
    <t>Mar</t>
  </si>
  <si>
    <t>Apr</t>
  </si>
  <si>
    <t>May</t>
  </si>
  <si>
    <t>Jun</t>
  </si>
  <si>
    <t>Jul</t>
  </si>
  <si>
    <t>Aug</t>
  </si>
  <si>
    <t>Sep</t>
  </si>
  <si>
    <t>Oct</t>
  </si>
  <si>
    <t>Nov</t>
  </si>
  <si>
    <t>Dec</t>
  </si>
  <si>
    <t>2018</t>
  </si>
  <si>
    <t>Sum of Amount</t>
  </si>
  <si>
    <t>Date (Year)</t>
  </si>
  <si>
    <t>Date (Month)</t>
  </si>
  <si>
    <t>Sum of Quantity</t>
  </si>
  <si>
    <t>Count of Date</t>
  </si>
  <si>
    <t>Distinct Count of Cust ID</t>
  </si>
  <si>
    <t>Now</t>
  </si>
  <si>
    <t>Prev</t>
  </si>
  <si>
    <t>Var</t>
  </si>
  <si>
    <t>Trend</t>
  </si>
  <si>
    <t>Amount</t>
  </si>
  <si>
    <t>Quantity</t>
  </si>
  <si>
    <t>Orders</t>
  </si>
  <si>
    <t>Customers</t>
  </si>
  <si>
    <t>Ballarat</t>
  </si>
  <si>
    <t>Bendigo</t>
  </si>
  <si>
    <t>Cairns</t>
  </si>
  <si>
    <t>Canberra</t>
  </si>
  <si>
    <t>Central Coast</t>
  </si>
  <si>
    <t>Darwin</t>
  </si>
  <si>
    <t>Geelong</t>
  </si>
  <si>
    <t>Gold Coast</t>
  </si>
  <si>
    <t>Hobart</t>
  </si>
  <si>
    <t>Mackay</t>
  </si>
  <si>
    <t>Newcastle</t>
  </si>
  <si>
    <t>Rockhampton</t>
  </si>
  <si>
    <t>Sunshine Coast</t>
  </si>
  <si>
    <t>Townsville</t>
  </si>
  <si>
    <t>Wollongong</t>
  </si>
  <si>
    <t>Column Labels</t>
  </si>
  <si>
    <t>Store</t>
  </si>
  <si>
    <t>Cake in a cup</t>
  </si>
  <si>
    <t>Coke</t>
  </si>
  <si>
    <t>Dried Grapes</t>
  </si>
  <si>
    <t>Fried Frozen Bananas</t>
  </si>
  <si>
    <t>Grapo</t>
  </si>
  <si>
    <t>I can't believe this is cake</t>
  </si>
  <si>
    <t>Lotta' Pie</t>
  </si>
  <si>
    <t>Sprite</t>
  </si>
  <si>
    <t>Tea time cookies</t>
  </si>
  <si>
    <t>Wall nuts</t>
  </si>
  <si>
    <t>Showing</t>
  </si>
  <si>
    <t>Top</t>
  </si>
  <si>
    <t>Name</t>
  </si>
  <si>
    <t>Qty</t>
  </si>
  <si>
    <t>Title</t>
  </si>
  <si>
    <t>Subtitle</t>
  </si>
  <si>
    <t>Total</t>
  </si>
  <si>
    <t>Total %</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</si>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</sst>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44" fontId="0" fillId="0" borderId="0" xfId="1" applyFont="1"/>
    <xf numFmtId="0" fontId="0" fillId="2" borderId="0" xfId="0" applyFill="1"/>
    <xf numFmtId="9" fontId="0" fillId="0" borderId="0" xfId="2" applyFont="1"/>
  </cellXfs>
  <cellStyles count="3">
    <cellStyle name="Currency" xfId="1" builtinId="4"/>
    <cellStyle name="Normal" xfId="0" builtinId="0"/>
    <cellStyle name="Percent" xfId="2" builtinId="5"/>
  </cellStyles>
  <dxfs count="2">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Pivot4!$E$5</c:f>
              <c:strCache>
                <c:ptCount val="1"/>
                <c:pt idx="0">
                  <c:v>Row Labels</c:v>
                </c:pt>
              </c:strCache>
            </c:strRef>
          </c:tx>
          <c:spPr>
            <a:solidFill>
              <a:schemeClr val="accent1"/>
            </a:solidFill>
            <a:ln>
              <a:noFill/>
            </a:ln>
            <a:effectLst/>
          </c:spPr>
          <c:invertIfNegative val="0"/>
          <c:cat>
            <c:numRef>
              <c:f>Pivot4!$E$6:$E$41</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Pivot4!$E$6:$E$41</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val>
          <c:extLst>
            <c:ext xmlns:c16="http://schemas.microsoft.com/office/drawing/2014/chart" uri="{C3380CC4-5D6E-409C-BE32-E72D297353CC}">
              <c16:uniqueId val="{00000000-59A1-4569-9E2F-925A80286331}"/>
            </c:ext>
          </c:extLst>
        </c:ser>
        <c:ser>
          <c:idx val="1"/>
          <c:order val="1"/>
          <c:tx>
            <c:strRef>
              <c:f>Pivot4!$F$5</c:f>
              <c:strCache>
                <c:ptCount val="1"/>
                <c:pt idx="0">
                  <c:v>Female</c:v>
                </c:pt>
              </c:strCache>
            </c:strRef>
          </c:tx>
          <c:spPr>
            <a:solidFill>
              <a:schemeClr val="accent4"/>
            </a:solidFill>
            <a:ln>
              <a:noFill/>
            </a:ln>
            <a:effectLst/>
          </c:spPr>
          <c:invertIfNegative val="0"/>
          <c:cat>
            <c:numRef>
              <c:f>Pivot4!$E$6:$E$41</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Pivot4!$F$6:$F$41</c:f>
              <c:numCache>
                <c:formatCode>General</c:formatCode>
                <c:ptCount val="36"/>
                <c:pt idx="0">
                  <c:v>0</c:v>
                </c:pt>
                <c:pt idx="1">
                  <c:v>7850.4000000000015</c:v>
                </c:pt>
                <c:pt idx="2">
                  <c:v>6936.0000000000018</c:v>
                </c:pt>
                <c:pt idx="3">
                  <c:v>0</c:v>
                </c:pt>
                <c:pt idx="4">
                  <c:v>9032.3500000000022</c:v>
                </c:pt>
                <c:pt idx="5">
                  <c:v>10392.650000000001</c:v>
                </c:pt>
                <c:pt idx="6">
                  <c:v>14182.8</c:v>
                </c:pt>
                <c:pt idx="7">
                  <c:v>20752.350000000013</c:v>
                </c:pt>
                <c:pt idx="8">
                  <c:v>13105.899999999998</c:v>
                </c:pt>
                <c:pt idx="9">
                  <c:v>48124.000000000007</c:v>
                </c:pt>
                <c:pt idx="10">
                  <c:v>56096.6</c:v>
                </c:pt>
                <c:pt idx="11">
                  <c:v>48592.900000000081</c:v>
                </c:pt>
                <c:pt idx="12">
                  <c:v>83108.400000000067</c:v>
                </c:pt>
                <c:pt idx="13">
                  <c:v>69240.049999999901</c:v>
                </c:pt>
                <c:pt idx="14">
                  <c:v>80397.199999999881</c:v>
                </c:pt>
                <c:pt idx="15">
                  <c:v>71711.200000000099</c:v>
                </c:pt>
                <c:pt idx="16">
                  <c:v>112787.50000000016</c:v>
                </c:pt>
                <c:pt idx="17">
                  <c:v>124089.9499999999</c:v>
                </c:pt>
                <c:pt idx="18">
                  <c:v>82707.299999999974</c:v>
                </c:pt>
                <c:pt idx="19">
                  <c:v>100651.89999999998</c:v>
                </c:pt>
                <c:pt idx="20">
                  <c:v>100083.35000000003</c:v>
                </c:pt>
                <c:pt idx="21">
                  <c:v>60240.19999999999</c:v>
                </c:pt>
                <c:pt idx="22">
                  <c:v>45487.599999999991</c:v>
                </c:pt>
                <c:pt idx="23">
                  <c:v>45485.100000000006</c:v>
                </c:pt>
                <c:pt idx="24">
                  <c:v>43039.450000000041</c:v>
                </c:pt>
                <c:pt idx="25">
                  <c:v>43275.500000000036</c:v>
                </c:pt>
                <c:pt idx="26">
                  <c:v>38682.200000000019</c:v>
                </c:pt>
                <c:pt idx="27">
                  <c:v>25121.050000000007</c:v>
                </c:pt>
                <c:pt idx="28">
                  <c:v>17530.300000000003</c:v>
                </c:pt>
                <c:pt idx="29">
                  <c:v>6653.7500000000018</c:v>
                </c:pt>
                <c:pt idx="30">
                  <c:v>0</c:v>
                </c:pt>
                <c:pt idx="31">
                  <c:v>18736.400000000001</c:v>
                </c:pt>
                <c:pt idx="32">
                  <c:v>0</c:v>
                </c:pt>
                <c:pt idx="33">
                  <c:v>0</c:v>
                </c:pt>
                <c:pt idx="34">
                  <c:v>3303.4999999999995</c:v>
                </c:pt>
                <c:pt idx="35">
                  <c:v>0</c:v>
                </c:pt>
              </c:numCache>
            </c:numRef>
          </c:val>
          <c:extLst>
            <c:ext xmlns:c16="http://schemas.microsoft.com/office/drawing/2014/chart" uri="{C3380CC4-5D6E-409C-BE32-E72D297353CC}">
              <c16:uniqueId val="{00000001-59A1-4569-9E2F-925A80286331}"/>
            </c:ext>
          </c:extLst>
        </c:ser>
        <c:ser>
          <c:idx val="2"/>
          <c:order val="2"/>
          <c:tx>
            <c:strRef>
              <c:f>Pivot4!$G$5</c:f>
              <c:strCache>
                <c:ptCount val="1"/>
                <c:pt idx="0">
                  <c:v>Male</c:v>
                </c:pt>
              </c:strCache>
            </c:strRef>
          </c:tx>
          <c:spPr>
            <a:solidFill>
              <a:schemeClr val="accent3"/>
            </a:solidFill>
            <a:ln>
              <a:noFill/>
            </a:ln>
            <a:effectLst/>
          </c:spPr>
          <c:invertIfNegative val="0"/>
          <c:cat>
            <c:numRef>
              <c:f>Pivot4!$E$6:$E$41</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Pivot4!$G$6:$G$41</c:f>
              <c:numCache>
                <c:formatCode>0</c:formatCode>
                <c:ptCount val="36"/>
                <c:pt idx="0">
                  <c:v>-10693.749999999998</c:v>
                </c:pt>
                <c:pt idx="1">
                  <c:v>-6559.5000000000009</c:v>
                </c:pt>
                <c:pt idx="2">
                  <c:v>-4066.6000000000004</c:v>
                </c:pt>
                <c:pt idx="3">
                  <c:v>-8725.0000000000018</c:v>
                </c:pt>
                <c:pt idx="4">
                  <c:v>-12977.35</c:v>
                </c:pt>
                <c:pt idx="5">
                  <c:v>-9309.8999999999978</c:v>
                </c:pt>
                <c:pt idx="6">
                  <c:v>-12520.499999999998</c:v>
                </c:pt>
                <c:pt idx="7">
                  <c:v>-37249.249999999978</c:v>
                </c:pt>
                <c:pt idx="8">
                  <c:v>-38287.700000000033</c:v>
                </c:pt>
                <c:pt idx="9">
                  <c:v>-29725.250000000018</c:v>
                </c:pt>
                <c:pt idx="10">
                  <c:v>-23762.649999999998</c:v>
                </c:pt>
                <c:pt idx="11">
                  <c:v>-49336.350000000013</c:v>
                </c:pt>
                <c:pt idx="12">
                  <c:v>-63242.150000000038</c:v>
                </c:pt>
                <c:pt idx="13">
                  <c:v>-98544.300000000032</c:v>
                </c:pt>
                <c:pt idx="14">
                  <c:v>-69923.899999999936</c:v>
                </c:pt>
                <c:pt idx="15">
                  <c:v>-94633.550000000061</c:v>
                </c:pt>
                <c:pt idx="16">
                  <c:v>-81268.149999999965</c:v>
                </c:pt>
                <c:pt idx="17">
                  <c:v>-87907.800000000047</c:v>
                </c:pt>
                <c:pt idx="18">
                  <c:v>-87309.799999999959</c:v>
                </c:pt>
                <c:pt idx="19">
                  <c:v>-98850.600000000049</c:v>
                </c:pt>
                <c:pt idx="20">
                  <c:v>-77722.949999999983</c:v>
                </c:pt>
                <c:pt idx="21">
                  <c:v>-78251.3</c:v>
                </c:pt>
                <c:pt idx="22">
                  <c:v>-68798.650000000023</c:v>
                </c:pt>
                <c:pt idx="23">
                  <c:v>-71898.79999999993</c:v>
                </c:pt>
                <c:pt idx="24">
                  <c:v>-56215.850000000035</c:v>
                </c:pt>
                <c:pt idx="25">
                  <c:v>-31898.15</c:v>
                </c:pt>
                <c:pt idx="26">
                  <c:v>-36408.249999999971</c:v>
                </c:pt>
                <c:pt idx="27">
                  <c:v>-26648.55</c:v>
                </c:pt>
                <c:pt idx="28">
                  <c:v>-5076.9500000000016</c:v>
                </c:pt>
                <c:pt idx="29">
                  <c:v>-15336.550000000001</c:v>
                </c:pt>
                <c:pt idx="30">
                  <c:v>-7537.1000000000022</c:v>
                </c:pt>
                <c:pt idx="31">
                  <c:v>-15161.549999999992</c:v>
                </c:pt>
                <c:pt idx="32">
                  <c:v>-4097.8999999999996</c:v>
                </c:pt>
                <c:pt idx="33">
                  <c:v>-3127.75</c:v>
                </c:pt>
                <c:pt idx="34">
                  <c:v>0</c:v>
                </c:pt>
                <c:pt idx="35">
                  <c:v>-5851.35</c:v>
                </c:pt>
              </c:numCache>
            </c:numRef>
          </c:val>
          <c:extLst>
            <c:ext xmlns:c16="http://schemas.microsoft.com/office/drawing/2014/chart" uri="{C3380CC4-5D6E-409C-BE32-E72D297353CC}">
              <c16:uniqueId val="{00000002-59A1-4569-9E2F-925A80286331}"/>
            </c:ext>
          </c:extLst>
        </c:ser>
        <c:dLbls>
          <c:showLegendKey val="0"/>
          <c:showVal val="0"/>
          <c:showCatName val="0"/>
          <c:showSerName val="0"/>
          <c:showPercent val="0"/>
          <c:showBubbleSize val="0"/>
        </c:dLbls>
        <c:gapWidth val="0"/>
        <c:overlap val="100"/>
        <c:axId val="968016911"/>
        <c:axId val="968012335"/>
      </c:barChart>
      <c:catAx>
        <c:axId val="968016911"/>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12335"/>
        <c:crosses val="autoZero"/>
        <c:auto val="1"/>
        <c:lblAlgn val="ctr"/>
        <c:lblOffset val="100"/>
        <c:noMultiLvlLbl val="0"/>
      </c:catAx>
      <c:valAx>
        <c:axId val="968012335"/>
        <c:scaling>
          <c:orientation val="minMax"/>
        </c:scaling>
        <c:delete val="0"/>
        <c:axPos val="t"/>
        <c:majorGridlines>
          <c:spPr>
            <a:ln w="9525" cap="flat" cmpd="sng" algn="ctr">
              <a:solidFill>
                <a:schemeClr val="bg1">
                  <a:lumMod val="95000"/>
                </a:schemeClr>
              </a:solidFill>
              <a:round/>
            </a:ln>
            <a:effectLst/>
          </c:spPr>
        </c:majorGridlines>
        <c:numFmt formatCode="\$#,&quot;K&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1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Pivot4!$E$65</c:f>
              <c:strCache>
                <c:ptCount val="1"/>
                <c:pt idx="0">
                  <c:v>Female</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1CB5-4C6A-84C8-A2D220C44614}"/>
              </c:ext>
            </c:extLst>
          </c:dPt>
          <c:dLbls>
            <c:dLbl>
              <c:idx val="0"/>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3435693350831146"/>
                      <c:h val="0.31198206965702319"/>
                    </c:manualLayout>
                  </c15:layout>
                </c:ext>
                <c:ext xmlns:c16="http://schemas.microsoft.com/office/drawing/2014/chart" uri="{C3380CC4-5D6E-409C-BE32-E72D297353CC}">
                  <c16:uniqueId val="{00000002-1CB5-4C6A-84C8-A2D220C4461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Pivot4!$F$64</c:f>
              <c:strCache>
                <c:ptCount val="1"/>
                <c:pt idx="0">
                  <c:v>Sum of Amount</c:v>
                </c:pt>
              </c:strCache>
            </c:strRef>
          </c:cat>
          <c:val>
            <c:numRef>
              <c:f>Pivot4!$F$65</c:f>
              <c:numCache>
                <c:formatCode>"₹"\ #,##0.00</c:formatCode>
                <c:ptCount val="1"/>
                <c:pt idx="0">
                  <c:v>1407397.850000002</c:v>
                </c:pt>
              </c:numCache>
            </c:numRef>
          </c:val>
          <c:extLst>
            <c:ext xmlns:c16="http://schemas.microsoft.com/office/drawing/2014/chart" uri="{C3380CC4-5D6E-409C-BE32-E72D297353CC}">
              <c16:uniqueId val="{00000000-1CB5-4C6A-84C8-A2D220C44614}"/>
            </c:ext>
          </c:extLst>
        </c:ser>
        <c:ser>
          <c:idx val="1"/>
          <c:order val="1"/>
          <c:tx>
            <c:strRef>
              <c:f>Pivot4!$E$66</c:f>
              <c:strCache>
                <c:ptCount val="1"/>
                <c:pt idx="0">
                  <c:v>Male</c:v>
                </c:pt>
              </c:strCache>
            </c:strRef>
          </c:tx>
          <c:spPr>
            <a:solidFill>
              <a:schemeClr val="accent4"/>
            </a:solidFill>
            <a:ln>
              <a:noFill/>
            </a:ln>
            <a:effectLst/>
          </c:spPr>
          <c:invertIfNegative val="0"/>
          <c:dLbls>
            <c:dLbl>
              <c:idx val="0"/>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32879155730533682"/>
                      <c:h val="0.31198206965702319"/>
                    </c:manualLayout>
                  </c15:layout>
                </c:ext>
                <c:ext xmlns:c16="http://schemas.microsoft.com/office/drawing/2014/chart" uri="{C3380CC4-5D6E-409C-BE32-E72D297353CC}">
                  <c16:uniqueId val="{00000003-1CB5-4C6A-84C8-A2D220C4461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Pivot4!$F$64</c:f>
              <c:strCache>
                <c:ptCount val="1"/>
                <c:pt idx="0">
                  <c:v>Sum of Amount</c:v>
                </c:pt>
              </c:strCache>
            </c:strRef>
          </c:cat>
          <c:val>
            <c:numRef>
              <c:f>Pivot4!$F$66</c:f>
              <c:numCache>
                <c:formatCode>"₹"\ #,##0.00</c:formatCode>
                <c:ptCount val="1"/>
                <c:pt idx="0">
                  <c:v>1428925.6999999983</c:v>
                </c:pt>
              </c:numCache>
            </c:numRef>
          </c:val>
          <c:extLst>
            <c:ext xmlns:c16="http://schemas.microsoft.com/office/drawing/2014/chart" uri="{C3380CC4-5D6E-409C-BE32-E72D297353CC}">
              <c16:uniqueId val="{00000001-1CB5-4C6A-84C8-A2D220C44614}"/>
            </c:ext>
          </c:extLst>
        </c:ser>
        <c:dLbls>
          <c:dLblPos val="ctr"/>
          <c:showLegendKey val="0"/>
          <c:showVal val="1"/>
          <c:showCatName val="0"/>
          <c:showSerName val="0"/>
          <c:showPercent val="0"/>
          <c:showBubbleSize val="0"/>
        </c:dLbls>
        <c:gapWidth val="0"/>
        <c:overlap val="100"/>
        <c:axId val="1016283359"/>
        <c:axId val="1016264223"/>
      </c:barChart>
      <c:catAx>
        <c:axId val="1016283359"/>
        <c:scaling>
          <c:orientation val="minMax"/>
        </c:scaling>
        <c:delete val="1"/>
        <c:axPos val="l"/>
        <c:numFmt formatCode="General" sourceLinked="1"/>
        <c:majorTickMark val="none"/>
        <c:minorTickMark val="none"/>
        <c:tickLblPos val="nextTo"/>
        <c:crossAx val="1016264223"/>
        <c:crosses val="autoZero"/>
        <c:auto val="1"/>
        <c:lblAlgn val="ctr"/>
        <c:lblOffset val="100"/>
        <c:noMultiLvlLbl val="0"/>
      </c:catAx>
      <c:valAx>
        <c:axId val="1016264223"/>
        <c:scaling>
          <c:orientation val="minMax"/>
        </c:scaling>
        <c:delete val="1"/>
        <c:axPos val="b"/>
        <c:numFmt formatCode="&quot;₹&quot;\ #,##0.00" sourceLinked="1"/>
        <c:majorTickMark val="none"/>
        <c:minorTickMark val="none"/>
        <c:tickLblPos val="nextTo"/>
        <c:crossAx val="101628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Chart Title</cx:v>
        </cx:txData>
      </cx:tx>
    </cx:title>
    <cx:plotArea>
      <cx:plotAreaRegion>
        <cx:series layoutId="treemap" uniqueId="{F3CA74AA-BFB1-4745-B0F9-86BA62B453E1}">
          <cx:tx>
            <cx:txData>
              <cx:f>_xlchart.v1.4</cx:f>
              <cx:v>Qty</cx:v>
            </cx:txData>
          </cx:tx>
          <cx:dataLabels pos="inEnd">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486686</xdr:colOff>
      <xdr:row>10</xdr:row>
      <xdr:rowOff>177249</xdr:rowOff>
    </xdr:from>
    <xdr:to>
      <xdr:col>13</xdr:col>
      <xdr:colOff>181886</xdr:colOff>
      <xdr:row>17</xdr:row>
      <xdr:rowOff>125897</xdr:rowOff>
    </xdr:to>
    <mc:AlternateContent xmlns:mc="http://schemas.openxmlformats.org/markup-compatibility/2006">
      <mc:Choice xmlns:a14="http://schemas.microsoft.com/office/drawing/2010/main" Requires="a14">
        <xdr:graphicFrame macro="">
          <xdr:nvGraphicFramePr>
            <xdr:cNvPr id="2" name="Parking?">
              <a:extLst>
                <a:ext uri="{FF2B5EF4-FFF2-40B4-BE49-F238E27FC236}">
                  <a16:creationId xmlns:a16="http://schemas.microsoft.com/office/drawing/2014/main" id="{890B702E-EF79-7E50-F83E-5E57D88B6C33}"/>
                </a:ext>
              </a:extLst>
            </xdr:cNvPr>
            <xdr:cNvGraphicFramePr/>
          </xdr:nvGraphicFramePr>
          <xdr:xfrm>
            <a:off x="0" y="0"/>
            <a:ext cx="0" cy="0"/>
          </xdr:xfrm>
          <a:graphic>
            <a:graphicData uri="http://schemas.microsoft.com/office/drawing/2010/slicer">
              <sle:slicer xmlns:sle="http://schemas.microsoft.com/office/drawing/2010/slicer" name="Parking?"/>
            </a:graphicData>
          </a:graphic>
        </xdr:graphicFrame>
      </mc:Choice>
      <mc:Fallback>
        <xdr:sp macro="" textlink="">
          <xdr:nvSpPr>
            <xdr:cNvPr id="0" name=""/>
            <xdr:cNvSpPr>
              <a:spLocks noTextEdit="1"/>
            </xdr:cNvSpPr>
          </xdr:nvSpPr>
          <xdr:spPr>
            <a:xfrm>
              <a:off x="9213243" y="2032553"/>
              <a:ext cx="1828800" cy="1247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83820</xdr:colOff>
      <xdr:row>11</xdr:row>
      <xdr:rowOff>148590</xdr:rowOff>
    </xdr:from>
    <xdr:to>
      <xdr:col>11</xdr:col>
      <xdr:colOff>243840</xdr:colOff>
      <xdr:row>34</xdr:row>
      <xdr:rowOff>121920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064695E-A871-2CA9-88BD-1F474C5E51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03620" y="2160270"/>
              <a:ext cx="5158740" cy="41795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220980</xdr:colOff>
      <xdr:row>18</xdr:row>
      <xdr:rowOff>11430</xdr:rowOff>
    </xdr:from>
    <xdr:to>
      <xdr:col>15</xdr:col>
      <xdr:colOff>525780</xdr:colOff>
      <xdr:row>38</xdr:row>
      <xdr:rowOff>0</xdr:rowOff>
    </xdr:to>
    <xdr:graphicFrame macro="">
      <xdr:nvGraphicFramePr>
        <xdr:cNvPr id="3" name="Chart 2">
          <a:extLst>
            <a:ext uri="{FF2B5EF4-FFF2-40B4-BE49-F238E27FC236}">
              <a16:creationId xmlns:a16="http://schemas.microsoft.com/office/drawing/2014/main" id="{6507989C-FFE2-DC84-69FA-2EA645A0F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251460</xdr:colOff>
      <xdr:row>38</xdr:row>
      <xdr:rowOff>15240</xdr:rowOff>
    </xdr:from>
    <xdr:to>
      <xdr:col>15</xdr:col>
      <xdr:colOff>556260</xdr:colOff>
      <xdr:row>41</xdr:row>
      <xdr:rowOff>144780</xdr:rowOff>
    </xdr:to>
    <xdr:graphicFrame macro="">
      <xdr:nvGraphicFramePr>
        <xdr:cNvPr id="5" name="Chart 4">
          <a:extLst>
            <a:ext uri="{FF2B5EF4-FFF2-40B4-BE49-F238E27FC236}">
              <a16:creationId xmlns:a16="http://schemas.microsoft.com/office/drawing/2014/main" id="{9B3DC01E-5C78-4C5E-BD7E-01C0C3864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281940</xdr:colOff>
      <xdr:row>18</xdr:row>
      <xdr:rowOff>114300</xdr:rowOff>
    </xdr:from>
    <xdr:to>
      <xdr:col>20</xdr:col>
      <xdr:colOff>281940</xdr:colOff>
      <xdr:row>32</xdr:row>
      <xdr:rowOff>20955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24388A3-0B59-0C9D-C85F-84295FE678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83340" y="3406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8599537" backgroundQuery="1" createdVersion="8" refreshedVersion="8" minRefreshableVersion="3" recordCount="0" supportSubquery="1" supportAdvancedDrill="1" xr:uid="{AD7DC019-AE49-40C7-89FB-3A67382DF082}">
  <cacheSource type="external" connectionId="5"/>
  <cacheFields count="7">
    <cacheField name="[fctSales].[Date (Month)].[Date (Month)]" caption="Date (Month)" numFmtId="0" hierarchy="18" level="1">
      <sharedItems count="12">
        <s v="Jan"/>
        <s v="Feb"/>
        <s v="Mar"/>
        <s v="Apr"/>
        <s v="May"/>
        <s v="Jun"/>
        <s v="Jul"/>
        <s v="Aug"/>
        <s v="Sep"/>
        <s v="Oct"/>
        <s v="Nov"/>
        <s v="Dec"/>
      </sharedItems>
    </cacheField>
    <cacheField name="[fctSales].[Date (Year)].[Date (Year)]" caption="Date (Year)" numFmtId="0" hierarchy="16" level="1">
      <sharedItems count="2">
        <s v="2017"/>
        <s v="2018"/>
      </sharedItems>
    </cacheField>
    <cacheField name="[Measures].[Sum of Amount]" caption="Sum of Amount" numFmtId="0" hierarchy="35" level="32767"/>
    <cacheField name="[Measures].[Sum of Quantity]" caption="Sum of Quantity" numFmtId="0" hierarchy="36" level="32767"/>
    <cacheField name="[Measures].[Count of Date]" caption="Count of Date" numFmtId="0" hierarchy="37" level="32767"/>
    <cacheField name="[Measures].[Distinct Count of Cust ID 2]" caption="Distinct Count of Cust ID 2" numFmtId="0" hierarchy="41" level="32767"/>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2" memberValueDatatype="130" unbalanced="0">
      <fieldsUsage count="2">
        <fieldUsage x="-1"/>
        <fieldUsage x="1"/>
      </fieldsUsage>
    </cacheHierarchy>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2"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oneField="1" hidden="1">
      <fieldsUsage count="1">
        <fieldUsage x="5"/>
      </fieldsUsage>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86921294" backgroundQuery="1" createdVersion="8" refreshedVersion="8" minRefreshableVersion="3" recordCount="0" supportSubquery="1" supportAdvancedDrill="1" xr:uid="{F6F4C2BB-D013-4158-ACA2-BD3DDD8D414A}">
  <cacheSource type="external" connectionId="5"/>
  <cacheFields count="5">
    <cacheField name="[Stores].[City].[City]" caption="City" numFmtId="0" hierarchy="25" level="1">
      <sharedItems count="15">
        <s v="Ballarat"/>
        <s v="Bendigo"/>
        <s v="Cairns"/>
        <s v="Canberra"/>
        <s v="Central Coast"/>
        <s v="Darwin"/>
        <s v="Geelong"/>
        <s v="Gold Coast"/>
        <s v="Hobart"/>
        <s v="Mackay"/>
        <s v="Newcastle"/>
        <s v="Rockhampton"/>
        <s v="Sunshine Coast"/>
        <s v="Townsville"/>
        <s v="Wollongong"/>
      </sharedItems>
    </cacheField>
    <cacheField name="[fctSales].[Date (Year)].[Date (Year)]" caption="Date (Year)" numFmtId="0" hierarchy="16" level="1">
      <sharedItems count="2">
        <s v="2017"/>
        <s v="2018"/>
      </sharedItems>
    </cacheField>
    <cacheField name="[fctSales].[Date (Month)].[Date (Month)]" caption="Date (Month)" numFmtId="0" hierarchy="18" level="1">
      <sharedItems count="12">
        <s v="Jan"/>
        <s v="Feb"/>
        <s v="Mar"/>
        <s v="Apr"/>
        <s v="May"/>
        <s v="Jun"/>
        <s v="Jul"/>
        <s v="Aug"/>
        <s v="Sep"/>
        <s v="Oct"/>
        <s v="Nov"/>
        <s v="Dec"/>
      </sharedItems>
    </cacheField>
    <cacheField name="[Measures].[Sum of Amount]" caption="Sum of Amount" numFmtId="0" hierarchy="35" level="32767"/>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2" memberValueDatatype="130" unbalanced="0">
      <fieldsUsage count="2">
        <fieldUsage x="-1"/>
        <fieldUsage x="1"/>
      </fieldsUsage>
    </cacheHierarchy>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0"/>
      </fieldsUsage>
    </cacheHierarchy>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87384256" backgroundQuery="1" createdVersion="8" refreshedVersion="8" minRefreshableVersion="3" recordCount="0" supportSubquery="1" supportAdvancedDrill="1" xr:uid="{6A7E0E19-B633-4970-9D5C-9839DCC57483}">
  <cacheSource type="external" connectionId="5"/>
  <cacheFields count="3">
    <cacheField name="[Products].[Name].[Name]" caption="Name" numFmtId="0" hierarchy="20" level="1">
      <sharedItems count="5">
        <s v="Coke"/>
        <s v="Dried Grapes"/>
        <s v="Fried Frozen Bananas"/>
        <s v="Sprite"/>
        <s v="Tea time cookies"/>
      </sharedItems>
    </cacheField>
    <cacheField name="[Measures].[Sum of Quantity]" caption="Sum of Quantity" numFmtId="0" hierarchy="36" level="32767"/>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0"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87615741" backgroundQuery="1" createdVersion="8" refreshedVersion="8" minRefreshableVersion="3" recordCount="0" supportSubquery="1" supportAdvancedDrill="1" xr:uid="{51CEB6FC-3B08-4B8C-A3B5-B957E09767AE}">
  <cacheSource type="external" connectionId="5"/>
  <cacheFields count="3">
    <cacheField name="[Products].[Name].[Name]" caption="Name" numFmtId="0" hierarchy="20" level="1">
      <sharedItems count="5">
        <s v="Coke"/>
        <s v="Dried Grapes"/>
        <s v="Fried Frozen Bananas"/>
        <s v="Sprite"/>
        <s v="Tea time cookies"/>
      </sharedItems>
    </cacheField>
    <cacheField name="[Measures].[Sum of Quantity]" caption="Sum of Quantity" numFmtId="0" hierarchy="36" level="32767"/>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0"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88078703" backgroundQuery="1" createdVersion="8" refreshedVersion="8" minRefreshableVersion="3" recordCount="0" supportSubquery="1" supportAdvancedDrill="1" xr:uid="{20BF9ABE-36AA-4C8F-B1A6-AB57B1609087}">
  <cacheSource type="external" connectionId="5"/>
  <cacheFields count="3">
    <cacheField name="[Products].[Name].[Name]" caption="Name" numFmtId="0" hierarchy="20" level="1">
      <sharedItems count="5">
        <s v="Cake in a cup"/>
        <s v="Grapo"/>
        <s v="I can't believe this is cake"/>
        <s v="Lotta' Pie"/>
        <s v="Wall nuts"/>
      </sharedItems>
    </cacheField>
    <cacheField name="[Measures].[Sum of Quantity]" caption="Sum of Quantity" numFmtId="0" hierarchy="36" level="32767"/>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0"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91435182" backgroundQuery="1" createdVersion="8" refreshedVersion="8" minRefreshableVersion="3" recordCount="0" supportSubquery="1" supportAdvancedDrill="1" xr:uid="{E72EF772-1B3D-4F5D-99D6-00F9C4798D52}">
  <cacheSource type="external" connectionId="5"/>
  <cacheFields count="4">
    <cacheField name="[Customers].[Age].[Age]" caption="Age" numFmtId="0" hierarchy="5" level="1">
      <sharedItems containsSemiMixedTypes="0" containsString="0" containsNumber="1" containsInteger="1" minValue="20" maxValue="58" count="36">
        <n v="20"/>
        <n v="21"/>
        <n v="23"/>
        <n v="24"/>
        <n v="25"/>
        <n v="26"/>
        <n v="27"/>
        <n v="28"/>
        <n v="29"/>
        <n v="30"/>
        <n v="31"/>
        <n v="32"/>
        <n v="33"/>
        <n v="34"/>
        <n v="35"/>
        <n v="36"/>
        <n v="37"/>
        <n v="38"/>
        <n v="39"/>
        <n v="40"/>
        <n v="41"/>
        <n v="42"/>
        <n v="43"/>
        <n v="44"/>
        <n v="45"/>
        <n v="46"/>
        <n v="47"/>
        <n v="48"/>
        <n v="49"/>
        <n v="50"/>
        <n v="51"/>
        <n v="52"/>
        <n v="54"/>
        <n v="55"/>
        <n v="57"/>
        <n v="58"/>
      </sharedItems>
      <extLst>
        <ext xmlns:x15="http://schemas.microsoft.com/office/spreadsheetml/2010/11/main" uri="{4F2E5C28-24EA-4eb8-9CBF-B6C8F9C3D259}">
          <x15:cachedUniqueNames>
            <x15:cachedUniqueName index="0" name="[Customers].[Age].&amp;[20]"/>
            <x15:cachedUniqueName index="1" name="[Customers].[Age].&amp;[21]"/>
            <x15:cachedUniqueName index="2" name="[Customers].[Age].&amp;[23]"/>
            <x15:cachedUniqueName index="3" name="[Customers].[Age].&amp;[24]"/>
            <x15:cachedUniqueName index="4" name="[Customers].[Age].&amp;[25]"/>
            <x15:cachedUniqueName index="5" name="[Customers].[Age].&amp;[26]"/>
            <x15:cachedUniqueName index="6" name="[Customers].[Age].&amp;[27]"/>
            <x15:cachedUniqueName index="7" name="[Customers].[Age].&amp;[28]"/>
            <x15:cachedUniqueName index="8" name="[Customers].[Age].&amp;[29]"/>
            <x15:cachedUniqueName index="9" name="[Customers].[Age].&amp;[30]"/>
            <x15:cachedUniqueName index="10" name="[Customers].[Age].&amp;[31]"/>
            <x15:cachedUniqueName index="11" name="[Customers].[Age].&amp;[32]"/>
            <x15:cachedUniqueName index="12" name="[Customers].[Age].&amp;[33]"/>
            <x15:cachedUniqueName index="13" name="[Customers].[Age].&amp;[34]"/>
            <x15:cachedUniqueName index="14" name="[Customers].[Age].&amp;[35]"/>
            <x15:cachedUniqueName index="15" name="[Customers].[Age].&amp;[36]"/>
            <x15:cachedUniqueName index="16" name="[Customers].[Age].&amp;[37]"/>
            <x15:cachedUniqueName index="17" name="[Customers].[Age].&amp;[38]"/>
            <x15:cachedUniqueName index="18" name="[Customers].[Age].&amp;[39]"/>
            <x15:cachedUniqueName index="19" name="[Customers].[Age].&amp;[40]"/>
            <x15:cachedUniqueName index="20" name="[Customers].[Age].&amp;[41]"/>
            <x15:cachedUniqueName index="21" name="[Customers].[Age].&amp;[42]"/>
            <x15:cachedUniqueName index="22" name="[Customers].[Age].&amp;[43]"/>
            <x15:cachedUniqueName index="23" name="[Customers].[Age].&amp;[44]"/>
            <x15:cachedUniqueName index="24" name="[Customers].[Age].&amp;[45]"/>
            <x15:cachedUniqueName index="25" name="[Customers].[Age].&amp;[46]"/>
            <x15:cachedUniqueName index="26" name="[Customers].[Age].&amp;[47]"/>
            <x15:cachedUniqueName index="27" name="[Customers].[Age].&amp;[48]"/>
            <x15:cachedUniqueName index="28" name="[Customers].[Age].&amp;[49]"/>
            <x15:cachedUniqueName index="29" name="[Customers].[Age].&amp;[50]"/>
            <x15:cachedUniqueName index="30" name="[Customers].[Age].&amp;[51]"/>
            <x15:cachedUniqueName index="31" name="[Customers].[Age].&amp;[52]"/>
            <x15:cachedUniqueName index="32" name="[Customers].[Age].&amp;[54]"/>
            <x15:cachedUniqueName index="33" name="[Customers].[Age].&amp;[55]"/>
            <x15:cachedUniqueName index="34" name="[Customers].[Age].&amp;[57]"/>
            <x15:cachedUniqueName index="35" name="[Customers].[Age].&amp;[58]"/>
          </x15:cachedUniqueNames>
        </ext>
      </extLst>
    </cacheField>
    <cacheField name="[Measures].[Sum of Amount]" caption="Sum of Amount" numFmtId="0" hierarchy="35" level="32767"/>
    <cacheField name="[Customers].[Gender].[Gender]" caption="Gender" numFmtId="0" hierarchy="2" level="1">
      <sharedItems count="2">
        <s v="Female"/>
        <s v="Male"/>
      </sharedItems>
    </cacheField>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2" memberValueDatatype="20" unbalanced="0">
      <fieldsUsage count="2">
        <fieldUsage x="-1"/>
        <fieldUsage x="0"/>
      </fieldsUsage>
    </cacheHierarchy>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8092708336" backgroundQuery="1" createdVersion="8" refreshedVersion="8" minRefreshableVersion="3" recordCount="0" supportSubquery="1" supportAdvancedDrill="1" xr:uid="{A4611F16-9050-43E8-B86A-E06D205B79AE}">
  <cacheSource type="external" connectionId="5"/>
  <cacheFields count="3">
    <cacheField name="[Customers].[Gender].[Gender]" caption="Gender" numFmtId="0" hierarchy="2" level="1">
      <sharedItems count="2">
        <s v="Female"/>
        <s v="Male"/>
      </sharedItems>
    </cacheField>
    <cacheField name="[Measures].[Sum of Amount]" caption="Sum of Amount" numFmtId="0" hierarchy="35" level="32767"/>
    <cacheField name="[Products].[Category].[Category]" caption="Category" numFmtId="0" hierarchy="21" level="1">
      <sharedItems containsSemiMixedTypes="0" containsNonDate="0" containsString="0"/>
    </cacheField>
  </cacheFields>
  <cacheHierarchies count="42">
    <cacheHierarchy uniqueName="[Customers].[Cust ID]" caption="Cust ID" attribute="1" defaultMemberUniqueName="[Customers].[Cust ID].[All]" allUniqueName="[Customers].[Cust 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Marital Status]" caption="Marital Status" attribute="1" defaultMemberUniqueName="[Customers].[Marital Status].[All]" allUniqueName="[Customers].[Marital Status].[All]" dimensionUniqueName="[Customers]" displayFolder="" count="0" memberValueDatatype="130" unbalanced="0"/>
    <cacheHierarchy uniqueName="[Customers].[Kids?]" caption="Kids?" attribute="1" defaultMemberUniqueName="[Customers].[Kids?].[All]" allUniqueName="[Customers].[Kids?].[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Store Mapping]" caption="Store Mapping" attribute="1" defaultMemberUniqueName="[Customers].[Store Mapping].[All]" allUniqueName="[Customers].[Store Mapping].[All]" dimensionUniqueName="[Customers]" displayFolder="" count="0" memberValueDatatype="130" unbalanced="0"/>
    <cacheHierarchy uniqueName="[fctSales].[Date]" caption="Date" attribute="1" time="1" defaultMemberUniqueName="[fctSales].[Date].[All]" allUniqueName="[fctSales].[Date].[All]" dimensionUniqueName="[fctSales]" displayFolder="" count="0" memberValueDatatype="7" unbalanced="0"/>
    <cacheHierarchy uniqueName="[fctSales].[Product ID]" caption="Product ID" attribute="1" defaultMemberUniqueName="[fctSales].[Product ID].[All]" allUniqueName="[fctSales].[Product ID].[All]" dimensionUniqueName="[fctSales]" displayFolder="" count="0" memberValueDatatype="130" unbalanced="0"/>
    <cacheHierarchy uniqueName="[fctSales].[Store ID]" caption="Store ID" attribute="1" defaultMemberUniqueName="[fctSales].[Store ID].[All]" allUniqueName="[fctSales].[Store ID].[All]" dimensionUniqueName="[fctSales]" displayFolder="" count="0" memberValueDatatype="130" unbalanced="0"/>
    <cacheHierarchy uniqueName="[fctSales].[Cust ID]" caption="Cust ID" attribute="1" defaultMemberUniqueName="[fctSales].[Cust ID].[All]" allUniqueName="[fctSales].[Cust ID].[All]" dimensionUniqueName="[fctSales]" displayFolder="" count="0" memberValueDatatype="130" unbalanced="0"/>
    <cacheHierarchy uniqueName="[fctSales].[Quantity]" caption="Quantity" attribute="1" defaultMemberUniqueName="[fctSales].[Quantity].[All]" allUniqueName="[fctSales].[Quantity].[All]" dimensionUniqueName="[fctSales]" displayFolder="" count="0" memberValueDatatype="20" unbalanced="0"/>
    <cacheHierarchy uniqueName="[fctSales].[Discount Code]" caption="Discount Code" attribute="1" defaultMemberUniqueName="[fctSales].[Discount Code].[All]" allUniqueName="[fctSales].[Discount Code].[All]" dimensionUniqueName="[fctSales]" displayFolder="" count="0" memberValueDatatype="130" unbalanced="0"/>
    <cacheHierarchy uniqueName="[fctSales].[Amount]" caption="Amount" attribute="1" defaultMemberUniqueName="[fctSales].[Amount].[All]" allUniqueName="[fctSales].[Amount].[All]" dimensionUniqueName="[fctSales]" displayFolder="" count="0" memberValueDatatype="5" unbalanced="0"/>
    <cacheHierarchy uniqueName="[fctSales].[Date (Year)]" caption="Date (Year)" attribute="1" defaultMemberUniqueName="[fctSales].[Date (Year)].[All]" allUniqueName="[fctSales].[Date (Year)].[All]" dimensionUniqueName="[fctSales]" displayFolder="" count="0" memberValueDatatype="130" unbalanced="0"/>
    <cacheHierarchy uniqueName="[fctSales].[Date (Quarter)]" caption="Date (Quarter)" attribute="1" defaultMemberUniqueName="[fctSales].[Date (Quarter)].[All]" allUniqueName="[fctSales].[Date (Quarter)].[All]" dimensionUniqueName="[fctSales]" displayFolder="" count="0" memberValueDatatype="130" unbalanced="0"/>
    <cacheHierarchy uniqueName="[fctSales].[Date (Month)]" caption="Date (Month)" attribute="1" defaultMemberUniqueName="[fctSales].[Date (Month)].[All]" allUniqueName="[fctSales].[Date (Month)].[All]" dimensionUniqueName="[fctSal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SKU Size]" caption="SKU Size" attribute="1" defaultMemberUniqueName="[Products].[SKU Size].[All]" allUniqueName="[Products].[SKU Size].[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Parking?]" caption="Parking?" attribute="1" defaultMemberUniqueName="[Stores].[Parking?].[All]" allUniqueName="[Stores].[Parking?].[All]" dimensionUniqueName="[Stores]" displayFolder="" count="0" memberValueDatatype="130" unbalanced="0"/>
    <cacheHierarchy uniqueName="[Stores].[Self-checkout?]" caption="Self-checkout?" attribute="1" defaultMemberUniqueName="[Stores].[Self-checkout?].[All]" allUniqueName="[Stores].[Self-checkout?].[All]" dimensionUniqueName="[Stores]" displayFolder="" count="0" memberValueDatatype="130" unbalanced="0"/>
    <cacheHierarchy uniqueName="[Stores].[Cash accepted?]" caption="Cash accepted?" attribute="1" defaultMemberUniqueName="[Stores].[Cash accepted?].[All]" allUniqueName="[Stores].[Cash accepted?].[All]" dimensionUniqueName="[Stores]" displayFolder="" count="0" memberValueDatatype="130" unbalanced="0"/>
    <cacheHierarchy uniqueName="[fctSales].[Date (Month Index)]" caption="Date (Month Index)" attribute="1" defaultMemberUniqueName="[fctSales].[Date (Month Index)].[All]" allUniqueName="[fctSales].[Date (Month Index)].[All]" dimensionUniqueName="[fctSales]" displayFolder="" count="0"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876507870373" backgroundQuery="1" createdVersion="3" refreshedVersion="8" minRefreshableVersion="3" recordCount="0" supportSubquery="1" supportAdvancedDrill="1" xr:uid="{E2C3B2F9-2C49-4683-9C92-CC07C5447A54}">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 ID]" caption="Cust ID" attribute="1" defaultMemberUniqueName="[Customers].[Cust ID].[All]" allUniqueName="[Customers].[Cust 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Marital Status]" caption="Marital Status" attribute="1" defaultMemberUniqueName="[Customers].[Marital Status].[All]" allUniqueName="[Customers].[Marital Status].[All]" dimensionUniqueName="[Customers]" displayFolder="" count="2" memberValueDatatype="130" unbalanced="0"/>
    <cacheHierarchy uniqueName="[Customers].[Kids?]" caption="Kids?" attribute="1" defaultMemberUniqueName="[Customers].[Kids?].[All]" allUniqueName="[Customers].[Kids?].[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Education]" caption="Education" attribute="1" defaultMemberUniqueName="[Customers].[Education].[All]" allUniqueName="[Customers].[Education].[All]" dimensionUniqueName="[Customers]" displayFolder="" count="2" memberValueDatatype="130" unbalanced="0"/>
    <cacheHierarchy uniqueName="[Customers].[Zip Code]" caption="Zip Code" attribute="1" defaultMemberUniqueName="[Customers].[Zip Code].[All]" allUniqueName="[Customers].[Zip Code].[All]" dimensionUniqueName="[Customers]" displayFolder="" count="2" memberValueDatatype="130" unbalanced="0"/>
    <cacheHierarchy uniqueName="[Customers].[Store Mapping]" caption="Store Mapping" attribute="1" defaultMemberUniqueName="[Customers].[Store Mapping].[All]" allUniqueName="[Customers].[Store Mapping].[All]" dimensionUniqueName="[Customers]" displayFolder="" count="2" memberValueDatatype="130" unbalanced="0"/>
    <cacheHierarchy uniqueName="[fctSales].[Date]" caption="Date" attribute="1" time="1" defaultMemberUniqueName="[fctSales].[Date].[All]" allUniqueName="[fctSales].[Date].[All]" dimensionUniqueName="[fctSales]" displayFolder="" count="2" memberValueDatatype="7" unbalanced="0"/>
    <cacheHierarchy uniqueName="[fctSales].[Product ID]" caption="Product ID" attribute="1" defaultMemberUniqueName="[fctSales].[Product ID].[All]" allUniqueName="[fctSales].[Product ID].[All]" dimensionUniqueName="[fctSales]" displayFolder="" count="2" memberValueDatatype="130" unbalanced="0"/>
    <cacheHierarchy uniqueName="[fctSales].[Store ID]" caption="Store ID" attribute="1" defaultMemberUniqueName="[fctSales].[Store ID].[All]" allUniqueName="[fctSales].[Store ID].[All]" dimensionUniqueName="[fctSales]" displayFolder="" count="2" memberValueDatatype="130" unbalanced="0"/>
    <cacheHierarchy uniqueName="[fctSales].[Cust ID]" caption="Cust ID" attribute="1" defaultMemberUniqueName="[fctSales].[Cust ID].[All]" allUniqueName="[fctSales].[Cust ID].[All]" dimensionUniqueName="[fctSales]" displayFolder="" count="2" memberValueDatatype="130" unbalanced="0"/>
    <cacheHierarchy uniqueName="[fctSales].[Quantity]" caption="Quantity" attribute="1" defaultMemberUniqueName="[fctSales].[Quantity].[All]" allUniqueName="[fctSales].[Quantity].[All]" dimensionUniqueName="[fctSales]" displayFolder="" count="2" memberValueDatatype="20" unbalanced="0"/>
    <cacheHierarchy uniqueName="[fctSales].[Discount Code]" caption="Discount Code" attribute="1" defaultMemberUniqueName="[fctSales].[Discount Code].[All]" allUniqueName="[fctSales].[Discount Code].[All]" dimensionUniqueName="[fctSales]" displayFolder="" count="2" memberValueDatatype="130" unbalanced="0"/>
    <cacheHierarchy uniqueName="[fctSales].[Amount]" caption="Amount" attribute="1" defaultMemberUniqueName="[fctSales].[Amount].[All]" allUniqueName="[fctSales].[Amount].[All]" dimensionUniqueName="[fctSales]" displayFolder="" count="2" memberValueDatatype="5" unbalanced="0"/>
    <cacheHierarchy uniqueName="[fctSales].[Date (Year)]" caption="Date (Year)" attribute="1" defaultMemberUniqueName="[fctSales].[Date (Year)].[All]" allUniqueName="[fctSales].[Date (Year)].[All]" dimensionUniqueName="[fctSales]" displayFolder="" count="2" memberValueDatatype="130" unbalanced="0"/>
    <cacheHierarchy uniqueName="[fctSales].[Date (Quarter)]" caption="Date (Quarter)" attribute="1" defaultMemberUniqueName="[fctSales].[Date (Quarter)].[All]" allUniqueName="[fctSales].[Date (Quarter)].[All]" dimensionUniqueName="[fctSales]" displayFolder="" count="2" memberValueDatatype="130" unbalanced="0"/>
    <cacheHierarchy uniqueName="[fctSales].[Date (Month)]" caption="Date (Month)" attribute="1" defaultMemberUniqueName="[fctSales].[Date (Month)].[All]" allUniqueName="[fctSales].[Date (Month)].[All]" dimensionUniqueName="[fct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SKU Size]" caption="SKU Size" attribute="1" defaultMemberUniqueName="[Products].[SKU Size].[All]" allUniqueName="[Products].[SKU Size].[All]" dimensionUniqueName="[Products]" displayFolder="" count="2" memberValueDatatype="130" unbalanced="0"/>
    <cacheHierarchy uniqueName="[Stores].[Store ID]" caption="Store ID" attribute="1" defaultMemberUniqueName="[Stores].[Store ID].[All]" allUniqueName="[Stores].[Store ID].[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Parking?]" caption="Parking?" attribute="1" defaultMemberUniqueName="[Stores].[Parking?].[All]" allUniqueName="[Stores].[Parking?].[All]" dimensionUniqueName="[Stores]" displayFolder="" count="2" memberValueDatatype="130" unbalanced="0"/>
    <cacheHierarchy uniqueName="[Stores].[Self-checkout?]" caption="Self-checkout?" attribute="1" defaultMemberUniqueName="[Stores].[Self-checkout?].[All]" allUniqueName="[Stores].[Self-checkout?].[All]" dimensionUniqueName="[Stores]" displayFolder="" count="2" memberValueDatatype="130" unbalanced="0"/>
    <cacheHierarchy uniqueName="[Stores].[Cash accepted?]" caption="Cash accepted?" attribute="1" defaultMemberUniqueName="[Stores].[Cash accepted?].[All]" allUniqueName="[Stores].[Cash accepted?].[All]" dimensionUniqueName="[Stores]" displayFolder="" count="2" memberValueDatatype="130" unbalanced="0"/>
    <cacheHierarchy uniqueName="[fctSales].[Date (Month Index)]" caption="Date (Month Index)" attribute="1" defaultMemberUniqueName="[fctSales].[Date (Month Index)].[All]" allUniqueName="[fctSales].[Date (Month Index)].[All]" dimensionUniqueName="[fctSales]" displayFolder="" count="2"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licerData="1" pivotCacheId="2245418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nmathi baskaran" refreshedDate="44793.917665856483" backgroundQuery="1" createdVersion="3" refreshedVersion="8" minRefreshableVersion="3" recordCount="0" supportSubquery="1" supportAdvancedDrill="1" xr:uid="{8C2AAA66-1758-48C3-94B4-4D46DA1D7AAA}">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 ID]" caption="Cust ID" attribute="1" defaultMemberUniqueName="[Customers].[Cust ID].[All]" allUniqueName="[Customers].[Cust 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Marital Status]" caption="Marital Status" attribute="1" defaultMemberUniqueName="[Customers].[Marital Status].[All]" allUniqueName="[Customers].[Marital Status].[All]" dimensionUniqueName="[Customers]" displayFolder="" count="2" memberValueDatatype="130" unbalanced="0"/>
    <cacheHierarchy uniqueName="[Customers].[Kids?]" caption="Kids?" attribute="1" defaultMemberUniqueName="[Customers].[Kids?].[All]" allUniqueName="[Customers].[Kids?].[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Education]" caption="Education" attribute="1" defaultMemberUniqueName="[Customers].[Education].[All]" allUniqueName="[Customers].[Education].[All]" dimensionUniqueName="[Customers]" displayFolder="" count="2" memberValueDatatype="130" unbalanced="0"/>
    <cacheHierarchy uniqueName="[Customers].[Zip Code]" caption="Zip Code" attribute="1" defaultMemberUniqueName="[Customers].[Zip Code].[All]" allUniqueName="[Customers].[Zip Code].[All]" dimensionUniqueName="[Customers]" displayFolder="" count="2" memberValueDatatype="130" unbalanced="0"/>
    <cacheHierarchy uniqueName="[Customers].[Store Mapping]" caption="Store Mapping" attribute="1" defaultMemberUniqueName="[Customers].[Store Mapping].[All]" allUniqueName="[Customers].[Store Mapping].[All]" dimensionUniqueName="[Customers]" displayFolder="" count="2" memberValueDatatype="130" unbalanced="0"/>
    <cacheHierarchy uniqueName="[fctSales].[Date]" caption="Date" attribute="1" time="1" defaultMemberUniqueName="[fctSales].[Date].[All]" allUniqueName="[fctSales].[Date].[All]" dimensionUniqueName="[fctSales]" displayFolder="" count="2" memberValueDatatype="7" unbalanced="0"/>
    <cacheHierarchy uniqueName="[fctSales].[Product ID]" caption="Product ID" attribute="1" defaultMemberUniqueName="[fctSales].[Product ID].[All]" allUniqueName="[fctSales].[Product ID].[All]" dimensionUniqueName="[fctSales]" displayFolder="" count="2" memberValueDatatype="130" unbalanced="0"/>
    <cacheHierarchy uniqueName="[fctSales].[Store ID]" caption="Store ID" attribute="1" defaultMemberUniqueName="[fctSales].[Store ID].[All]" allUniqueName="[fctSales].[Store ID].[All]" dimensionUniqueName="[fctSales]" displayFolder="" count="2" memberValueDatatype="130" unbalanced="0"/>
    <cacheHierarchy uniqueName="[fctSales].[Cust ID]" caption="Cust ID" attribute="1" defaultMemberUniqueName="[fctSales].[Cust ID].[All]" allUniqueName="[fctSales].[Cust ID].[All]" dimensionUniqueName="[fctSales]" displayFolder="" count="2" memberValueDatatype="130" unbalanced="0"/>
    <cacheHierarchy uniqueName="[fctSales].[Quantity]" caption="Quantity" attribute="1" defaultMemberUniqueName="[fctSales].[Quantity].[All]" allUniqueName="[fctSales].[Quantity].[All]" dimensionUniqueName="[fctSales]" displayFolder="" count="2" memberValueDatatype="20" unbalanced="0"/>
    <cacheHierarchy uniqueName="[fctSales].[Discount Code]" caption="Discount Code" attribute="1" defaultMemberUniqueName="[fctSales].[Discount Code].[All]" allUniqueName="[fctSales].[Discount Code].[All]" dimensionUniqueName="[fctSales]" displayFolder="" count="2" memberValueDatatype="130" unbalanced="0"/>
    <cacheHierarchy uniqueName="[fctSales].[Amount]" caption="Amount" attribute="1" defaultMemberUniqueName="[fctSales].[Amount].[All]" allUniqueName="[fctSales].[Amount].[All]" dimensionUniqueName="[fctSales]" displayFolder="" count="2" memberValueDatatype="5" unbalanced="0"/>
    <cacheHierarchy uniqueName="[fctSales].[Date (Year)]" caption="Date (Year)" attribute="1" defaultMemberUniqueName="[fctSales].[Date (Year)].[All]" allUniqueName="[fctSales].[Date (Year)].[All]" dimensionUniqueName="[fctSales]" displayFolder="" count="2" memberValueDatatype="130" unbalanced="0"/>
    <cacheHierarchy uniqueName="[fctSales].[Date (Quarter)]" caption="Date (Quarter)" attribute="1" defaultMemberUniqueName="[fctSales].[Date (Quarter)].[All]" allUniqueName="[fctSales].[Date (Quarter)].[All]" dimensionUniqueName="[fctSales]" displayFolder="" count="2" memberValueDatatype="130" unbalanced="0"/>
    <cacheHierarchy uniqueName="[fctSales].[Date (Month)]" caption="Date (Month)" attribute="1" defaultMemberUniqueName="[fctSales].[Date (Month)].[All]" allUniqueName="[fctSales].[Date (Month)].[All]" dimensionUniqueName="[fct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Name]" caption="Name" attribute="1" defaultMemberUniqueName="[Products].[Name].[All]" allUniqueName="[Products].[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SKU Size]" caption="SKU Size" attribute="1" defaultMemberUniqueName="[Products].[SKU Size].[All]" allUniqueName="[Products].[SKU Size].[All]" dimensionUniqueName="[Products]" displayFolder="" count="2" memberValueDatatype="130" unbalanced="0"/>
    <cacheHierarchy uniqueName="[Stores].[Store ID]" caption="Store ID" attribute="1" defaultMemberUniqueName="[Stores].[Store ID].[All]" allUniqueName="[Stores].[Store ID].[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Parking?]" caption="Parking?" attribute="1" defaultMemberUniqueName="[Stores].[Parking?].[All]" allUniqueName="[Stores].[Parking?].[All]" dimensionUniqueName="[Stores]" displayFolder="" count="2" memberValueDatatype="130" unbalanced="0"/>
    <cacheHierarchy uniqueName="[Stores].[Self-checkout?]" caption="Self-checkout?" attribute="1" defaultMemberUniqueName="[Stores].[Self-checkout?].[All]" allUniqueName="[Stores].[Self-checkout?].[All]" dimensionUniqueName="[Stores]" displayFolder="" count="2" memberValueDatatype="130" unbalanced="0"/>
    <cacheHierarchy uniqueName="[Stores].[Cash accepted?]" caption="Cash accepted?" attribute="1" defaultMemberUniqueName="[Stores].[Cash accepted?].[All]" allUniqueName="[Stores].[Cash accepted?].[All]" dimensionUniqueName="[Stores]" displayFolder="" count="2" memberValueDatatype="130" unbalanced="0"/>
    <cacheHierarchy uniqueName="[fctSales].[Date (Month Index)]" caption="Date (Month Index)" attribute="1" defaultMemberUniqueName="[fctSales].[Date (Month Index)].[All]" allUniqueName="[fctSales].[Date (Month Index)].[All]" dimensionUniqueName="[fctSales]" displayFolder="" count="2" memberValueDatatype="20" unbalanced="0" hidden="1"/>
    <cacheHierarchy uniqueName="[Measures].[__XL_Count Customers]" caption="__XL_Count Customers" measure="1" displayFolder="" measureGroup="Customers" count="0" hidden="1"/>
    <cacheHierarchy uniqueName="[Measures].[__XL_Count fctSales]" caption="__XL_Count fctSales" measure="1" displayFolder="" measureGroup="fct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Amount]" caption="Sum of Amount" measure="1" displayFolder="" measureGroup="fctSale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ctSales"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fctSales" count="0" hidden="1">
      <extLst>
        <ext xmlns:x15="http://schemas.microsoft.com/office/spreadsheetml/2010/11/main" uri="{B97F6D7D-B522-45F9-BDA1-12C45D357490}">
          <x15:cacheHierarchy aggregatedColumn="9"/>
        </ext>
      </extLst>
    </cacheHierarchy>
    <cacheHierarchy uniqueName="[Measures].[Count of Cust ID]" caption="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 ID]" caption="Distinct Count of Cust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 ID 2]" caption="Count of Cust ID 2" measure="1" displayFolder="" measureGroup="fctSales" count="0" hidden="1">
      <extLst>
        <ext xmlns:x15="http://schemas.microsoft.com/office/spreadsheetml/2010/11/main" uri="{B97F6D7D-B522-45F9-BDA1-12C45D357490}">
          <x15:cacheHierarchy aggregatedColumn="12"/>
        </ext>
      </extLst>
    </cacheHierarchy>
    <cacheHierarchy uniqueName="[Measures].[Distinct Count of Cust ID 2]" caption="Distinct Count of Cust ID 2" measure="1" displayFolder="" measureGroup="fctSale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name="fctSales" uniqueName="[fctSales]" caption="fctSales"/>
    <dimension measure="1" name="Measures" uniqueName="[Measures]" caption="Measures"/>
    <dimension name="Products" uniqueName="[Products]" caption="Products"/>
    <dimension name="Stores" uniqueName="[Stores]" caption="Stores"/>
  </dimensions>
  <measureGroups count="4">
    <measureGroup name="Customers" caption="Customers"/>
    <measureGroup name="fctSales" caption="fctSales"/>
    <measureGroup name="Products" caption="Products"/>
    <measureGroup name="Stores" caption="Stores"/>
  </measureGroups>
  <maps count="7">
    <map measureGroup="0" dimension="0"/>
    <map measureGroup="1" dimension="0"/>
    <map measureGroup="1" dimension="1"/>
    <map measureGroup="1" dimension="3"/>
    <map measureGroup="1" dimension="4"/>
    <map measureGroup="2" dimension="3"/>
    <map measureGroup="3" dimension="4"/>
  </maps>
  <extLst>
    <ext xmlns:x14="http://schemas.microsoft.com/office/spreadsheetml/2009/9/main" uri="{725AE2AE-9491-48be-B2B4-4EB974FC3084}">
      <x14:pivotCacheDefinition slicerData="1" pivotCacheId="16135803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B72F7-17CB-44C3-B4E9-9701F012B611}" name="SalesQntyDateCust" cacheId="329" applyNumberFormats="0" applyBorderFormats="0" applyFontFormats="0" applyPatternFormats="0" applyAlignmentFormats="0" applyWidthHeightFormats="1" dataCaption="Values" tag="69f7c02a-36a7-4a36-a214-b81c8ebb4cd1" updatedVersion="8" minRefreshableVersion="3" useAutoFormatting="1" rowGrandTotals="0" colGrandTotals="0" itemPrintTitles="1" createdVersion="8" indent="0" compact="0" compactData="0" multipleFieldFilters="0">
  <location ref="A1:F18" firstHeaderRow="0" firstDataRow="1" firstDataCol="2"/>
  <pivotFields count="7">
    <pivotField axis="axisRow" compact="0" allDrilled="1" outline="0" subtotalTop="0" showAll="0" sortType="descending" defaultSubtotal="0" defaultAttributeDrillState="1">
      <items count="12">
        <item x="11"/>
        <item x="10"/>
        <item x="9"/>
        <item x="8"/>
        <item x="7"/>
        <item x="6"/>
        <item x="5"/>
        <item x="4"/>
        <item x="3"/>
        <item x="2"/>
        <item x="1"/>
        <item x="0"/>
      </items>
    </pivotField>
    <pivotField axis="axisRow" compact="0" allDrilled="1" outline="0" subtotalTop="0" showAll="0" sortType="descending" defaultSubtotal="0" defaultAttributeDrillState="1">
      <items count="2">
        <item x="1"/>
        <item x="0"/>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1"/>
    <field x="0"/>
  </rowFields>
  <rowItems count="17">
    <i>
      <x/>
      <x v="7"/>
    </i>
    <i r="1">
      <x v="8"/>
    </i>
    <i r="1">
      <x v="9"/>
    </i>
    <i r="1">
      <x v="10"/>
    </i>
    <i r="1">
      <x v="11"/>
    </i>
    <i>
      <x v="1"/>
      <x/>
    </i>
    <i r="1">
      <x v="1"/>
    </i>
    <i r="1">
      <x v="2"/>
    </i>
    <i r="1">
      <x v="3"/>
    </i>
    <i r="1">
      <x v="4"/>
    </i>
    <i r="1">
      <x v="5"/>
    </i>
    <i r="1">
      <x v="6"/>
    </i>
    <i r="1">
      <x v="7"/>
    </i>
    <i r="1">
      <x v="8"/>
    </i>
    <i r="1">
      <x v="9"/>
    </i>
    <i r="1">
      <x v="10"/>
    </i>
    <i r="1">
      <x v="11"/>
    </i>
  </rowItems>
  <colFields count="1">
    <field x="-2"/>
  </colFields>
  <colItems count="4">
    <i>
      <x/>
    </i>
    <i i="1">
      <x v="1"/>
    </i>
    <i i="2">
      <x v="2"/>
    </i>
    <i i="3">
      <x v="3"/>
    </i>
  </colItems>
  <dataFields count="4">
    <dataField name="Sum of Amount" fld="2" baseField="0" baseItem="0" numFmtId="164"/>
    <dataField name="Sum of Quantity" fld="3" baseField="0" baseItem="0"/>
    <dataField name="Count of Date" fld="4" subtotal="count" baseField="0" baseItem="0"/>
    <dataField name="Distinct Count of Cust ID" fld="5" subtotal="count" baseField="0" baseItem="0">
      <extLst>
        <ext xmlns:x15="http://schemas.microsoft.com/office/spreadsheetml/2010/11/main" uri="{FABC7310-3BB5-11E1-824E-6D434824019B}">
          <x15:dataField isCountDistinct="1"/>
        </ext>
      </extLst>
    </dataField>
  </dataFields>
  <formats count="2">
    <format dxfId="1">
      <pivotArea outline="0"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tSales]"/>
        <x15:activeTabTopLevelEntity name="[Customer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CFA4E-E25C-4734-8691-63B5F31FD794}" name="BranchTable" cacheId="332" applyNumberFormats="0" applyBorderFormats="0" applyFontFormats="0" applyPatternFormats="0" applyAlignmentFormats="0" applyWidthHeightFormats="1" dataCaption="Values" tag="2be396ef-44f2-4874-bfde-d4381386ac4e" updatedVersion="8" minRefreshableVersion="3" useAutoFormatting="1" rowGrandTotals="0" colGrandTotals="0" itemPrintTitles="1" createdVersion="8" indent="0" outline="1" outlineData="1" multipleFieldFilters="0">
  <location ref="A1:R18" firstHeaderRow="1" firstDataRow="3" firstDataCol="1"/>
  <pivotFields count="5">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sortType="descending" defaultSubtotal="0" defaultAttributeDrillState="1">
      <items count="2">
        <item x="1"/>
        <item x="0"/>
      </items>
    </pivotField>
    <pivotField axis="axisCol" allDrilled="1" subtotalTop="0" showAll="0" sortType="descending" defaultSubtotal="0" defaultAttributeDrillState="1">
      <items count="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Fields count="2">
    <field x="1"/>
    <field x="2"/>
  </colFields>
  <colItems count="17">
    <i>
      <x/>
      <x v="7"/>
    </i>
    <i r="1">
      <x v="8"/>
    </i>
    <i r="1">
      <x v="9"/>
    </i>
    <i r="1">
      <x v="10"/>
    </i>
    <i r="1">
      <x v="11"/>
    </i>
    <i>
      <x v="1"/>
      <x/>
    </i>
    <i r="1">
      <x v="1"/>
    </i>
    <i r="1">
      <x v="2"/>
    </i>
    <i r="1">
      <x v="3"/>
    </i>
    <i r="1">
      <x v="4"/>
    </i>
    <i r="1">
      <x v="5"/>
    </i>
    <i r="1">
      <x v="6"/>
    </i>
    <i r="1">
      <x v="7"/>
    </i>
    <i r="1">
      <x v="8"/>
    </i>
    <i r="1">
      <x v="9"/>
    </i>
    <i r="1">
      <x v="10"/>
    </i>
    <i r="1">
      <x v="11"/>
    </i>
  </colItems>
  <dataFields count="1">
    <dataField name="Sum of Amount" fld="3"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2">
    <colHierarchyUsage hierarchyUsage="16"/>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1C47D6-FE37-4F28-8E51-76999C30FE4C}" name="PivotTable6" cacheId="338" applyNumberFormats="0" applyBorderFormats="0" applyFontFormats="0" applyPatternFormats="0" applyAlignmentFormats="0" applyWidthHeightFormats="1" dataCaption="Values" tag="fcfd5a17-23f5-4a38-975b-f47e46e1ad3a" updatedVersion="8" minRefreshableVersion="3" useAutoFormatting="1" itemPrintTitles="1" createdVersion="8" indent="0" outline="1" outlineData="1" multipleFieldFilters="0">
  <location ref="H3:H4" firstHeaderRow="1" firstDataRow="1" firstDataCol="0"/>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7CD3F3-C9CD-4C51-BFBD-A28A10222A65}" name="Bottom5Product" cacheId="335" applyNumberFormats="0" applyBorderFormats="0" applyFontFormats="0" applyPatternFormats="0" applyAlignmentFormats="0" applyWidthHeightFormats="1" dataCaption="Values" tag="3f0f6cbc-4f41-4b7f-8a50-52cd58f53ddb" updatedVersion="8" minRefreshableVersion="3" useAutoFormatting="1" itemPrintTitles="1" createdVersion="8" indent="0" outline="1" outlineData="1" multipleFieldFilters="0">
  <location ref="E1:F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Items count="1">
    <i/>
  </colItems>
  <dataFields count="1">
    <dataField name="Sum of Quanti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top="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6A205-4A18-446E-AE9C-9A681497A404}" name="Top5Product" cacheId="341" applyNumberFormats="0" applyBorderFormats="0" applyFontFormats="0" applyPatternFormats="0" applyAlignmentFormats="0" applyWidthHeightFormats="1" dataCaption="Values" tag="ef1ae85a-b6b1-46a1-9bee-e0b2f093fe45" updatedVersion="8" minRefreshableVersion="3" useAutoFormatting="1" itemPrintTitles="1" createdVersion="8" indent="0" outline="1" outlineData="1" multipleFieldFilters="0">
  <location ref="A1:B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1"/>
    </i>
    <i>
      <x v="4"/>
    </i>
    <i t="grand">
      <x/>
    </i>
  </rowItems>
  <colItems count="1">
    <i/>
  </colItems>
  <dataFields count="1">
    <dataField name="Sum of Quanti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919E0E-B8B7-4A00-A0D8-867D9A1800DE}" name="PivotTable8" cacheId="347" applyNumberFormats="0" applyBorderFormats="0" applyFontFormats="0" applyPatternFormats="0" applyAlignmentFormats="0" applyWidthHeightFormats="1" dataCaption="Values" tag="a870e7bd-f4e7-4749-9cb4-7374898cfbed" updatedVersion="8" minRefreshableVersion="3" useAutoFormatting="1" itemPrintTitles="1" createdVersion="8" indent="0" outline="1" outlineData="1" multipleFieldFilters="0">
  <location ref="A65:B6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94BB74-241D-44CE-A354-7037723F084E}" name="PivotTable7" cacheId="344" applyNumberFormats="0" applyBorderFormats="0" applyFontFormats="0" applyPatternFormats="0" applyAlignmentFormats="0" applyWidthHeightFormats="1" dataCaption="Values" tag="20545974-8fa5-4a90-bb49-39d651690d6d" updatedVersion="8" minRefreshableVersion="3" useAutoFormatting="1" rowGrandTotals="0" colGrandTotals="0" itemPrintTitles="1" createdVersion="8" indent="0" outline="1" outlineData="1" multipleFieldFilters="0" chartFormat="4">
  <location ref="A1:C38" firstHeaderRow="1" firstDataRow="2" firstDataCol="1"/>
  <pivotFields count="4">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2"/>
  </colFields>
  <colItems count="2">
    <i>
      <x/>
    </i>
    <i>
      <x v="1"/>
    </i>
  </colItems>
  <dataFields count="1">
    <dataField name="Sum of Amount"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king?" xr10:uid="{4A802F16-1CDC-4F63-9AA7-3B2E3813901D}" sourceName="[Stores].[Parking?]">
  <pivotTables>
    <pivotTable tabId="1" name="SalesQntyDateCust"/>
  </pivotTables>
  <data>
    <olap pivotCacheId="22454187">
      <levels count="2">
        <level uniqueName="[Stores].[Parking?].[(All)]" sourceCaption="(All)" count="0"/>
        <level uniqueName="[Stores].[Parking?].[Parking?]" sourceCaption="Parking?" count="2">
          <ranges>
            <range startItem="0">
              <i n="[Stores].[Parking?].&amp;[No]" c="No"/>
              <i n="[Stores].[Parking?].&amp;[Yes]" c="Yes"/>
            </range>
          </ranges>
        </level>
      </levels>
      <selections count="1">
        <selection n="[Stores].[Park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427580-490B-4AF3-90DE-E8986717CC26}" sourceName="[Products].[Category]">
  <pivotTables>
    <pivotTable tabId="1" name="SalesQntyDateCust"/>
    <pivotTable tabId="2" name="BranchTable"/>
    <pivotTable tabId="3" name="Bottom5Product"/>
    <pivotTable tabId="3" name="PivotTable6"/>
    <pivotTable tabId="3" name="Top5Product"/>
    <pivotTable tabId="4" name="PivotTable7"/>
    <pivotTable tabId="4" name="PivotTable8"/>
  </pivotTables>
  <data>
    <olap pivotCacheId="1613580319">
      <levels count="2">
        <level uniqueName="[Products].[Category].[(All)]" sourceCaption="(All)" count="0"/>
        <level uniqueName="[Products].[Category].[Category]" sourceCaption="Category" count="7">
          <ranges>
            <range startItem="0">
              <i n="[Products].[Category].&amp;[Biscuits]" c="Biscuits"/>
              <i n="[Products].[Category].&amp;[Cakes]" c="Cakes"/>
              <i n="[Products].[Category].&amp;[Chips]" c="Chips"/>
              <i n="[Products].[Category].&amp;[Chocoloates]" c="Chocoloates"/>
              <i n="[Products].[Category].&amp;[Drinks]" c="Drinks"/>
              <i n="[Products].[Category].&amp;[Dry Fruits &amp; Nuts]" c="Dry Fruits &amp; Nuts"/>
              <i n="[Products].[Category].&amp;[Frozen Fruits]" c="Frozen Frui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king?" xr10:uid="{187E6388-7101-43AA-9D31-6F72D208949F}" cache="Slicer_Parking?" caption="Parki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B9D7D2F-BAFC-4734-B137-CAD97DCF2ECE}" cache="Slicer_Categor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zoomScale="115" zoomScaleNormal="115" workbookViewId="0">
      <selection activeCell="G19" sqref="G19"/>
    </sheetView>
  </sheetViews>
  <sheetFormatPr defaultRowHeight="14.4" x14ac:dyDescent="0.3"/>
  <cols>
    <col min="1" max="1" width="13.33203125" bestFit="1" customWidth="1"/>
    <col min="2" max="2" width="14.6640625" bestFit="1" customWidth="1"/>
    <col min="3" max="3" width="14.44140625" style="5" bestFit="1" customWidth="1"/>
    <col min="4" max="4" width="14.88671875" bestFit="1" customWidth="1"/>
    <col min="5" max="5" width="12.6640625" bestFit="1" customWidth="1"/>
    <col min="6" max="6" width="21.6640625" bestFit="1" customWidth="1"/>
    <col min="11" max="11" width="13.33203125" bestFit="1" customWidth="1"/>
  </cols>
  <sheetData>
    <row r="1" spans="1:14" x14ac:dyDescent="0.3">
      <c r="A1" s="1" t="s">
        <v>17</v>
      </c>
      <c r="B1" s="1" t="s">
        <v>18</v>
      </c>
      <c r="C1" s="5" t="s">
        <v>16</v>
      </c>
      <c r="D1" t="s">
        <v>19</v>
      </c>
      <c r="E1" t="s">
        <v>20</v>
      </c>
      <c r="F1" t="s">
        <v>21</v>
      </c>
    </row>
    <row r="2" spans="1:14" x14ac:dyDescent="0.3">
      <c r="A2" t="s">
        <v>15</v>
      </c>
      <c r="B2" t="s">
        <v>7</v>
      </c>
      <c r="C2" s="5">
        <v>169258.19999999963</v>
      </c>
      <c r="D2" s="3">
        <v>36613</v>
      </c>
      <c r="E2" s="3">
        <v>4418</v>
      </c>
      <c r="F2" s="3">
        <v>797</v>
      </c>
    </row>
    <row r="3" spans="1:14" x14ac:dyDescent="0.3">
      <c r="B3" t="s">
        <v>6</v>
      </c>
      <c r="C3" s="5">
        <v>149914.29999999981</v>
      </c>
      <c r="D3" s="3">
        <v>34153</v>
      </c>
      <c r="E3" s="3">
        <v>4366</v>
      </c>
      <c r="F3" s="3">
        <v>795</v>
      </c>
    </row>
    <row r="4" spans="1:14" x14ac:dyDescent="0.3">
      <c r="B4" t="s">
        <v>5</v>
      </c>
      <c r="C4" s="5">
        <v>178282.49999999942</v>
      </c>
      <c r="D4" s="3">
        <v>38690</v>
      </c>
      <c r="E4" s="3">
        <v>4759</v>
      </c>
      <c r="F4" s="3">
        <v>798</v>
      </c>
      <c r="K4" t="s">
        <v>26</v>
      </c>
      <c r="L4" t="s">
        <v>27</v>
      </c>
      <c r="M4" t="s">
        <v>28</v>
      </c>
      <c r="N4" t="s">
        <v>29</v>
      </c>
    </row>
    <row r="5" spans="1:14" x14ac:dyDescent="0.3">
      <c r="B5" t="s">
        <v>4</v>
      </c>
      <c r="C5" s="5">
        <v>172942.89999999991</v>
      </c>
      <c r="D5" s="3">
        <v>37657</v>
      </c>
      <c r="E5" s="3">
        <v>4289</v>
      </c>
      <c r="F5" s="3">
        <v>799</v>
      </c>
      <c r="J5" t="s">
        <v>22</v>
      </c>
      <c r="K5" s="6">
        <f>C2</f>
        <v>169258.19999999963</v>
      </c>
      <c r="L5" s="4">
        <f t="shared" ref="L5:N5" si="0">D2</f>
        <v>36613</v>
      </c>
      <c r="M5" s="4">
        <f t="shared" si="0"/>
        <v>4418</v>
      </c>
      <c r="N5" s="4">
        <f t="shared" si="0"/>
        <v>797</v>
      </c>
    </row>
    <row r="6" spans="1:14" x14ac:dyDescent="0.3">
      <c r="B6" t="s">
        <v>3</v>
      </c>
      <c r="C6" s="5">
        <v>172995.29999999978</v>
      </c>
      <c r="D6" s="3">
        <v>37869</v>
      </c>
      <c r="E6" s="3">
        <v>4598</v>
      </c>
      <c r="F6" s="3">
        <v>796</v>
      </c>
      <c r="J6" t="s">
        <v>23</v>
      </c>
      <c r="K6" s="6">
        <f>C14</f>
        <v>180184.34999999977</v>
      </c>
      <c r="L6" s="4">
        <f t="shared" ref="L6:N6" si="1">D14</f>
        <v>39911</v>
      </c>
      <c r="M6" s="4">
        <f t="shared" si="1"/>
        <v>4646</v>
      </c>
      <c r="N6" s="4">
        <f t="shared" si="1"/>
        <v>796</v>
      </c>
    </row>
    <row r="7" spans="1:14" x14ac:dyDescent="0.3">
      <c r="A7" t="s">
        <v>2</v>
      </c>
      <c r="B7" t="s">
        <v>14</v>
      </c>
      <c r="C7" s="5">
        <v>169002.59999999983</v>
      </c>
      <c r="D7" s="3">
        <v>37207</v>
      </c>
      <c r="E7" s="3">
        <v>4608</v>
      </c>
      <c r="F7" s="3">
        <v>797</v>
      </c>
      <c r="J7" t="s">
        <v>24</v>
      </c>
      <c r="K7">
        <f>K5/K6-1</f>
        <v>-6.0638729168211114E-2</v>
      </c>
      <c r="L7">
        <f t="shared" ref="L7:N7" si="2">L5/L6-1</f>
        <v>-8.2633860339254794E-2</v>
      </c>
      <c r="M7">
        <f t="shared" si="2"/>
        <v>-4.9074472664657809E-2</v>
      </c>
      <c r="N7">
        <f t="shared" si="2"/>
        <v>1.2562814070351536E-3</v>
      </c>
    </row>
    <row r="8" spans="1:14" x14ac:dyDescent="0.3">
      <c r="B8" t="s">
        <v>13</v>
      </c>
      <c r="C8" s="5">
        <v>162803.44999999963</v>
      </c>
      <c r="D8" s="3">
        <v>36191</v>
      </c>
      <c r="E8" s="3">
        <v>4428</v>
      </c>
      <c r="F8" s="3">
        <v>795</v>
      </c>
      <c r="J8" t="s">
        <v>25</v>
      </c>
    </row>
    <row r="9" spans="1:14" x14ac:dyDescent="0.3">
      <c r="B9" t="s">
        <v>12</v>
      </c>
      <c r="C9" s="5">
        <v>173666.54999999996</v>
      </c>
      <c r="D9" s="3">
        <v>36982</v>
      </c>
      <c r="E9" s="3">
        <v>4568</v>
      </c>
      <c r="F9" s="3">
        <v>796</v>
      </c>
    </row>
    <row r="10" spans="1:14" x14ac:dyDescent="0.3">
      <c r="B10" t="s">
        <v>11</v>
      </c>
      <c r="C10" s="5">
        <v>168561.79999999973</v>
      </c>
      <c r="D10" s="3">
        <v>37727</v>
      </c>
      <c r="E10" s="3">
        <v>4492</v>
      </c>
      <c r="F10" s="3">
        <v>796</v>
      </c>
    </row>
    <row r="11" spans="1:14" x14ac:dyDescent="0.3">
      <c r="B11" t="s">
        <v>10</v>
      </c>
      <c r="C11" s="5">
        <v>163242.24999999974</v>
      </c>
      <c r="D11" s="3">
        <v>36042</v>
      </c>
      <c r="E11" s="3">
        <v>4509</v>
      </c>
      <c r="F11" s="3">
        <v>797</v>
      </c>
    </row>
    <row r="12" spans="1:14" x14ac:dyDescent="0.3">
      <c r="B12" t="s">
        <v>9</v>
      </c>
      <c r="C12" s="5">
        <v>171553.74999999942</v>
      </c>
      <c r="D12" s="3">
        <v>38589</v>
      </c>
      <c r="E12" s="3">
        <v>4702</v>
      </c>
      <c r="F12" s="3">
        <v>799</v>
      </c>
    </row>
    <row r="13" spans="1:14" x14ac:dyDescent="0.3">
      <c r="B13" t="s">
        <v>8</v>
      </c>
      <c r="C13" s="5">
        <v>153165.05000000016</v>
      </c>
      <c r="D13" s="3">
        <v>35265</v>
      </c>
      <c r="E13" s="3">
        <v>4272</v>
      </c>
      <c r="F13" s="3">
        <v>795</v>
      </c>
    </row>
    <row r="14" spans="1:14" x14ac:dyDescent="0.3">
      <c r="B14" t="s">
        <v>7</v>
      </c>
      <c r="C14" s="5">
        <v>180184.34999999977</v>
      </c>
      <c r="D14" s="3">
        <v>39911</v>
      </c>
      <c r="E14" s="3">
        <v>4646</v>
      </c>
      <c r="F14" s="3">
        <v>796</v>
      </c>
    </row>
    <row r="15" spans="1:14" x14ac:dyDescent="0.3">
      <c r="B15" t="s">
        <v>6</v>
      </c>
      <c r="C15" s="5">
        <v>164760.85</v>
      </c>
      <c r="D15" s="3">
        <v>36741</v>
      </c>
      <c r="E15" s="3">
        <v>4450</v>
      </c>
      <c r="F15" s="3">
        <v>796</v>
      </c>
    </row>
    <row r="16" spans="1:14" x14ac:dyDescent="0.3">
      <c r="B16" t="s">
        <v>5</v>
      </c>
      <c r="C16" s="5">
        <v>169923.44999999969</v>
      </c>
      <c r="D16" s="3">
        <v>38146</v>
      </c>
      <c r="E16" s="3">
        <v>4575</v>
      </c>
      <c r="F16" s="3">
        <v>790</v>
      </c>
    </row>
    <row r="17" spans="2:6" x14ac:dyDescent="0.3">
      <c r="B17" t="s">
        <v>4</v>
      </c>
      <c r="C17" s="5">
        <v>151184.64999999976</v>
      </c>
      <c r="D17" s="3">
        <v>34234</v>
      </c>
      <c r="E17" s="3">
        <v>4144</v>
      </c>
      <c r="F17" s="3">
        <v>793</v>
      </c>
    </row>
    <row r="18" spans="2:6" x14ac:dyDescent="0.3">
      <c r="B18" t="s">
        <v>3</v>
      </c>
      <c r="C18" s="5">
        <v>164881.59999999957</v>
      </c>
      <c r="D18" s="3">
        <v>36926</v>
      </c>
      <c r="E18" s="3">
        <v>4571</v>
      </c>
      <c r="F18" s="3">
        <v>797</v>
      </c>
    </row>
    <row r="26" spans="2:6" x14ac:dyDescent="0.3">
      <c r="C26"/>
    </row>
    <row r="27" spans="2:6" x14ac:dyDescent="0.3">
      <c r="C27"/>
    </row>
    <row r="28" spans="2:6" x14ac:dyDescent="0.3">
      <c r="C28"/>
    </row>
    <row r="29" spans="2:6" x14ac:dyDescent="0.3">
      <c r="C29"/>
    </row>
    <row r="30" spans="2:6" x14ac:dyDescent="0.3">
      <c r="C30"/>
    </row>
    <row r="31" spans="2:6" x14ac:dyDescent="0.3">
      <c r="C31"/>
    </row>
    <row r="32" spans="2:6"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rightToLeft="1" xr2:uid="{91F12206-B91B-4D07-9A79-BDD4ACA922D6}">
          <x14:colorSeries rgb="FF376092"/>
          <x14:colorNegative rgb="FFD00000"/>
          <x14:colorAxis rgb="FF000000"/>
          <x14:colorMarkers rgb="FFD00000"/>
          <x14:colorFirst rgb="FFD00000"/>
          <x14:colorLast rgb="FFD00000"/>
          <x14:colorHigh rgb="FFD00000"/>
          <x14:colorLow rgb="FFD00000"/>
          <x14:sparklines>
            <x14:sparkline>
              <xm:f>Pivot!C2:C14</xm:f>
              <xm:sqref>K8</xm:sqref>
            </x14:sparkline>
            <x14:sparkline>
              <xm:f>Pivot!D2:D14</xm:f>
              <xm:sqref>L8</xm:sqref>
            </x14:sparkline>
            <x14:sparkline>
              <xm:f>Pivot!E2:E14</xm:f>
              <xm:sqref>M8</xm:sqref>
            </x14:sparkline>
            <x14:sparkline>
              <xm:f>Pivot!F2:F14</xm:f>
              <xm:sqref>N8</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EC17-5943-48BD-8A2B-43109637B64D}">
  <dimension ref="A1:R41"/>
  <sheetViews>
    <sheetView topLeftCell="A22" zoomScale="130" zoomScaleNormal="130" workbookViewId="0">
      <selection activeCell="B5" sqref="B5"/>
    </sheetView>
  </sheetViews>
  <sheetFormatPr defaultRowHeight="14.4" x14ac:dyDescent="0.3"/>
  <cols>
    <col min="1" max="1" width="14.44140625" bestFit="1" customWidth="1"/>
    <col min="2" max="2" width="15.5546875" bestFit="1" customWidth="1"/>
    <col min="3" max="6" width="6" bestFit="1" customWidth="1"/>
    <col min="7" max="7" width="7.21875" bestFit="1" customWidth="1"/>
    <col min="8" max="18" width="6" bestFit="1" customWidth="1"/>
    <col min="19" max="19" width="10.77734375" bestFit="1" customWidth="1"/>
  </cols>
  <sheetData>
    <row r="1" spans="1:18" x14ac:dyDescent="0.3">
      <c r="A1" s="1" t="s">
        <v>16</v>
      </c>
      <c r="B1" s="1" t="s">
        <v>45</v>
      </c>
    </row>
    <row r="2" spans="1:18" x14ac:dyDescent="0.3">
      <c r="B2" t="s">
        <v>15</v>
      </c>
      <c r="G2" t="s">
        <v>2</v>
      </c>
    </row>
    <row r="3" spans="1:18" x14ac:dyDescent="0.3">
      <c r="A3" s="1" t="s">
        <v>0</v>
      </c>
      <c r="B3" t="s">
        <v>7</v>
      </c>
      <c r="C3" t="s">
        <v>6</v>
      </c>
      <c r="D3" t="s">
        <v>5</v>
      </c>
      <c r="E3" t="s">
        <v>4</v>
      </c>
      <c r="F3" t="s">
        <v>3</v>
      </c>
      <c r="G3" t="s">
        <v>14</v>
      </c>
      <c r="H3" t="s">
        <v>13</v>
      </c>
      <c r="I3" t="s">
        <v>12</v>
      </c>
      <c r="J3" t="s">
        <v>11</v>
      </c>
      <c r="K3" t="s">
        <v>10</v>
      </c>
      <c r="L3" t="s">
        <v>9</v>
      </c>
      <c r="M3" t="s">
        <v>8</v>
      </c>
      <c r="N3" t="s">
        <v>7</v>
      </c>
      <c r="O3" t="s">
        <v>6</v>
      </c>
      <c r="P3" t="s">
        <v>5</v>
      </c>
      <c r="Q3" t="s">
        <v>4</v>
      </c>
      <c r="R3" t="s">
        <v>3</v>
      </c>
    </row>
    <row r="4" spans="1:18" x14ac:dyDescent="0.3">
      <c r="A4" s="2" t="s">
        <v>30</v>
      </c>
      <c r="B4" s="4">
        <v>13829.399999999994</v>
      </c>
      <c r="C4" s="4">
        <v>10565.199999999997</v>
      </c>
      <c r="D4" s="4">
        <v>12214.399999999994</v>
      </c>
      <c r="E4" s="4">
        <v>10794.950000000003</v>
      </c>
      <c r="F4" s="4">
        <v>10102.000000000002</v>
      </c>
      <c r="G4" s="4">
        <v>9293.4499999999989</v>
      </c>
      <c r="H4" s="4">
        <v>9950.0999999999985</v>
      </c>
      <c r="I4" s="4">
        <v>11320.3</v>
      </c>
      <c r="J4" s="4">
        <v>10535</v>
      </c>
      <c r="K4" s="4">
        <v>9762.65</v>
      </c>
      <c r="L4" s="4">
        <v>10989</v>
      </c>
      <c r="M4" s="4">
        <v>9676.7500000000036</v>
      </c>
      <c r="N4" s="4">
        <v>14012.65</v>
      </c>
      <c r="O4" s="4">
        <v>11257.6</v>
      </c>
      <c r="P4" s="4">
        <v>12556.399999999994</v>
      </c>
      <c r="Q4" s="4">
        <v>10027.949999999995</v>
      </c>
      <c r="R4" s="4">
        <v>12073.899999999998</v>
      </c>
    </row>
    <row r="5" spans="1:18" x14ac:dyDescent="0.3">
      <c r="A5" s="2" t="s">
        <v>31</v>
      </c>
      <c r="B5" s="4">
        <v>13249.500000000005</v>
      </c>
      <c r="C5" s="4">
        <v>10063.699999999997</v>
      </c>
      <c r="D5" s="4">
        <v>10518.5</v>
      </c>
      <c r="E5" s="4">
        <v>10919.250000000004</v>
      </c>
      <c r="F5" s="4">
        <v>12027.849999999999</v>
      </c>
      <c r="G5" s="4">
        <v>12202.3</v>
      </c>
      <c r="H5" s="4">
        <v>9639.3499999999967</v>
      </c>
      <c r="I5" s="4">
        <v>9531.9999999999982</v>
      </c>
      <c r="J5" s="4">
        <v>12118.650000000001</v>
      </c>
      <c r="K5" s="4">
        <v>10051.649999999996</v>
      </c>
      <c r="L5" s="4">
        <v>12931.55</v>
      </c>
      <c r="M5" s="4">
        <v>8518.9500000000007</v>
      </c>
      <c r="N5" s="4">
        <v>10791.799999999996</v>
      </c>
      <c r="O5" s="4">
        <v>11348.95</v>
      </c>
      <c r="P5" s="4">
        <v>11348.450000000004</v>
      </c>
      <c r="Q5" s="4">
        <v>10478.250000000007</v>
      </c>
      <c r="R5" s="4">
        <v>8630.7999999999993</v>
      </c>
    </row>
    <row r="6" spans="1:18" x14ac:dyDescent="0.3">
      <c r="A6" s="2" t="s">
        <v>32</v>
      </c>
      <c r="B6" s="4">
        <v>11284.45</v>
      </c>
      <c r="C6" s="4">
        <v>11051.650000000007</v>
      </c>
      <c r="D6" s="4">
        <v>11087.650000000001</v>
      </c>
      <c r="E6" s="4">
        <v>11031.849999999995</v>
      </c>
      <c r="F6" s="4">
        <v>12625.549999999994</v>
      </c>
      <c r="G6" s="4">
        <v>11243.949999999997</v>
      </c>
      <c r="H6" s="4">
        <v>11271.600000000004</v>
      </c>
      <c r="I6" s="4">
        <v>12451.449999999997</v>
      </c>
      <c r="J6" s="4">
        <v>10461.800000000001</v>
      </c>
      <c r="K6" s="4">
        <v>12315.349999999995</v>
      </c>
      <c r="L6" s="4">
        <v>12362.050000000001</v>
      </c>
      <c r="M6" s="4">
        <v>10359.199999999999</v>
      </c>
      <c r="N6" s="4">
        <v>13225.500000000004</v>
      </c>
      <c r="O6" s="4">
        <v>13080.750000000005</v>
      </c>
      <c r="P6" s="4">
        <v>9801.0499999999975</v>
      </c>
      <c r="Q6" s="4">
        <v>9795.7000000000007</v>
      </c>
      <c r="R6" s="4">
        <v>10434.25</v>
      </c>
    </row>
    <row r="7" spans="1:18" x14ac:dyDescent="0.3">
      <c r="A7" s="2" t="s">
        <v>33</v>
      </c>
      <c r="B7" s="4">
        <v>10162.349999999993</v>
      </c>
      <c r="C7" s="4">
        <v>10697.799999999997</v>
      </c>
      <c r="D7" s="4">
        <v>12454.849999999995</v>
      </c>
      <c r="E7" s="4">
        <v>11477.899999999994</v>
      </c>
      <c r="F7" s="4">
        <v>10761.099999999999</v>
      </c>
      <c r="G7" s="4">
        <v>11600.849999999997</v>
      </c>
      <c r="H7" s="4">
        <v>10233.149999999996</v>
      </c>
      <c r="I7" s="4">
        <v>11494.100000000002</v>
      </c>
      <c r="J7" s="4">
        <v>10912.900000000005</v>
      </c>
      <c r="K7" s="4">
        <v>10910.100000000004</v>
      </c>
      <c r="L7" s="4">
        <v>11486.100000000004</v>
      </c>
      <c r="M7" s="4">
        <v>9885.25</v>
      </c>
      <c r="N7" s="4">
        <v>10920.249999999998</v>
      </c>
      <c r="O7" s="4">
        <v>9182.4000000000033</v>
      </c>
      <c r="P7" s="4">
        <v>11953.800000000005</v>
      </c>
      <c r="Q7" s="4">
        <v>8949.2499999999982</v>
      </c>
      <c r="R7" s="4">
        <v>11040.349999999997</v>
      </c>
    </row>
    <row r="8" spans="1:18" x14ac:dyDescent="0.3">
      <c r="A8" s="2" t="s">
        <v>34</v>
      </c>
      <c r="B8" s="4">
        <v>10530.2</v>
      </c>
      <c r="C8" s="4">
        <v>10436.200000000001</v>
      </c>
      <c r="D8" s="4">
        <v>12680.949999999997</v>
      </c>
      <c r="E8" s="4">
        <v>11604.150000000005</v>
      </c>
      <c r="F8" s="4">
        <v>14620.550000000003</v>
      </c>
      <c r="G8" s="4">
        <v>11907.25</v>
      </c>
      <c r="H8" s="4">
        <v>13710.8</v>
      </c>
      <c r="I8" s="4">
        <v>10477.949999999997</v>
      </c>
      <c r="J8" s="4">
        <v>10454.049999999999</v>
      </c>
      <c r="K8" s="4">
        <v>12213.95</v>
      </c>
      <c r="L8" s="4">
        <v>12555.849999999999</v>
      </c>
      <c r="M8" s="4">
        <v>10453.450000000003</v>
      </c>
      <c r="N8" s="4">
        <v>12412.950000000008</v>
      </c>
      <c r="O8" s="4">
        <v>12209.600000000004</v>
      </c>
      <c r="P8" s="4">
        <v>9867.75</v>
      </c>
      <c r="Q8" s="4">
        <v>12057.700000000003</v>
      </c>
      <c r="R8" s="4">
        <v>10630.749999999993</v>
      </c>
    </row>
    <row r="9" spans="1:18" x14ac:dyDescent="0.3">
      <c r="A9" s="2" t="s">
        <v>35</v>
      </c>
      <c r="B9" s="4">
        <v>10279.899999999996</v>
      </c>
      <c r="C9" s="4">
        <v>10428.149999999996</v>
      </c>
      <c r="D9" s="4">
        <v>12462.599999999997</v>
      </c>
      <c r="E9" s="4">
        <v>11422.800000000001</v>
      </c>
      <c r="F9" s="4">
        <v>11077.95</v>
      </c>
      <c r="G9" s="4">
        <v>8496.8000000000011</v>
      </c>
      <c r="H9" s="4">
        <v>9892.0499999999938</v>
      </c>
      <c r="I9" s="4">
        <v>12640.550000000003</v>
      </c>
      <c r="J9" s="4">
        <v>11564.549999999994</v>
      </c>
      <c r="K9" s="4">
        <v>12175.750000000002</v>
      </c>
      <c r="L9" s="4">
        <v>12325.649999999996</v>
      </c>
      <c r="M9" s="4">
        <v>11060.849999999997</v>
      </c>
      <c r="N9" s="4">
        <v>12703.900000000001</v>
      </c>
      <c r="O9" s="4">
        <v>10174.950000000001</v>
      </c>
      <c r="P9" s="4">
        <v>12181.150000000001</v>
      </c>
      <c r="Q9" s="4">
        <v>11916.799999999997</v>
      </c>
      <c r="R9" s="4">
        <v>10006.849999999999</v>
      </c>
    </row>
    <row r="10" spans="1:18" x14ac:dyDescent="0.3">
      <c r="A10" s="2" t="s">
        <v>36</v>
      </c>
      <c r="B10" s="4">
        <v>13313.999999999998</v>
      </c>
      <c r="C10" s="4">
        <v>10641.749999999996</v>
      </c>
      <c r="D10" s="4">
        <v>9929.850000000004</v>
      </c>
      <c r="E10" s="4">
        <v>10265.649999999998</v>
      </c>
      <c r="F10" s="4">
        <v>14897.150000000001</v>
      </c>
      <c r="G10" s="4">
        <v>11461.749999999998</v>
      </c>
      <c r="H10" s="4">
        <v>9677.5999999999931</v>
      </c>
      <c r="I10" s="4">
        <v>13684.9</v>
      </c>
      <c r="J10" s="4">
        <v>14015.049999999996</v>
      </c>
      <c r="K10" s="4">
        <v>10976.75</v>
      </c>
      <c r="L10" s="4">
        <v>9305.9499999999971</v>
      </c>
      <c r="M10" s="4">
        <v>10287.4</v>
      </c>
      <c r="N10" s="4">
        <v>9522.4</v>
      </c>
      <c r="O10" s="4">
        <v>12999.500000000005</v>
      </c>
      <c r="P10" s="4">
        <v>10524.050000000001</v>
      </c>
      <c r="Q10" s="4">
        <v>10567.350000000002</v>
      </c>
      <c r="R10" s="4">
        <v>9833.75</v>
      </c>
    </row>
    <row r="11" spans="1:18" x14ac:dyDescent="0.3">
      <c r="A11" s="2" t="s">
        <v>37</v>
      </c>
      <c r="B11" s="4">
        <v>11135.3</v>
      </c>
      <c r="C11" s="4">
        <v>9958.6999999999971</v>
      </c>
      <c r="D11" s="4">
        <v>11279.3</v>
      </c>
      <c r="E11" s="4">
        <v>11210.699999999997</v>
      </c>
      <c r="F11" s="4">
        <v>9906.0999999999985</v>
      </c>
      <c r="G11" s="4">
        <v>10068.199999999997</v>
      </c>
      <c r="H11" s="4">
        <v>11102.649999999996</v>
      </c>
      <c r="I11" s="4">
        <v>12240.949999999997</v>
      </c>
      <c r="J11" s="4">
        <v>11235.650000000003</v>
      </c>
      <c r="K11" s="4">
        <v>9823.9999999999982</v>
      </c>
      <c r="L11" s="4">
        <v>11180.049999999996</v>
      </c>
      <c r="M11" s="4">
        <v>11648.749999999998</v>
      </c>
      <c r="N11" s="4">
        <v>9190.7999999999956</v>
      </c>
      <c r="O11" s="4">
        <v>11324.4</v>
      </c>
      <c r="P11" s="4">
        <v>12093.25</v>
      </c>
      <c r="Q11" s="4">
        <v>9530.5999999999985</v>
      </c>
      <c r="R11" s="4">
        <v>11454.999999999996</v>
      </c>
    </row>
    <row r="12" spans="1:18" x14ac:dyDescent="0.3">
      <c r="A12" s="2" t="s">
        <v>38</v>
      </c>
      <c r="B12" s="4">
        <v>10325.450000000001</v>
      </c>
      <c r="C12" s="4">
        <v>10033.049999999994</v>
      </c>
      <c r="D12" s="4">
        <v>12436.449999999997</v>
      </c>
      <c r="E12" s="4">
        <v>11796.249999999996</v>
      </c>
      <c r="F12" s="4">
        <v>12055.300000000001</v>
      </c>
      <c r="G12" s="4">
        <v>12460.050000000003</v>
      </c>
      <c r="H12" s="4">
        <v>9088.0999999999967</v>
      </c>
      <c r="I12" s="4">
        <v>10593.599999999999</v>
      </c>
      <c r="J12" s="4">
        <v>12465.95</v>
      </c>
      <c r="K12" s="4">
        <v>10825.9</v>
      </c>
      <c r="L12" s="4">
        <v>10594.250000000002</v>
      </c>
      <c r="M12" s="4">
        <v>9290.0000000000018</v>
      </c>
      <c r="N12" s="4">
        <v>12789.899999999998</v>
      </c>
      <c r="O12" s="4">
        <v>9326.899999999996</v>
      </c>
      <c r="P12" s="4">
        <v>11475.499999999995</v>
      </c>
      <c r="Q12" s="4">
        <v>11687.8</v>
      </c>
      <c r="R12" s="4">
        <v>9759.8999999999978</v>
      </c>
    </row>
    <row r="13" spans="1:18" x14ac:dyDescent="0.3">
      <c r="A13" s="2" t="s">
        <v>39</v>
      </c>
      <c r="B13" s="4">
        <v>11588.95</v>
      </c>
      <c r="C13" s="4">
        <v>9690.3499999999985</v>
      </c>
      <c r="D13" s="4">
        <v>11808.399999999998</v>
      </c>
      <c r="E13" s="4">
        <v>11082.750000000002</v>
      </c>
      <c r="F13" s="4">
        <v>10087.149999999996</v>
      </c>
      <c r="G13" s="4">
        <v>12751.249999999993</v>
      </c>
      <c r="H13" s="4">
        <v>10786.25</v>
      </c>
      <c r="I13" s="4">
        <v>13219.300000000003</v>
      </c>
      <c r="J13" s="4">
        <v>9581.1999999999989</v>
      </c>
      <c r="K13" s="4">
        <v>8899.3000000000047</v>
      </c>
      <c r="L13" s="4">
        <v>11903.999999999998</v>
      </c>
      <c r="M13" s="4">
        <v>9287.2500000000036</v>
      </c>
      <c r="N13" s="4">
        <v>12547.85</v>
      </c>
      <c r="O13" s="4">
        <v>9750.5499999999975</v>
      </c>
      <c r="P13" s="4">
        <v>12042.299999999996</v>
      </c>
      <c r="Q13" s="4">
        <v>7776.3999999999987</v>
      </c>
      <c r="R13" s="4">
        <v>13414.349999999999</v>
      </c>
    </row>
    <row r="14" spans="1:18" x14ac:dyDescent="0.3">
      <c r="A14" s="2" t="s">
        <v>40</v>
      </c>
      <c r="B14" s="4">
        <v>10860.800000000007</v>
      </c>
      <c r="C14" s="4">
        <v>11378.2</v>
      </c>
      <c r="D14" s="4">
        <v>13924.849999999991</v>
      </c>
      <c r="E14" s="4">
        <v>10162.300000000003</v>
      </c>
      <c r="F14" s="4">
        <v>9548.7000000000007</v>
      </c>
      <c r="G14" s="4">
        <v>12372.25</v>
      </c>
      <c r="H14" s="4">
        <v>10392.799999999999</v>
      </c>
      <c r="I14" s="4">
        <v>9358.6500000000033</v>
      </c>
      <c r="J14" s="4">
        <v>10952.849999999997</v>
      </c>
      <c r="K14" s="4">
        <v>11880.999999999996</v>
      </c>
      <c r="L14" s="4">
        <v>10687.800000000001</v>
      </c>
      <c r="M14" s="4">
        <v>9846.9499999999953</v>
      </c>
      <c r="N14" s="4">
        <v>12080.349999999999</v>
      </c>
      <c r="O14" s="4">
        <v>11288.500000000004</v>
      </c>
      <c r="P14" s="4">
        <v>11606.25</v>
      </c>
      <c r="Q14" s="4">
        <v>10737.249999999998</v>
      </c>
      <c r="R14" s="4">
        <v>11708.050000000003</v>
      </c>
    </row>
    <row r="15" spans="1:18" x14ac:dyDescent="0.3">
      <c r="A15" s="2" t="s">
        <v>41</v>
      </c>
      <c r="B15" s="4">
        <v>10686.999999999995</v>
      </c>
      <c r="C15" s="4">
        <v>8597.9999999999982</v>
      </c>
      <c r="D15" s="4">
        <v>11856.25</v>
      </c>
      <c r="E15" s="4">
        <v>13484.849999999993</v>
      </c>
      <c r="F15" s="4">
        <v>11635.849999999997</v>
      </c>
      <c r="G15" s="4">
        <v>11596.95</v>
      </c>
      <c r="H15" s="4">
        <v>13364.550000000003</v>
      </c>
      <c r="I15" s="4">
        <v>11157.450000000004</v>
      </c>
      <c r="J15" s="4">
        <v>10547.300000000001</v>
      </c>
      <c r="K15" s="4">
        <v>11482.1</v>
      </c>
      <c r="L15" s="4">
        <v>12883.799999999996</v>
      </c>
      <c r="M15" s="4">
        <v>11007.650000000001</v>
      </c>
      <c r="N15" s="4">
        <v>14716.399999999994</v>
      </c>
      <c r="O15" s="4">
        <v>9389.9500000000062</v>
      </c>
      <c r="P15" s="4">
        <v>10994.499999999995</v>
      </c>
      <c r="Q15" s="4">
        <v>9370.9999999999982</v>
      </c>
      <c r="R15" s="4">
        <v>11861.150000000005</v>
      </c>
    </row>
    <row r="16" spans="1:18" x14ac:dyDescent="0.3">
      <c r="A16" s="2" t="s">
        <v>42</v>
      </c>
      <c r="B16" s="4">
        <v>10040.399999999998</v>
      </c>
      <c r="C16" s="4">
        <v>8517.9000000000033</v>
      </c>
      <c r="D16" s="4">
        <v>11779.649999999992</v>
      </c>
      <c r="E16" s="4">
        <v>11840.000000000002</v>
      </c>
      <c r="F16" s="4">
        <v>12212.049999999997</v>
      </c>
      <c r="G16" s="4">
        <v>10950.449999999997</v>
      </c>
      <c r="H16" s="4">
        <v>11133.699999999997</v>
      </c>
      <c r="I16" s="4">
        <v>11599.049999999997</v>
      </c>
      <c r="J16" s="4">
        <v>11707.799999999997</v>
      </c>
      <c r="K16" s="4">
        <v>11704.849999999995</v>
      </c>
      <c r="L16" s="4">
        <v>10719.050000000003</v>
      </c>
      <c r="M16" s="4">
        <v>8554.5</v>
      </c>
      <c r="N16" s="4">
        <v>11653.099999999999</v>
      </c>
      <c r="O16" s="4">
        <v>10500.349999999999</v>
      </c>
      <c r="P16" s="4">
        <v>12606.04999999999</v>
      </c>
      <c r="Q16" s="4">
        <v>9416.8499999999985</v>
      </c>
      <c r="R16" s="4">
        <v>11504.450000000003</v>
      </c>
    </row>
    <row r="17" spans="1:18" x14ac:dyDescent="0.3">
      <c r="A17" s="2" t="s">
        <v>43</v>
      </c>
      <c r="B17" s="4">
        <v>11233.650000000001</v>
      </c>
      <c r="C17" s="4">
        <v>8420.4500000000007</v>
      </c>
      <c r="D17" s="4">
        <v>10676.349999999999</v>
      </c>
      <c r="E17" s="4">
        <v>13724</v>
      </c>
      <c r="F17" s="4">
        <v>9773.0000000000036</v>
      </c>
      <c r="G17" s="4">
        <v>12492.100000000004</v>
      </c>
      <c r="H17" s="4">
        <v>10879.85</v>
      </c>
      <c r="I17" s="4">
        <v>13473.7</v>
      </c>
      <c r="J17" s="4">
        <v>10754.400000000001</v>
      </c>
      <c r="K17" s="4">
        <v>11391.750000000002</v>
      </c>
      <c r="L17" s="4">
        <v>9548.4499999999953</v>
      </c>
      <c r="M17" s="4">
        <v>10764.399999999998</v>
      </c>
      <c r="N17" s="4">
        <v>11301.699999999997</v>
      </c>
      <c r="O17" s="4">
        <v>9865.3499999999985</v>
      </c>
      <c r="P17" s="4">
        <v>11086.050000000003</v>
      </c>
      <c r="Q17" s="4">
        <v>11551.699999999999</v>
      </c>
      <c r="R17" s="4">
        <v>12517.649999999994</v>
      </c>
    </row>
    <row r="18" spans="1:18" x14ac:dyDescent="0.3">
      <c r="A18" s="2" t="s">
        <v>44</v>
      </c>
      <c r="B18" s="4">
        <v>10736.849999999999</v>
      </c>
      <c r="C18" s="4">
        <v>9433.1999999999989</v>
      </c>
      <c r="D18" s="4">
        <v>13172.449999999995</v>
      </c>
      <c r="E18" s="4">
        <v>12125.499999999996</v>
      </c>
      <c r="F18" s="4">
        <v>11664.999999999996</v>
      </c>
      <c r="G18" s="4">
        <v>10104.999999999993</v>
      </c>
      <c r="H18" s="4">
        <v>11680.899999999996</v>
      </c>
      <c r="I18" s="4">
        <v>10422.599999999997</v>
      </c>
      <c r="J18" s="4">
        <v>11254.650000000001</v>
      </c>
      <c r="K18" s="4">
        <v>8827.1500000000015</v>
      </c>
      <c r="L18" s="4">
        <v>12080.199999999999</v>
      </c>
      <c r="M18" s="4">
        <v>12523.700000000003</v>
      </c>
      <c r="N18" s="4">
        <v>12314.800000000003</v>
      </c>
      <c r="O18" s="4">
        <v>13061.1</v>
      </c>
      <c r="P18" s="4">
        <v>9786.8999999999978</v>
      </c>
      <c r="Q18" s="4">
        <v>7320.0499999999993</v>
      </c>
      <c r="R18" s="4">
        <v>10010.4</v>
      </c>
    </row>
    <row r="25" spans="1:18" x14ac:dyDescent="0.3">
      <c r="B25" t="s">
        <v>46</v>
      </c>
      <c r="C25" t="s">
        <v>22</v>
      </c>
      <c r="D25" t="s">
        <v>23</v>
      </c>
      <c r="E25" t="s">
        <v>24</v>
      </c>
      <c r="F25" t="s">
        <v>25</v>
      </c>
    </row>
    <row r="26" spans="1:18" x14ac:dyDescent="0.3">
      <c r="B26" t="str">
        <f>A4</f>
        <v>Ballarat</v>
      </c>
      <c r="C26" s="4">
        <f>B4</f>
        <v>13829.399999999994</v>
      </c>
      <c r="D26" s="4">
        <f>N4</f>
        <v>14012.65</v>
      </c>
      <c r="E26">
        <f>C26/D26-1</f>
        <v>-1.3077469286680632E-2</v>
      </c>
    </row>
    <row r="27" spans="1:18" x14ac:dyDescent="0.3">
      <c r="B27" t="str">
        <f t="shared" ref="B27:C27" si="0">A5</f>
        <v>Bendigo</v>
      </c>
      <c r="C27" s="4">
        <f t="shared" si="0"/>
        <v>13249.500000000005</v>
      </c>
      <c r="D27" s="4">
        <f t="shared" ref="D27:D36" si="1">N5</f>
        <v>10791.799999999996</v>
      </c>
      <c r="E27">
        <f t="shared" ref="E27:E36" si="2">C27/D27-1</f>
        <v>0.22773772679256576</v>
      </c>
    </row>
    <row r="28" spans="1:18" x14ac:dyDescent="0.3">
      <c r="B28" t="str">
        <f t="shared" ref="B28:C28" si="3">A6</f>
        <v>Cairns</v>
      </c>
      <c r="C28" s="4">
        <f t="shared" si="3"/>
        <v>11284.45</v>
      </c>
      <c r="D28" s="4">
        <f t="shared" si="1"/>
        <v>13225.500000000004</v>
      </c>
      <c r="E28">
        <f t="shared" si="2"/>
        <v>-0.14676571774224056</v>
      </c>
    </row>
    <row r="29" spans="1:18" x14ac:dyDescent="0.3">
      <c r="B29" t="str">
        <f t="shared" ref="B29:C29" si="4">A7</f>
        <v>Canberra</v>
      </c>
      <c r="C29" s="4">
        <f t="shared" si="4"/>
        <v>10162.349999999993</v>
      </c>
      <c r="D29" s="4">
        <f t="shared" si="1"/>
        <v>10920.249999999998</v>
      </c>
      <c r="E29">
        <f t="shared" si="2"/>
        <v>-6.940317300428156E-2</v>
      </c>
    </row>
    <row r="30" spans="1:18" x14ac:dyDescent="0.3">
      <c r="B30" t="str">
        <f t="shared" ref="B30:C30" si="5">A8</f>
        <v>Central Coast</v>
      </c>
      <c r="C30" s="4">
        <f t="shared" si="5"/>
        <v>10530.2</v>
      </c>
      <c r="D30" s="4">
        <f t="shared" si="1"/>
        <v>12412.950000000008</v>
      </c>
      <c r="E30">
        <f t="shared" si="2"/>
        <v>-0.15167627356913593</v>
      </c>
    </row>
    <row r="31" spans="1:18" x14ac:dyDescent="0.3">
      <c r="B31" t="str">
        <f t="shared" ref="B31:C31" si="6">A9</f>
        <v>Darwin</v>
      </c>
      <c r="C31" s="4">
        <f t="shared" si="6"/>
        <v>10279.899999999996</v>
      </c>
      <c r="D31" s="4">
        <f t="shared" si="1"/>
        <v>12703.900000000001</v>
      </c>
      <c r="E31">
        <f t="shared" si="2"/>
        <v>-0.19080754728862825</v>
      </c>
    </row>
    <row r="32" spans="1:18" x14ac:dyDescent="0.3">
      <c r="B32" t="str">
        <f t="shared" ref="B32:C32" si="7">A10</f>
        <v>Geelong</v>
      </c>
      <c r="C32" s="4">
        <f t="shared" si="7"/>
        <v>13313.999999999998</v>
      </c>
      <c r="D32" s="4">
        <f t="shared" si="1"/>
        <v>9522.4</v>
      </c>
      <c r="E32">
        <f t="shared" si="2"/>
        <v>0.39817693018566724</v>
      </c>
    </row>
    <row r="33" spans="2:5" x14ac:dyDescent="0.3">
      <c r="B33" t="str">
        <f t="shared" ref="B33:C33" si="8">A11</f>
        <v>Gold Coast</v>
      </c>
      <c r="C33" s="4">
        <f t="shared" si="8"/>
        <v>11135.3</v>
      </c>
      <c r="D33" s="4">
        <f t="shared" si="1"/>
        <v>9190.7999999999956</v>
      </c>
      <c r="E33">
        <f t="shared" si="2"/>
        <v>0.21157026591809247</v>
      </c>
    </row>
    <row r="34" spans="2:5" x14ac:dyDescent="0.3">
      <c r="B34" t="str">
        <f t="shared" ref="B34:C34" si="9">A12</f>
        <v>Hobart</v>
      </c>
      <c r="C34" s="4">
        <f t="shared" si="9"/>
        <v>10325.450000000001</v>
      </c>
      <c r="D34" s="4">
        <f t="shared" si="1"/>
        <v>12789.899999999998</v>
      </c>
      <c r="E34">
        <f t="shared" si="2"/>
        <v>-0.19268719849256033</v>
      </c>
    </row>
    <row r="35" spans="2:5" x14ac:dyDescent="0.3">
      <c r="B35" t="str">
        <f t="shared" ref="B35:C35" si="10">A13</f>
        <v>Mackay</v>
      </c>
      <c r="C35" s="4">
        <f t="shared" si="10"/>
        <v>11588.95</v>
      </c>
      <c r="D35" s="4">
        <f t="shared" si="1"/>
        <v>12547.85</v>
      </c>
      <c r="E35">
        <f t="shared" si="2"/>
        <v>-7.6419466283068394E-2</v>
      </c>
    </row>
    <row r="36" spans="2:5" x14ac:dyDescent="0.3">
      <c r="B36" t="str">
        <f t="shared" ref="B36:C36" si="11">A14</f>
        <v>Newcastle</v>
      </c>
      <c r="C36" s="4">
        <f t="shared" si="11"/>
        <v>10860.800000000007</v>
      </c>
      <c r="D36" s="4">
        <f t="shared" si="1"/>
        <v>12080.349999999999</v>
      </c>
      <c r="E36">
        <f t="shared" si="2"/>
        <v>-0.10095320085924597</v>
      </c>
    </row>
    <row r="37" spans="2:5" x14ac:dyDescent="0.3">
      <c r="B37" t="str">
        <f>A15</f>
        <v>Rockhampton</v>
      </c>
      <c r="C37" s="4">
        <f>B15</f>
        <v>10686.999999999995</v>
      </c>
      <c r="D37" s="4">
        <f>N15</f>
        <v>14716.399999999994</v>
      </c>
      <c r="E37">
        <f>C37/D37-1</f>
        <v>-0.27380337582560965</v>
      </c>
    </row>
    <row r="38" spans="2:5" x14ac:dyDescent="0.3">
      <c r="B38" t="str">
        <f t="shared" ref="B38:C38" si="12">A16</f>
        <v>Sunshine Coast</v>
      </c>
      <c r="C38" s="4">
        <f t="shared" si="12"/>
        <v>10040.399999999998</v>
      </c>
      <c r="D38" s="4">
        <f t="shared" ref="D38" si="13">N16</f>
        <v>11653.099999999999</v>
      </c>
      <c r="E38">
        <f t="shared" ref="E38" si="14">C38/D38-1</f>
        <v>-0.13839235911474213</v>
      </c>
    </row>
    <row r="39" spans="2:5" x14ac:dyDescent="0.3">
      <c r="B39" t="str">
        <f>A17</f>
        <v>Townsville</v>
      </c>
      <c r="C39" s="4">
        <f>B17</f>
        <v>11233.650000000001</v>
      </c>
      <c r="D39" s="4">
        <f>N17</f>
        <v>11301.699999999997</v>
      </c>
      <c r="E39">
        <f>C39/D39-1</f>
        <v>-6.0212180468420806E-3</v>
      </c>
    </row>
    <row r="40" spans="2:5" x14ac:dyDescent="0.3">
      <c r="B40" t="str">
        <f t="shared" ref="B40:C40" si="15">A18</f>
        <v>Wollongong</v>
      </c>
      <c r="C40" s="4">
        <f t="shared" si="15"/>
        <v>10736.849999999999</v>
      </c>
      <c r="D40" s="4">
        <f t="shared" ref="D40:D41" si="16">N18</f>
        <v>12314.800000000003</v>
      </c>
      <c r="E40">
        <f t="shared" ref="E40:E41" si="17">C40/D40-1</f>
        <v>-0.12813443986098061</v>
      </c>
    </row>
    <row r="41" spans="2:5" x14ac:dyDescent="0.3">
      <c r="C41" s="4"/>
      <c r="D41" s="4"/>
    </row>
  </sheetData>
  <pageMargins left="0.7" right="0.7" top="0.75" bottom="0.75" header="0.3" footer="0.3"/>
  <extLst>
    <ext xmlns:x14="http://schemas.microsoft.com/office/spreadsheetml/2009/9/main" uri="{05C60535-1F16-4fd2-B633-F4F36F0B64E0}">
      <x14:sparklineGroups xmlns:xm="http://schemas.microsoft.com/office/excel/2006/main">
        <x14:sparklineGroup manualMin="0" type="column" displayEmptyCellsAs="gap" minAxisType="custom" rightToLeft="1" xr2:uid="{1C36E306-CA5A-427D-B4D5-D9FE30510C78}">
          <x14:colorSeries rgb="FF376092"/>
          <x14:colorNegative rgb="FFD00000"/>
          <x14:colorAxis rgb="FF000000"/>
          <x14:colorMarkers rgb="FFD00000"/>
          <x14:colorFirst rgb="FFD00000"/>
          <x14:colorLast rgb="FFD00000"/>
          <x14:colorHigh rgb="FFD00000"/>
          <x14:colorLow rgb="FFD00000"/>
          <x14:sparklines>
            <x14:sparkline>
              <xm:f>Pivot2!B4:N4</xm:f>
              <xm:sqref>F26</xm:sqref>
            </x14:sparkline>
            <x14:sparkline>
              <xm:f>Pivot2!B5:N5</xm:f>
              <xm:sqref>F27</xm:sqref>
            </x14:sparkline>
            <x14:sparkline>
              <xm:f>Pivot2!B6:N6</xm:f>
              <xm:sqref>F28</xm:sqref>
            </x14:sparkline>
            <x14:sparkline>
              <xm:f>Pivot2!B7:N7</xm:f>
              <xm:sqref>F29</xm:sqref>
            </x14:sparkline>
            <x14:sparkline>
              <xm:f>Pivot2!B8:N8</xm:f>
              <xm:sqref>F30</xm:sqref>
            </x14:sparkline>
            <x14:sparkline>
              <xm:f>Pivot2!B9:N9</xm:f>
              <xm:sqref>F31</xm:sqref>
            </x14:sparkline>
            <x14:sparkline>
              <xm:f>Pivot2!B10:N10</xm:f>
              <xm:sqref>F32</xm:sqref>
            </x14:sparkline>
            <x14:sparkline>
              <xm:f>Pivot2!B11:N11</xm:f>
              <xm:sqref>F33</xm:sqref>
            </x14:sparkline>
            <x14:sparkline>
              <xm:f>Pivot2!B12:N12</xm:f>
              <xm:sqref>F34</xm:sqref>
            </x14:sparkline>
            <x14:sparkline>
              <xm:f>Pivot2!B13:N13</xm:f>
              <xm:sqref>F35</xm:sqref>
            </x14:sparkline>
            <x14:sparkline>
              <xm:f>Pivot2!B14:N14</xm:f>
              <xm:sqref>F36</xm:sqref>
            </x14:sparkline>
            <x14:sparkline>
              <xm:f>Pivot2!B15:N15</xm:f>
              <xm:sqref>F37</xm:sqref>
            </x14:sparkline>
            <x14:sparkline>
              <xm:f>Pivot2!B16:N16</xm:f>
              <xm:sqref>F38</xm:sqref>
            </x14:sparkline>
            <x14:sparkline>
              <xm:f>Pivot2!B17:N17</xm:f>
              <xm:sqref>F39</xm:sqref>
            </x14:sparkline>
            <x14:sparkline>
              <xm:f>Pivot2!B18:N18</xm:f>
              <xm:sqref>F40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7021-2150-431A-AF29-68BEAB64FA57}">
  <dimension ref="A1:L19"/>
  <sheetViews>
    <sheetView topLeftCell="A4" zoomScale="85" zoomScaleNormal="85" workbookViewId="0">
      <selection activeCell="R28" sqref="R28"/>
    </sheetView>
  </sheetViews>
  <sheetFormatPr defaultRowHeight="14.4" x14ac:dyDescent="0.3"/>
  <cols>
    <col min="1" max="1" width="23.21875" bestFit="1" customWidth="1"/>
    <col min="2" max="2" width="15.77734375" bestFit="1" customWidth="1"/>
    <col min="5" max="5" width="19.21875" bestFit="1" customWidth="1"/>
    <col min="6" max="6" width="15.77734375" bestFit="1" customWidth="1"/>
    <col min="8" max="8" width="15.77734375" bestFit="1" customWidth="1"/>
    <col min="9" max="9" width="18.44140625" bestFit="1" customWidth="1"/>
    <col min="11" max="11" width="21.77734375" bestFit="1" customWidth="1"/>
  </cols>
  <sheetData>
    <row r="1" spans="1:12" x14ac:dyDescent="0.3">
      <c r="A1" s="1" t="s">
        <v>0</v>
      </c>
      <c r="B1" t="s">
        <v>19</v>
      </c>
      <c r="E1" s="1" t="s">
        <v>0</v>
      </c>
      <c r="F1" t="s">
        <v>19</v>
      </c>
    </row>
    <row r="2" spans="1:12" x14ac:dyDescent="0.3">
      <c r="A2" s="2" t="s">
        <v>53</v>
      </c>
      <c r="B2" s="3">
        <v>26144</v>
      </c>
      <c r="E2" s="2" t="s">
        <v>50</v>
      </c>
      <c r="F2" s="3">
        <v>16520</v>
      </c>
      <c r="K2" t="s">
        <v>57</v>
      </c>
      <c r="L2" s="7" t="s">
        <v>58</v>
      </c>
    </row>
    <row r="3" spans="1:12" x14ac:dyDescent="0.3">
      <c r="A3" s="2" t="s">
        <v>47</v>
      </c>
      <c r="B3" s="3">
        <v>26097</v>
      </c>
      <c r="E3" s="2" t="s">
        <v>49</v>
      </c>
      <c r="F3" s="3">
        <v>16451</v>
      </c>
      <c r="H3" t="s">
        <v>19</v>
      </c>
      <c r="K3" t="s">
        <v>59</v>
      </c>
      <c r="L3" t="s">
        <v>60</v>
      </c>
    </row>
    <row r="4" spans="1:12" x14ac:dyDescent="0.3">
      <c r="A4" s="2" t="s">
        <v>52</v>
      </c>
      <c r="B4" s="3">
        <v>25932</v>
      </c>
      <c r="E4" s="2" t="s">
        <v>55</v>
      </c>
      <c r="F4" s="3">
        <v>16447</v>
      </c>
      <c r="H4" s="3">
        <v>628943</v>
      </c>
      <c r="K4" t="str">
        <f>IF(TopORBottomSelect="Top",A2,E2)</f>
        <v>Lotta' Pie</v>
      </c>
      <c r="L4">
        <f>IF(TopORBottomSelect="Top",B2,F2)</f>
        <v>26144</v>
      </c>
    </row>
    <row r="5" spans="1:12" x14ac:dyDescent="0.3">
      <c r="A5" s="2" t="s">
        <v>51</v>
      </c>
      <c r="B5" s="3">
        <v>25864</v>
      </c>
      <c r="E5" s="2" t="s">
        <v>54</v>
      </c>
      <c r="F5" s="3">
        <v>16170</v>
      </c>
      <c r="K5" t="str">
        <f>IF(TopORBottomSelect="Top",A3,E3)</f>
        <v>Cake in a cup</v>
      </c>
      <c r="L5">
        <f>IF(TopORBottomSelect="Top",B3,F3)</f>
        <v>26097</v>
      </c>
    </row>
    <row r="6" spans="1:12" x14ac:dyDescent="0.3">
      <c r="A6" s="2" t="s">
        <v>56</v>
      </c>
      <c r="B6" s="3">
        <v>25704</v>
      </c>
      <c r="E6" s="2" t="s">
        <v>48</v>
      </c>
      <c r="F6" s="3">
        <v>16054</v>
      </c>
      <c r="K6" t="str">
        <f>IF(TopORBottomSelect="Top",A4,E4)</f>
        <v>I can't believe this is cake</v>
      </c>
      <c r="L6">
        <f>IF(TopORBottomSelect="Top",B4,F4)</f>
        <v>25932</v>
      </c>
    </row>
    <row r="7" spans="1:12" x14ac:dyDescent="0.3">
      <c r="A7" s="2" t="s">
        <v>1</v>
      </c>
      <c r="B7" s="3">
        <v>129741</v>
      </c>
      <c r="E7" s="2" t="s">
        <v>1</v>
      </c>
      <c r="F7" s="3">
        <v>81642</v>
      </c>
      <c r="K7" t="str">
        <f>IF(TopORBottomSelect="Top",A5,E5)</f>
        <v>Grapo</v>
      </c>
      <c r="L7">
        <f>IF(TopORBottomSelect="Top",B5,F5)</f>
        <v>25864</v>
      </c>
    </row>
    <row r="8" spans="1:12" x14ac:dyDescent="0.3">
      <c r="K8" t="str">
        <f>IF(TopORBottomSelect="Top",A6,E6)</f>
        <v>Wall nuts</v>
      </c>
      <c r="L8">
        <f>IF(TopORBottomSelect="Top",B6,F6)</f>
        <v>25704</v>
      </c>
    </row>
    <row r="10" spans="1:12" x14ac:dyDescent="0.3">
      <c r="K10" t="s">
        <v>63</v>
      </c>
      <c r="L10">
        <f>SUM(L4:L8)</f>
        <v>129741</v>
      </c>
    </row>
    <row r="11" spans="1:12" x14ac:dyDescent="0.3">
      <c r="K11" t="s">
        <v>64</v>
      </c>
      <c r="L11" s="8">
        <f>L10/H4</f>
        <v>0.2062841942751569</v>
      </c>
    </row>
    <row r="18" spans="2:3" x14ac:dyDescent="0.3">
      <c r="B18" t="s">
        <v>61</v>
      </c>
      <c r="C18" t="str">
        <f>TopORBottomSelect &amp;" 5 Products"</f>
        <v>Top 5 Products</v>
      </c>
    </row>
    <row r="19" spans="2:3" x14ac:dyDescent="0.3">
      <c r="B19" t="s">
        <v>62</v>
      </c>
      <c r="C19" t="str">
        <f>"Make up "&amp;TEXT(L11,"0%")&amp;"of Sales"</f>
        <v>Make up 21%of Sales</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E425-C9EE-4820-9230-7AFA3378F123}">
  <dimension ref="A1:G68"/>
  <sheetViews>
    <sheetView tabSelected="1" workbookViewId="0"/>
  </sheetViews>
  <sheetFormatPr defaultRowHeight="14.4" x14ac:dyDescent="0.3"/>
  <cols>
    <col min="1" max="1" width="12.5546875" bestFit="1" customWidth="1"/>
    <col min="2" max="2" width="14.44140625" bestFit="1" customWidth="1"/>
    <col min="3" max="3" width="6" bestFit="1" customWidth="1"/>
    <col min="4" max="4" width="10.77734375" bestFit="1" customWidth="1"/>
    <col min="6" max="6" width="12.88671875" bestFit="1" customWidth="1"/>
  </cols>
  <sheetData>
    <row r="1" spans="1:7" x14ac:dyDescent="0.3">
      <c r="A1" s="1" t="s">
        <v>16</v>
      </c>
      <c r="B1" s="1" t="s">
        <v>45</v>
      </c>
    </row>
    <row r="2" spans="1:7" x14ac:dyDescent="0.3">
      <c r="A2" s="1" t="s">
        <v>0</v>
      </c>
      <c r="B2" t="s">
        <v>65</v>
      </c>
      <c r="C2" t="s">
        <v>66</v>
      </c>
    </row>
    <row r="3" spans="1:7" x14ac:dyDescent="0.3">
      <c r="A3" s="2">
        <v>20</v>
      </c>
      <c r="B3" s="4"/>
      <c r="C3" s="4">
        <v>10693.749999999998</v>
      </c>
    </row>
    <row r="4" spans="1:7" x14ac:dyDescent="0.3">
      <c r="A4" s="2">
        <v>21</v>
      </c>
      <c r="B4" s="4">
        <v>7850.4000000000015</v>
      </c>
      <c r="C4" s="4">
        <v>6559.5000000000009</v>
      </c>
    </row>
    <row r="5" spans="1:7" x14ac:dyDescent="0.3">
      <c r="A5" s="2">
        <v>23</v>
      </c>
      <c r="B5" s="4">
        <v>6936.0000000000018</v>
      </c>
      <c r="C5" s="4">
        <v>4066.6000000000004</v>
      </c>
      <c r="E5" t="str">
        <f t="shared" ref="E5:E41" si="0">A2</f>
        <v>Row Labels</v>
      </c>
      <c r="F5" t="str">
        <f t="shared" ref="F5:F41" si="1">B2</f>
        <v>Female</v>
      </c>
      <c r="G5" t="str">
        <f t="shared" ref="G5:G41" si="2">C2</f>
        <v>Male</v>
      </c>
    </row>
    <row r="6" spans="1:7" x14ac:dyDescent="0.3">
      <c r="A6" s="2">
        <v>24</v>
      </c>
      <c r="B6" s="4"/>
      <c r="C6" s="4">
        <v>8725.0000000000018</v>
      </c>
      <c r="E6">
        <f t="shared" si="0"/>
        <v>20</v>
      </c>
      <c r="F6">
        <f t="shared" si="1"/>
        <v>0</v>
      </c>
      <c r="G6" s="4">
        <f>-C3</f>
        <v>-10693.749999999998</v>
      </c>
    </row>
    <row r="7" spans="1:7" x14ac:dyDescent="0.3">
      <c r="A7" s="2">
        <v>25</v>
      </c>
      <c r="B7" s="4">
        <v>9032.3500000000022</v>
      </c>
      <c r="C7" s="4">
        <v>12977.35</v>
      </c>
      <c r="E7">
        <f t="shared" si="0"/>
        <v>21</v>
      </c>
      <c r="F7">
        <f t="shared" si="1"/>
        <v>7850.4000000000015</v>
      </c>
      <c r="G7" s="4">
        <f t="shared" ref="G7:G41" si="3">-C4</f>
        <v>-6559.5000000000009</v>
      </c>
    </row>
    <row r="8" spans="1:7" x14ac:dyDescent="0.3">
      <c r="A8" s="2">
        <v>26</v>
      </c>
      <c r="B8" s="4">
        <v>10392.650000000001</v>
      </c>
      <c r="C8" s="4">
        <v>9309.8999999999978</v>
      </c>
      <c r="E8">
        <f t="shared" si="0"/>
        <v>23</v>
      </c>
      <c r="F8">
        <f t="shared" si="1"/>
        <v>6936.0000000000018</v>
      </c>
      <c r="G8" s="4">
        <f t="shared" si="3"/>
        <v>-4066.6000000000004</v>
      </c>
    </row>
    <row r="9" spans="1:7" x14ac:dyDescent="0.3">
      <c r="A9" s="2">
        <v>27</v>
      </c>
      <c r="B9" s="4">
        <v>14182.8</v>
      </c>
      <c r="C9" s="4">
        <v>12520.499999999998</v>
      </c>
      <c r="E9">
        <f t="shared" si="0"/>
        <v>24</v>
      </c>
      <c r="F9">
        <f t="shared" si="1"/>
        <v>0</v>
      </c>
      <c r="G9" s="4">
        <f t="shared" si="3"/>
        <v>-8725.0000000000018</v>
      </c>
    </row>
    <row r="10" spans="1:7" x14ac:dyDescent="0.3">
      <c r="A10" s="2">
        <v>28</v>
      </c>
      <c r="B10" s="4">
        <v>20752.350000000013</v>
      </c>
      <c r="C10" s="4">
        <v>37249.249999999978</v>
      </c>
      <c r="E10">
        <f t="shared" si="0"/>
        <v>25</v>
      </c>
      <c r="F10">
        <f t="shared" si="1"/>
        <v>9032.3500000000022</v>
      </c>
      <c r="G10" s="4">
        <f t="shared" si="3"/>
        <v>-12977.35</v>
      </c>
    </row>
    <row r="11" spans="1:7" x14ac:dyDescent="0.3">
      <c r="A11" s="2">
        <v>29</v>
      </c>
      <c r="B11" s="4">
        <v>13105.899999999998</v>
      </c>
      <c r="C11" s="4">
        <v>38287.700000000033</v>
      </c>
      <c r="E11">
        <f t="shared" si="0"/>
        <v>26</v>
      </c>
      <c r="F11">
        <f t="shared" si="1"/>
        <v>10392.650000000001</v>
      </c>
      <c r="G11" s="4">
        <f t="shared" si="3"/>
        <v>-9309.8999999999978</v>
      </c>
    </row>
    <row r="12" spans="1:7" x14ac:dyDescent="0.3">
      <c r="A12" s="2">
        <v>30</v>
      </c>
      <c r="B12" s="4">
        <v>48124.000000000007</v>
      </c>
      <c r="C12" s="4">
        <v>29725.250000000018</v>
      </c>
      <c r="E12">
        <f t="shared" si="0"/>
        <v>27</v>
      </c>
      <c r="F12">
        <f t="shared" si="1"/>
        <v>14182.8</v>
      </c>
      <c r="G12" s="4">
        <f t="shared" si="3"/>
        <v>-12520.499999999998</v>
      </c>
    </row>
    <row r="13" spans="1:7" x14ac:dyDescent="0.3">
      <c r="A13" s="2">
        <v>31</v>
      </c>
      <c r="B13" s="4">
        <v>56096.6</v>
      </c>
      <c r="C13" s="4">
        <v>23762.649999999998</v>
      </c>
      <c r="E13">
        <f t="shared" si="0"/>
        <v>28</v>
      </c>
      <c r="F13">
        <f t="shared" si="1"/>
        <v>20752.350000000013</v>
      </c>
      <c r="G13" s="4">
        <f t="shared" si="3"/>
        <v>-37249.249999999978</v>
      </c>
    </row>
    <row r="14" spans="1:7" x14ac:dyDescent="0.3">
      <c r="A14" s="2">
        <v>32</v>
      </c>
      <c r="B14" s="4">
        <v>48592.900000000081</v>
      </c>
      <c r="C14" s="4">
        <v>49336.350000000013</v>
      </c>
      <c r="E14">
        <f t="shared" si="0"/>
        <v>29</v>
      </c>
      <c r="F14">
        <f t="shared" si="1"/>
        <v>13105.899999999998</v>
      </c>
      <c r="G14" s="4">
        <f t="shared" si="3"/>
        <v>-38287.700000000033</v>
      </c>
    </row>
    <row r="15" spans="1:7" x14ac:dyDescent="0.3">
      <c r="A15" s="2">
        <v>33</v>
      </c>
      <c r="B15" s="4">
        <v>83108.400000000067</v>
      </c>
      <c r="C15" s="4">
        <v>63242.150000000038</v>
      </c>
      <c r="E15">
        <f t="shared" si="0"/>
        <v>30</v>
      </c>
      <c r="F15">
        <f t="shared" si="1"/>
        <v>48124.000000000007</v>
      </c>
      <c r="G15" s="4">
        <f t="shared" si="3"/>
        <v>-29725.250000000018</v>
      </c>
    </row>
    <row r="16" spans="1:7" x14ac:dyDescent="0.3">
      <c r="A16" s="2">
        <v>34</v>
      </c>
      <c r="B16" s="4">
        <v>69240.049999999901</v>
      </c>
      <c r="C16" s="4">
        <v>98544.300000000032</v>
      </c>
      <c r="E16">
        <f t="shared" si="0"/>
        <v>31</v>
      </c>
      <c r="F16">
        <f t="shared" si="1"/>
        <v>56096.6</v>
      </c>
      <c r="G16" s="4">
        <f t="shared" si="3"/>
        <v>-23762.649999999998</v>
      </c>
    </row>
    <row r="17" spans="1:7" x14ac:dyDescent="0.3">
      <c r="A17" s="2">
        <v>35</v>
      </c>
      <c r="B17" s="4">
        <v>80397.199999999881</v>
      </c>
      <c r="C17" s="4">
        <v>69923.899999999936</v>
      </c>
      <c r="E17">
        <f t="shared" si="0"/>
        <v>32</v>
      </c>
      <c r="F17">
        <f t="shared" si="1"/>
        <v>48592.900000000081</v>
      </c>
      <c r="G17" s="4">
        <f t="shared" si="3"/>
        <v>-49336.350000000013</v>
      </c>
    </row>
    <row r="18" spans="1:7" x14ac:dyDescent="0.3">
      <c r="A18" s="2">
        <v>36</v>
      </c>
      <c r="B18" s="4">
        <v>71711.200000000099</v>
      </c>
      <c r="C18" s="4">
        <v>94633.550000000061</v>
      </c>
      <c r="E18">
        <f t="shared" si="0"/>
        <v>33</v>
      </c>
      <c r="F18">
        <f t="shared" si="1"/>
        <v>83108.400000000067</v>
      </c>
      <c r="G18" s="4">
        <f t="shared" si="3"/>
        <v>-63242.150000000038</v>
      </c>
    </row>
    <row r="19" spans="1:7" x14ac:dyDescent="0.3">
      <c r="A19" s="2">
        <v>37</v>
      </c>
      <c r="B19" s="4">
        <v>112787.50000000016</v>
      </c>
      <c r="C19" s="4">
        <v>81268.149999999965</v>
      </c>
      <c r="E19">
        <f t="shared" si="0"/>
        <v>34</v>
      </c>
      <c r="F19">
        <f t="shared" si="1"/>
        <v>69240.049999999901</v>
      </c>
      <c r="G19" s="4">
        <f t="shared" si="3"/>
        <v>-98544.300000000032</v>
      </c>
    </row>
    <row r="20" spans="1:7" x14ac:dyDescent="0.3">
      <c r="A20" s="2">
        <v>38</v>
      </c>
      <c r="B20" s="4">
        <v>124089.9499999999</v>
      </c>
      <c r="C20" s="4">
        <v>87907.800000000047</v>
      </c>
      <c r="E20">
        <f t="shared" si="0"/>
        <v>35</v>
      </c>
      <c r="F20">
        <f t="shared" si="1"/>
        <v>80397.199999999881</v>
      </c>
      <c r="G20" s="4">
        <f t="shared" si="3"/>
        <v>-69923.899999999936</v>
      </c>
    </row>
    <row r="21" spans="1:7" x14ac:dyDescent="0.3">
      <c r="A21" s="2">
        <v>39</v>
      </c>
      <c r="B21" s="4">
        <v>82707.299999999974</v>
      </c>
      <c r="C21" s="4">
        <v>87309.799999999959</v>
      </c>
      <c r="E21">
        <f t="shared" si="0"/>
        <v>36</v>
      </c>
      <c r="F21">
        <f t="shared" si="1"/>
        <v>71711.200000000099</v>
      </c>
      <c r="G21" s="4">
        <f t="shared" si="3"/>
        <v>-94633.550000000061</v>
      </c>
    </row>
    <row r="22" spans="1:7" x14ac:dyDescent="0.3">
      <c r="A22" s="2">
        <v>40</v>
      </c>
      <c r="B22" s="4">
        <v>100651.89999999998</v>
      </c>
      <c r="C22" s="4">
        <v>98850.600000000049</v>
      </c>
      <c r="E22">
        <f t="shared" si="0"/>
        <v>37</v>
      </c>
      <c r="F22">
        <f t="shared" si="1"/>
        <v>112787.50000000016</v>
      </c>
      <c r="G22" s="4">
        <f t="shared" si="3"/>
        <v>-81268.149999999965</v>
      </c>
    </row>
    <row r="23" spans="1:7" x14ac:dyDescent="0.3">
      <c r="A23" s="2">
        <v>41</v>
      </c>
      <c r="B23" s="4">
        <v>100083.35000000003</v>
      </c>
      <c r="C23" s="4">
        <v>77722.949999999983</v>
      </c>
      <c r="E23">
        <f t="shared" si="0"/>
        <v>38</v>
      </c>
      <c r="F23">
        <f t="shared" si="1"/>
        <v>124089.9499999999</v>
      </c>
      <c r="G23" s="4">
        <f t="shared" si="3"/>
        <v>-87907.800000000047</v>
      </c>
    </row>
    <row r="24" spans="1:7" x14ac:dyDescent="0.3">
      <c r="A24" s="2">
        <v>42</v>
      </c>
      <c r="B24" s="4">
        <v>60240.19999999999</v>
      </c>
      <c r="C24" s="4">
        <v>78251.3</v>
      </c>
      <c r="E24">
        <f t="shared" si="0"/>
        <v>39</v>
      </c>
      <c r="F24">
        <f t="shared" si="1"/>
        <v>82707.299999999974</v>
      </c>
      <c r="G24" s="4">
        <f t="shared" si="3"/>
        <v>-87309.799999999959</v>
      </c>
    </row>
    <row r="25" spans="1:7" x14ac:dyDescent="0.3">
      <c r="A25" s="2">
        <v>43</v>
      </c>
      <c r="B25" s="4">
        <v>45487.599999999991</v>
      </c>
      <c r="C25" s="4">
        <v>68798.650000000023</v>
      </c>
      <c r="E25">
        <f t="shared" si="0"/>
        <v>40</v>
      </c>
      <c r="F25">
        <f t="shared" si="1"/>
        <v>100651.89999999998</v>
      </c>
      <c r="G25" s="4">
        <f t="shared" si="3"/>
        <v>-98850.600000000049</v>
      </c>
    </row>
    <row r="26" spans="1:7" x14ac:dyDescent="0.3">
      <c r="A26" s="2">
        <v>44</v>
      </c>
      <c r="B26" s="4">
        <v>45485.100000000006</v>
      </c>
      <c r="C26" s="4">
        <v>71898.79999999993</v>
      </c>
      <c r="E26">
        <f t="shared" si="0"/>
        <v>41</v>
      </c>
      <c r="F26">
        <f t="shared" si="1"/>
        <v>100083.35000000003</v>
      </c>
      <c r="G26" s="4">
        <f t="shared" si="3"/>
        <v>-77722.949999999983</v>
      </c>
    </row>
    <row r="27" spans="1:7" x14ac:dyDescent="0.3">
      <c r="A27" s="2">
        <v>45</v>
      </c>
      <c r="B27" s="4">
        <v>43039.450000000041</v>
      </c>
      <c r="C27" s="4">
        <v>56215.850000000035</v>
      </c>
      <c r="E27">
        <f t="shared" si="0"/>
        <v>42</v>
      </c>
      <c r="F27">
        <f t="shared" si="1"/>
        <v>60240.19999999999</v>
      </c>
      <c r="G27" s="4">
        <f t="shared" si="3"/>
        <v>-78251.3</v>
      </c>
    </row>
    <row r="28" spans="1:7" x14ac:dyDescent="0.3">
      <c r="A28" s="2">
        <v>46</v>
      </c>
      <c r="B28" s="4">
        <v>43275.500000000036</v>
      </c>
      <c r="C28" s="4">
        <v>31898.15</v>
      </c>
      <c r="E28">
        <f t="shared" si="0"/>
        <v>43</v>
      </c>
      <c r="F28">
        <f t="shared" si="1"/>
        <v>45487.599999999991</v>
      </c>
      <c r="G28" s="4">
        <f t="shared" si="3"/>
        <v>-68798.650000000023</v>
      </c>
    </row>
    <row r="29" spans="1:7" x14ac:dyDescent="0.3">
      <c r="A29" s="2">
        <v>47</v>
      </c>
      <c r="B29" s="4">
        <v>38682.200000000019</v>
      </c>
      <c r="C29" s="4">
        <v>36408.249999999971</v>
      </c>
      <c r="E29">
        <f t="shared" si="0"/>
        <v>44</v>
      </c>
      <c r="F29">
        <f t="shared" si="1"/>
        <v>45485.100000000006</v>
      </c>
      <c r="G29" s="4">
        <f t="shared" si="3"/>
        <v>-71898.79999999993</v>
      </c>
    </row>
    <row r="30" spans="1:7" x14ac:dyDescent="0.3">
      <c r="A30" s="2">
        <v>48</v>
      </c>
      <c r="B30" s="4">
        <v>25121.050000000007</v>
      </c>
      <c r="C30" s="4">
        <v>26648.55</v>
      </c>
      <c r="E30">
        <f t="shared" si="0"/>
        <v>45</v>
      </c>
      <c r="F30">
        <f t="shared" si="1"/>
        <v>43039.450000000041</v>
      </c>
      <c r="G30" s="4">
        <f t="shared" si="3"/>
        <v>-56215.850000000035</v>
      </c>
    </row>
    <row r="31" spans="1:7" x14ac:dyDescent="0.3">
      <c r="A31" s="2">
        <v>49</v>
      </c>
      <c r="B31" s="4">
        <v>17530.300000000003</v>
      </c>
      <c r="C31" s="4">
        <v>5076.9500000000016</v>
      </c>
      <c r="E31">
        <f t="shared" si="0"/>
        <v>46</v>
      </c>
      <c r="F31">
        <f t="shared" si="1"/>
        <v>43275.500000000036</v>
      </c>
      <c r="G31" s="4">
        <f t="shared" si="3"/>
        <v>-31898.15</v>
      </c>
    </row>
    <row r="32" spans="1:7" x14ac:dyDescent="0.3">
      <c r="A32" s="2">
        <v>50</v>
      </c>
      <c r="B32" s="4">
        <v>6653.7500000000018</v>
      </c>
      <c r="C32" s="4">
        <v>15336.550000000001</v>
      </c>
      <c r="E32">
        <f t="shared" si="0"/>
        <v>47</v>
      </c>
      <c r="F32">
        <f t="shared" si="1"/>
        <v>38682.200000000019</v>
      </c>
      <c r="G32" s="4">
        <f t="shared" si="3"/>
        <v>-36408.249999999971</v>
      </c>
    </row>
    <row r="33" spans="1:7" x14ac:dyDescent="0.3">
      <c r="A33" s="2">
        <v>51</v>
      </c>
      <c r="B33" s="4"/>
      <c r="C33" s="4">
        <v>7537.1000000000022</v>
      </c>
      <c r="E33">
        <f t="shared" si="0"/>
        <v>48</v>
      </c>
      <c r="F33">
        <f t="shared" si="1"/>
        <v>25121.050000000007</v>
      </c>
      <c r="G33" s="4">
        <f t="shared" si="3"/>
        <v>-26648.55</v>
      </c>
    </row>
    <row r="34" spans="1:7" x14ac:dyDescent="0.3">
      <c r="A34" s="2">
        <v>52</v>
      </c>
      <c r="B34" s="4">
        <v>18736.400000000001</v>
      </c>
      <c r="C34" s="4">
        <v>15161.549999999992</v>
      </c>
      <c r="E34">
        <f t="shared" si="0"/>
        <v>49</v>
      </c>
      <c r="F34">
        <f t="shared" si="1"/>
        <v>17530.300000000003</v>
      </c>
      <c r="G34" s="4">
        <f t="shared" si="3"/>
        <v>-5076.9500000000016</v>
      </c>
    </row>
    <row r="35" spans="1:7" x14ac:dyDescent="0.3">
      <c r="A35" s="2">
        <v>54</v>
      </c>
      <c r="B35" s="4"/>
      <c r="C35" s="4">
        <v>4097.8999999999996</v>
      </c>
      <c r="E35">
        <f t="shared" si="0"/>
        <v>50</v>
      </c>
      <c r="F35">
        <f t="shared" si="1"/>
        <v>6653.7500000000018</v>
      </c>
      <c r="G35" s="4">
        <f t="shared" si="3"/>
        <v>-15336.550000000001</v>
      </c>
    </row>
    <row r="36" spans="1:7" x14ac:dyDescent="0.3">
      <c r="A36" s="2">
        <v>55</v>
      </c>
      <c r="B36" s="4"/>
      <c r="C36" s="4">
        <v>3127.75</v>
      </c>
      <c r="E36">
        <f t="shared" si="0"/>
        <v>51</v>
      </c>
      <c r="F36">
        <f t="shared" si="1"/>
        <v>0</v>
      </c>
      <c r="G36" s="4">
        <f t="shared" si="3"/>
        <v>-7537.1000000000022</v>
      </c>
    </row>
    <row r="37" spans="1:7" x14ac:dyDescent="0.3">
      <c r="A37" s="2">
        <v>57</v>
      </c>
      <c r="B37" s="4">
        <v>3303.4999999999995</v>
      </c>
      <c r="C37" s="4"/>
      <c r="E37">
        <f t="shared" si="0"/>
        <v>52</v>
      </c>
      <c r="F37">
        <f t="shared" si="1"/>
        <v>18736.400000000001</v>
      </c>
      <c r="G37" s="4">
        <f t="shared" si="3"/>
        <v>-15161.549999999992</v>
      </c>
    </row>
    <row r="38" spans="1:7" x14ac:dyDescent="0.3">
      <c r="A38" s="2">
        <v>58</v>
      </c>
      <c r="B38" s="4"/>
      <c r="C38" s="4">
        <v>5851.35</v>
      </c>
      <c r="E38">
        <f t="shared" si="0"/>
        <v>54</v>
      </c>
      <c r="F38">
        <f t="shared" si="1"/>
        <v>0</v>
      </c>
      <c r="G38" s="4">
        <f t="shared" si="3"/>
        <v>-4097.8999999999996</v>
      </c>
    </row>
    <row r="39" spans="1:7" x14ac:dyDescent="0.3">
      <c r="E39">
        <f t="shared" si="0"/>
        <v>55</v>
      </c>
      <c r="F39">
        <f t="shared" si="1"/>
        <v>0</v>
      </c>
      <c r="G39" s="4">
        <f t="shared" si="3"/>
        <v>-3127.75</v>
      </c>
    </row>
    <row r="40" spans="1:7" x14ac:dyDescent="0.3">
      <c r="E40">
        <f t="shared" si="0"/>
        <v>57</v>
      </c>
      <c r="F40">
        <f t="shared" si="1"/>
        <v>3303.4999999999995</v>
      </c>
      <c r="G40" s="4">
        <f t="shared" si="3"/>
        <v>0</v>
      </c>
    </row>
    <row r="41" spans="1:7" x14ac:dyDescent="0.3">
      <c r="E41">
        <f t="shared" si="0"/>
        <v>58</v>
      </c>
      <c r="F41">
        <f t="shared" si="1"/>
        <v>0</v>
      </c>
      <c r="G41" s="4">
        <f t="shared" si="3"/>
        <v>-5851.35</v>
      </c>
    </row>
    <row r="64" spans="5:6" x14ac:dyDescent="0.3">
      <c r="E64" t="str">
        <f t="shared" ref="E64:F66" si="4">A65</f>
        <v>Row Labels</v>
      </c>
      <c r="F64" t="str">
        <f t="shared" si="4"/>
        <v>Sum of Amount</v>
      </c>
    </row>
    <row r="65" spans="1:6" x14ac:dyDescent="0.3">
      <c r="A65" s="1" t="s">
        <v>0</v>
      </c>
      <c r="B65" t="s">
        <v>16</v>
      </c>
      <c r="E65" t="str">
        <f t="shared" si="4"/>
        <v>Female</v>
      </c>
      <c r="F65" s="5">
        <f t="shared" si="4"/>
        <v>1407397.850000002</v>
      </c>
    </row>
    <row r="66" spans="1:6" x14ac:dyDescent="0.3">
      <c r="A66" s="2" t="s">
        <v>65</v>
      </c>
      <c r="B66" s="4">
        <v>1407397.850000002</v>
      </c>
      <c r="E66" t="str">
        <f t="shared" si="4"/>
        <v>Male</v>
      </c>
      <c r="F66" s="5">
        <f t="shared" si="4"/>
        <v>1428925.6999999983</v>
      </c>
    </row>
    <row r="67" spans="1:6" x14ac:dyDescent="0.3">
      <c r="A67" s="2" t="s">
        <v>66</v>
      </c>
      <c r="B67" s="4">
        <v>1428925.6999999983</v>
      </c>
    </row>
    <row r="68" spans="1:6" x14ac:dyDescent="0.3">
      <c r="A68" s="2" t="s">
        <v>1</v>
      </c>
      <c r="B68" s="4">
        <v>2836323.5499999817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20CB242-AEEC-4EF3-9954-2BF499BB3A80}">
  <ds:schemaRefs/>
</ds:datastoreItem>
</file>

<file path=customXml/itemProps2.xml><?xml version="1.0" encoding="utf-8"?>
<ds:datastoreItem xmlns:ds="http://schemas.openxmlformats.org/officeDocument/2006/customXml" ds:itemID="{76C318AC-BCE4-4AD9-9465-884331622662}">
  <ds:schemaRefs/>
</ds:datastoreItem>
</file>

<file path=customXml/itemProps3.xml><?xml version="1.0" encoding="utf-8"?>
<ds:datastoreItem xmlns:ds="http://schemas.openxmlformats.org/officeDocument/2006/customXml" ds:itemID="{E67DEC32-DB90-4773-9F42-CD91C8379AD9}">
  <ds:schemaRefs/>
</ds:datastoreItem>
</file>

<file path=customXml/itemProps4.xml><?xml version="1.0" encoding="utf-8"?>
<ds:datastoreItem xmlns:ds="http://schemas.openxmlformats.org/officeDocument/2006/customXml" ds:itemID="{4DFF5EFC-E551-4AE8-9EE9-147B2FB04857}">
  <ds:schemaRefs/>
</ds:datastoreItem>
</file>

<file path=customXml/itemProps5.xml><?xml version="1.0" encoding="utf-8"?>
<ds:datastoreItem xmlns:ds="http://schemas.openxmlformats.org/officeDocument/2006/customXml" ds:itemID="{87726FFA-3702-49BE-B81E-C860E37D9C40}">
  <ds:schemaRefs/>
</ds:datastoreItem>
</file>

<file path=customXml/itemProps6.xml><?xml version="1.0" encoding="utf-8"?>
<ds:datastoreItem xmlns:ds="http://schemas.openxmlformats.org/officeDocument/2006/customXml" ds:itemID="{DE13DEC0-5ABB-47FA-A298-EE716376C82E}">
  <ds:schemaRefs/>
</ds:datastoreItem>
</file>

<file path=customXml/itemProps7.xml><?xml version="1.0" encoding="utf-8"?>
<ds:datastoreItem xmlns:ds="http://schemas.openxmlformats.org/officeDocument/2006/customXml" ds:itemID="{EC0540D5-04F8-4280-A9B3-15269B291F47}">
  <ds:schemaRefs/>
</ds:datastoreItem>
</file>

<file path=customXml/itemProps8.xml><?xml version="1.0" encoding="utf-8"?>
<ds:datastoreItem xmlns:ds="http://schemas.openxmlformats.org/officeDocument/2006/customXml" ds:itemID="{6C4F1C47-1FD5-4E7A-A79F-07B6910FD467}">
  <ds:schemaRefs/>
</ds:datastoreItem>
</file>

<file path=customXml/itemProps9.xml><?xml version="1.0" encoding="utf-8"?>
<ds:datastoreItem xmlns:ds="http://schemas.openxmlformats.org/officeDocument/2006/customXml" ds:itemID="{65B33183-5E32-4652-B294-A60A026DD1D7}">
  <ds:schemaRefs/>
</ds:datastoreItem>
</file>

<file path=customXml/itemProps10.xml><?xml version="1.0" encoding="utf-8"?>
<ds:datastoreItem xmlns:ds="http://schemas.openxmlformats.org/officeDocument/2006/customXml" ds:itemID="{BBF951B3-9035-4127-BBF8-79FAC21ABBDA}">
  <ds:schemaRefs/>
</ds:datastoreItem>
</file>

<file path=customXml/itemProps11.xml><?xml version="1.0" encoding="utf-8"?>
<ds:datastoreItem xmlns:ds="http://schemas.openxmlformats.org/officeDocument/2006/customXml" ds:itemID="{3AEA06D6-C687-48C4-B50D-54E8CF657608}">
  <ds:schemaRefs/>
</ds:datastoreItem>
</file>

<file path=customXml/itemProps12.xml><?xml version="1.0" encoding="utf-8"?>
<ds:datastoreItem xmlns:ds="http://schemas.openxmlformats.org/officeDocument/2006/customXml" ds:itemID="{A4F0EC7F-BC13-4FC1-A10D-1762273F7C22}">
  <ds:schemaRefs/>
</ds:datastoreItem>
</file>

<file path=customXml/itemProps13.xml><?xml version="1.0" encoding="utf-8"?>
<ds:datastoreItem xmlns:ds="http://schemas.openxmlformats.org/officeDocument/2006/customXml" ds:itemID="{87F8A9C8-3F29-4AEB-AF7A-01BDD0900437}">
  <ds:schemaRefs/>
</ds:datastoreItem>
</file>

<file path=customXml/itemProps14.xml><?xml version="1.0" encoding="utf-8"?>
<ds:datastoreItem xmlns:ds="http://schemas.openxmlformats.org/officeDocument/2006/customXml" ds:itemID="{0B054308-121C-4C5A-8625-3CF5B341B084}">
  <ds:schemaRefs/>
</ds:datastoreItem>
</file>

<file path=customXml/itemProps15.xml><?xml version="1.0" encoding="utf-8"?>
<ds:datastoreItem xmlns:ds="http://schemas.openxmlformats.org/officeDocument/2006/customXml" ds:itemID="{7FE38478-EAA2-4702-9A75-4BA96FA8035D}">
  <ds:schemaRefs>
    <ds:schemaRef ds:uri="http://schemas.microsoft.com/DataMashup"/>
  </ds:schemaRefs>
</ds:datastoreItem>
</file>

<file path=customXml/itemProps16.xml><?xml version="1.0" encoding="utf-8"?>
<ds:datastoreItem xmlns:ds="http://schemas.openxmlformats.org/officeDocument/2006/customXml" ds:itemID="{C594FE30-787F-49AE-8788-C971708D6B8E}">
  <ds:schemaRefs/>
</ds:datastoreItem>
</file>

<file path=customXml/itemProps17.xml><?xml version="1.0" encoding="utf-8"?>
<ds:datastoreItem xmlns:ds="http://schemas.openxmlformats.org/officeDocument/2006/customXml" ds:itemID="{53853158-9413-4CA0-81E3-8159055D3783}">
  <ds:schemaRefs/>
</ds:datastoreItem>
</file>

<file path=customXml/itemProps18.xml><?xml version="1.0" encoding="utf-8"?>
<ds:datastoreItem xmlns:ds="http://schemas.openxmlformats.org/officeDocument/2006/customXml" ds:itemID="{053F9503-5999-4516-8802-595F6599E187}">
  <ds:schemaRefs/>
</ds:datastoreItem>
</file>

<file path=customXml/itemProps19.xml><?xml version="1.0" encoding="utf-8"?>
<ds:datastoreItem xmlns:ds="http://schemas.openxmlformats.org/officeDocument/2006/customXml" ds:itemID="{14126737-5A9A-49C5-827D-D88723441470}">
  <ds:schemaRefs/>
</ds:datastoreItem>
</file>

<file path=customXml/itemProps20.xml><?xml version="1.0" encoding="utf-8"?>
<ds:datastoreItem xmlns:ds="http://schemas.openxmlformats.org/officeDocument/2006/customXml" ds:itemID="{289FCDD9-B142-45F2-A195-0EEFF9FB6E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vt:lpstr>
      <vt:lpstr>Pivot2</vt:lpstr>
      <vt:lpstr>Pivot3</vt:lpstr>
      <vt:lpstr>Pivot4</vt:lpstr>
      <vt:lpstr>TopORBottomSelect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shanmathi baskaran</dc:creator>
  <cp:lastModifiedBy>shanmathi baskaran</cp:lastModifiedBy>
  <dcterms:created xsi:type="dcterms:W3CDTF">2015-06-05T18:17:20Z</dcterms:created>
  <dcterms:modified xsi:type="dcterms:W3CDTF">2022-08-20T16:36:57Z</dcterms:modified>
</cp:coreProperties>
</file>