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3.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Users\gargt\OneDrive\Desktop\Courses\PracticeExcel\Pantech_data_&amp;_Projects\Raw_data\Data\"/>
    </mc:Choice>
  </mc:AlternateContent>
  <xr:revisionPtr revIDLastSave="0" documentId="13_ncr:1_{C88E11EC-9229-4762-83C4-24FAAFB13A78}" xr6:coauthVersionLast="47" xr6:coauthVersionMax="47" xr10:uidLastSave="{00000000-0000-0000-0000-000000000000}"/>
  <bookViews>
    <workbookView xWindow="-120" yWindow="-120" windowWidth="20730" windowHeight="11160" firstSheet="1" activeTab="4" xr2:uid="{00000000-000D-0000-FFFF-FFFF00000000}"/>
  </bookViews>
  <sheets>
    <sheet name="Pivot" sheetId="1" r:id="rId1"/>
    <sheet name="City{_based_Performance" sheetId="3" r:id="rId2"/>
    <sheet name="Top &amp; Bottom Products" sheetId="4" r:id="rId3"/>
    <sheet name="Customer_demographics" sheetId="5" r:id="rId4"/>
    <sheet name="Dashborad" sheetId="6" r:id="rId5"/>
  </sheets>
  <definedNames>
    <definedName name="_xlchart.v1.0" hidden="1">'Top &amp; Bottom Products'!$I$4:$I$8</definedName>
    <definedName name="_xlchart.v1.1" hidden="1">'Top &amp; Bottom Products'!$J$3</definedName>
    <definedName name="_xlchart.v1.2" hidden="1">'Top &amp; Bottom Products'!$J$4:$J$8</definedName>
    <definedName name="_xlchart.v1.3" hidden="1">'Top &amp; Bottom Products'!$I$4:$I$8</definedName>
    <definedName name="_xlchart.v1.4" hidden="1">'Top &amp; Bottom Products'!$J$3</definedName>
    <definedName name="_xlchart.v1.5" hidden="1">'Top &amp; Bottom Products'!$J$4:$J$8</definedName>
    <definedName name="Slicer_Category">#N/A</definedName>
    <definedName name="Slicer_Category1">#N/A</definedName>
    <definedName name="Slicer_Parking?">#N/A</definedName>
    <definedName name="TopORBottom">'Top &amp; Bottom Products'!$J$2</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pivotCache cacheId="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a436ffdc-55d8-4be1-9f49-7df7b4772938" name="Dim_Customers" connection="Query - Dim_Customers"/>
          <x15:modelTable id="Dim_Products_5c84594c-0e11-4f18-88ed-82a2560d6880" name="Dim_Products" connection="Query - Dim_Products"/>
          <x15:modelTable id="Dim_Stores_3f4a0ab8-2e01-45ab-b02d-134bd570ba54" name="Dim_Stores" connection="Query - Dim_Stores"/>
          <x15:modelTable id="fact_Sales_4f1122ef-2ffa-4058-b39e-a7fefcf86079" name="fact_Sales" connection="Query - fact_Sales"/>
        </x15:modelTables>
        <x15:modelRelationships>
          <x15:modelRelationship fromTable="fact_Sales" fromColumn="Cust ID" toTable="Dim_Customers" toColumn="Cust ID"/>
          <x15:modelRelationship fromTable="fact_Sales" fromColumn="Product ID" toTable="Dim_Products" toColumn="Product ID"/>
          <x15:modelRelationship fromTable="fact_Sales" fromColumn="Store ID" toTable="Dim_Stores" toColumn="Store ID"/>
        </x15:modelRelationships>
        <x15:extLst>
          <ext xmlns:x16="http://schemas.microsoft.com/office/spreadsheetml/2014/11/main" uri="{9835A34E-60A6-4A7C-AAB8-D5F71C897F49}">
            <x16:modelTimeGroupings>
              <x16:modelTimeGrouping tableName="fact_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6" l="1"/>
  <c r="I5" i="1"/>
  <c r="A8" i="6"/>
  <c r="Q1" i="6"/>
  <c r="I4" i="1"/>
  <c r="J2" i="4"/>
  <c r="J6" i="4" s="1"/>
  <c r="F14" i="6"/>
  <c r="D14" i="6"/>
  <c r="C14" i="6"/>
  <c r="C7" i="6"/>
  <c r="G7" i="6"/>
  <c r="K7" i="6"/>
  <c r="O7" i="6"/>
  <c r="B50" i="5"/>
  <c r="B49"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7" i="5"/>
  <c r="F6" i="5"/>
  <c r="G6" i="5"/>
  <c r="H6" i="5"/>
  <c r="F7" i="5"/>
  <c r="G7" i="5"/>
  <c r="F8" i="5"/>
  <c r="G8" i="5"/>
  <c r="F9" i="5"/>
  <c r="G9" i="5"/>
  <c r="F10" i="5"/>
  <c r="G10" i="5"/>
  <c r="F11" i="5"/>
  <c r="G11" i="5"/>
  <c r="F12" i="5"/>
  <c r="G12" i="5"/>
  <c r="F13" i="5"/>
  <c r="G13" i="5"/>
  <c r="F14" i="5"/>
  <c r="G14" i="5"/>
  <c r="F15" i="5"/>
  <c r="G15" i="5"/>
  <c r="F16" i="5"/>
  <c r="G16" i="5"/>
  <c r="F17" i="5"/>
  <c r="G17" i="5"/>
  <c r="F18" i="5"/>
  <c r="G18" i="5"/>
  <c r="F19" i="5"/>
  <c r="G19" i="5"/>
  <c r="F20" i="5"/>
  <c r="G20" i="5"/>
  <c r="F21" i="5"/>
  <c r="G21" i="5"/>
  <c r="F22" i="5"/>
  <c r="G22" i="5"/>
  <c r="F23" i="5"/>
  <c r="G23" i="5"/>
  <c r="F24" i="5"/>
  <c r="G24" i="5"/>
  <c r="F25" i="5"/>
  <c r="G25" i="5"/>
  <c r="F26" i="5"/>
  <c r="G26" i="5"/>
  <c r="F27" i="5"/>
  <c r="G27" i="5"/>
  <c r="F28" i="5"/>
  <c r="G28" i="5"/>
  <c r="F29" i="5"/>
  <c r="G29" i="5"/>
  <c r="F30" i="5"/>
  <c r="G30" i="5"/>
  <c r="F31" i="5"/>
  <c r="G31" i="5"/>
  <c r="F32" i="5"/>
  <c r="G32" i="5"/>
  <c r="F33" i="5"/>
  <c r="G33" i="5"/>
  <c r="F34" i="5"/>
  <c r="G34" i="5"/>
  <c r="F35" i="5"/>
  <c r="G35" i="5"/>
  <c r="F36" i="5"/>
  <c r="G36" i="5"/>
  <c r="F37" i="5"/>
  <c r="G37" i="5"/>
  <c r="F38" i="5"/>
  <c r="G38" i="5"/>
  <c r="F39" i="5"/>
  <c r="G39" i="5"/>
  <c r="F40" i="5"/>
  <c r="G40" i="5"/>
  <c r="F41" i="5"/>
  <c r="G41" i="5"/>
  <c r="F42" i="5"/>
  <c r="G42" i="5"/>
  <c r="D29" i="3"/>
  <c r="D30" i="3"/>
  <c r="D31" i="3"/>
  <c r="D32" i="3"/>
  <c r="D33" i="3"/>
  <c r="D34" i="3"/>
  <c r="D35" i="3"/>
  <c r="D36" i="3"/>
  <c r="D37" i="3"/>
  <c r="D38" i="3"/>
  <c r="D39" i="3"/>
  <c r="D40" i="3"/>
  <c r="D41" i="3"/>
  <c r="D42" i="3"/>
  <c r="D28" i="3"/>
  <c r="C29" i="3"/>
  <c r="C30" i="3"/>
  <c r="C31" i="3"/>
  <c r="C32" i="3"/>
  <c r="D19" i="6" s="1"/>
  <c r="C33" i="3"/>
  <c r="C34" i="3"/>
  <c r="C35" i="3"/>
  <c r="D22" i="6" s="1"/>
  <c r="C36" i="3"/>
  <c r="D23" i="6" s="1"/>
  <c r="C37" i="3"/>
  <c r="E37" i="3" s="1"/>
  <c r="F24" i="6" s="1"/>
  <c r="C38" i="3"/>
  <c r="C39" i="3"/>
  <c r="C40" i="3"/>
  <c r="D27" i="6" s="1"/>
  <c r="C41" i="3"/>
  <c r="E41" i="3" s="1"/>
  <c r="F28" i="6" s="1"/>
  <c r="C42" i="3"/>
  <c r="C28" i="3"/>
  <c r="D15" i="6" s="1"/>
  <c r="B41" i="3"/>
  <c r="C28" i="6" s="1"/>
  <c r="B42" i="3"/>
  <c r="C29" i="6" s="1"/>
  <c r="B29" i="3"/>
  <c r="C16" i="6" s="1"/>
  <c r="B30" i="3"/>
  <c r="C17" i="6" s="1"/>
  <c r="B31" i="3"/>
  <c r="C18" i="6" s="1"/>
  <c r="B32" i="3"/>
  <c r="C19" i="6" s="1"/>
  <c r="B33" i="3"/>
  <c r="C20" i="6" s="1"/>
  <c r="B34" i="3"/>
  <c r="C21" i="6" s="1"/>
  <c r="B35" i="3"/>
  <c r="C22" i="6" s="1"/>
  <c r="B36" i="3"/>
  <c r="C23" i="6" s="1"/>
  <c r="B37" i="3"/>
  <c r="C24" i="6" s="1"/>
  <c r="B38" i="3"/>
  <c r="C25" i="6" s="1"/>
  <c r="B39" i="3"/>
  <c r="C26" i="6" s="1"/>
  <c r="B40" i="3"/>
  <c r="C27" i="6" s="1"/>
  <c r="B28" i="3"/>
  <c r="C15" i="6" s="1"/>
  <c r="M11" i="1"/>
  <c r="G8" i="6" s="1"/>
  <c r="N11" i="1"/>
  <c r="K8" i="6" s="1"/>
  <c r="O11" i="1"/>
  <c r="O8" i="6" s="1"/>
  <c r="M12" i="1"/>
  <c r="G9" i="6" s="1"/>
  <c r="N12" i="1"/>
  <c r="K9" i="6" s="1"/>
  <c r="O12" i="1"/>
  <c r="O9" i="6" s="1"/>
  <c r="L12" i="1"/>
  <c r="C9" i="6" s="1"/>
  <c r="L11" i="1"/>
  <c r="C8" i="6" s="1"/>
  <c r="E33" i="3" l="1"/>
  <c r="F20" i="6" s="1"/>
  <c r="E29" i="3"/>
  <c r="F16" i="6" s="1"/>
  <c r="E31" i="3"/>
  <c r="F18" i="6" s="1"/>
  <c r="E39" i="3"/>
  <c r="F26" i="6" s="1"/>
  <c r="D18" i="6"/>
  <c r="E42" i="3"/>
  <c r="F29" i="6" s="1"/>
  <c r="E38" i="3"/>
  <c r="F25" i="6" s="1"/>
  <c r="E34" i="3"/>
  <c r="F21" i="6" s="1"/>
  <c r="E30" i="3"/>
  <c r="F17" i="6" s="1"/>
  <c r="E36" i="3"/>
  <c r="F23" i="6" s="1"/>
  <c r="E28" i="3"/>
  <c r="F15" i="6" s="1"/>
  <c r="E35" i="3"/>
  <c r="F22" i="6" s="1"/>
  <c r="D26" i="6"/>
  <c r="E40" i="3"/>
  <c r="F27" i="6" s="1"/>
  <c r="E32" i="3"/>
  <c r="F19" i="6" s="1"/>
  <c r="D29" i="6"/>
  <c r="D25" i="6"/>
  <c r="D21" i="6"/>
  <c r="D17" i="6"/>
  <c r="D28" i="6"/>
  <c r="D24" i="6"/>
  <c r="D20" i="6"/>
  <c r="D16" i="6"/>
  <c r="I4" i="4"/>
  <c r="I5" i="4"/>
  <c r="J5" i="4"/>
  <c r="I8" i="4"/>
  <c r="J8" i="4"/>
  <c r="J4" i="4"/>
  <c r="I7" i="4"/>
  <c r="J7" i="4"/>
  <c r="B14" i="4"/>
  <c r="I6" i="4"/>
  <c r="N13" i="1"/>
  <c r="L8" i="6" s="1"/>
  <c r="M13" i="1"/>
  <c r="H8" i="6" s="1"/>
  <c r="O13" i="1"/>
  <c r="P8" i="6" s="1"/>
  <c r="L13" i="1"/>
  <c r="D8" i="6" s="1"/>
  <c r="J10" i="4" l="1"/>
  <c r="J11" i="4" s="1"/>
  <c r="B1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2D5E72-9851-4A24-BCD1-457D8A108048}" name="Query - Dim_Customers" description="Connection to the 'Dim_Customers' query in the workbook." type="100" refreshedVersion="7" minRefreshableVersion="5">
    <extLst>
      <ext xmlns:x15="http://schemas.microsoft.com/office/spreadsheetml/2010/11/main" uri="{DE250136-89BD-433C-8126-D09CA5730AF9}">
        <x15:connection id="6e21ce44-679d-471e-be32-f6ca2d1d4030"/>
      </ext>
    </extLst>
  </connection>
  <connection id="2" xr16:uid="{6CF2AAD2-C882-4120-99DE-CB5C94E39FDB}" name="Query - Dim_Products" description="Connection to the 'Dim_Products' query in the workbook." type="100" refreshedVersion="7" minRefreshableVersion="5">
    <extLst>
      <ext xmlns:x15="http://schemas.microsoft.com/office/spreadsheetml/2010/11/main" uri="{DE250136-89BD-433C-8126-D09CA5730AF9}">
        <x15:connection id="2e2a2735-867e-46ad-8b38-1b0b9f150a95"/>
      </ext>
    </extLst>
  </connection>
  <connection id="3" xr16:uid="{33B1338E-7BFC-4493-A66D-C3B6CA02210C}" name="Query - Dim_Stores" description="Connection to the 'Dim_Stores' query in the workbook." type="100" refreshedVersion="7" minRefreshableVersion="5">
    <extLst>
      <ext xmlns:x15="http://schemas.microsoft.com/office/spreadsheetml/2010/11/main" uri="{DE250136-89BD-433C-8126-D09CA5730AF9}">
        <x15:connection id="0e88a24e-a6f8-443c-b886-45d50655892d"/>
      </ext>
    </extLst>
  </connection>
  <connection id="4" xr16:uid="{1DF9A1F6-EA8A-4FE0-A614-C502C2A8B142}" name="Query - fact_Sales" description="Connection to the 'fact_Sales' query in the workbook." type="100" refreshedVersion="7" minRefreshableVersion="5">
    <extLst>
      <ext xmlns:x15="http://schemas.microsoft.com/office/spreadsheetml/2010/11/main" uri="{DE250136-89BD-433C-8126-D09CA5730AF9}">
        <x15:connection id="a01e87f0-030e-4f36-ad01-7badd596f6bb"/>
      </ext>
    </extLst>
  </connection>
  <connection id="5" xr16:uid="{7D45D325-52BA-42A1-B578-C6D2EFEF402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<sst xmlns="http://schemas.openxmlformats.org/spreadsheetml/2006/main" count="117" uniqueCount="82">
  <si>
    <t>Grand Total</t>
  </si>
  <si>
    <t>2017</t>
  </si>
  <si>
    <t>Jan</t>
  </si>
  <si>
    <t>Feb</t>
  </si>
  <si>
    <t>Mar</t>
  </si>
  <si>
    <t>Apr</t>
  </si>
  <si>
    <t>May</t>
  </si>
  <si>
    <t>Jun</t>
  </si>
  <si>
    <t>Jul</t>
  </si>
  <si>
    <t>Aug</t>
  </si>
  <si>
    <t>Sep</t>
  </si>
  <si>
    <t>Oct</t>
  </si>
  <si>
    <t>Nov</t>
  </si>
  <si>
    <t>Dec</t>
  </si>
  <si>
    <t>2018</t>
  </si>
  <si>
    <t>Sum of Total_amt</t>
  </si>
  <si>
    <t>Date (Year)</t>
  </si>
  <si>
    <t>Date (Month)</t>
  </si>
  <si>
    <t>Sum of Quantity</t>
  </si>
  <si>
    <t>Count of Date</t>
  </si>
  <si>
    <t>Distinct Count of Cust ID</t>
  </si>
  <si>
    <t>Now</t>
  </si>
  <si>
    <t>Per</t>
  </si>
  <si>
    <t>Var</t>
  </si>
  <si>
    <t>Trend</t>
  </si>
  <si>
    <t>Quantity</t>
  </si>
  <si>
    <t>Orders</t>
  </si>
  <si>
    <t>Customers</t>
  </si>
  <si>
    <t>Ballarat</t>
  </si>
  <si>
    <t>Bendigo</t>
  </si>
  <si>
    <t>Cairns</t>
  </si>
  <si>
    <t>Canberra</t>
  </si>
  <si>
    <t>Central Coast</t>
  </si>
  <si>
    <t>Darwin</t>
  </si>
  <si>
    <t>Geelong</t>
  </si>
  <si>
    <t>Gold Coast</t>
  </si>
  <si>
    <t>Hobart</t>
  </si>
  <si>
    <t>Mackay</t>
  </si>
  <si>
    <t>Newcastle</t>
  </si>
  <si>
    <t>Rockhampton</t>
  </si>
  <si>
    <t>Sunshine Coast</t>
  </si>
  <si>
    <t>Townsville</t>
  </si>
  <si>
    <t>Wollongong</t>
  </si>
  <si>
    <t>Year_filter</t>
  </si>
  <si>
    <t>Total_amt</t>
  </si>
  <si>
    <t>City</t>
  </si>
  <si>
    <t>Stores</t>
  </si>
  <si>
    <t>Pre</t>
  </si>
  <si>
    <t>Cake in a cup</t>
  </si>
  <si>
    <t>Coke</t>
  </si>
  <si>
    <t>Dried Grapes</t>
  </si>
  <si>
    <t>Fried Frozen Bananas</t>
  </si>
  <si>
    <t>Grapo</t>
  </si>
  <si>
    <t>I can't believe this is cake</t>
  </si>
  <si>
    <t>Lotta' Pie</t>
  </si>
  <si>
    <t>Sprite</t>
  </si>
  <si>
    <t>Tea time cookies</t>
  </si>
  <si>
    <t>Wall nuts</t>
  </si>
  <si>
    <t>QTY</t>
  </si>
  <si>
    <t>Products</t>
  </si>
  <si>
    <t>Top 5 Product</t>
  </si>
  <si>
    <t>Bottom 5 Product</t>
  </si>
  <si>
    <t xml:space="preserve">Showing </t>
  </si>
  <si>
    <t>Name</t>
  </si>
  <si>
    <t>Qty</t>
  </si>
  <si>
    <t>Title</t>
  </si>
  <si>
    <t>Total</t>
  </si>
  <si>
    <t>Total %</t>
  </si>
  <si>
    <t>Subtitle</t>
  </si>
  <si>
    <t>Female</t>
  </si>
  <si>
    <t>Male</t>
  </si>
  <si>
    <t>Age</t>
  </si>
  <si>
    <t>Gender</t>
  </si>
  <si>
    <t>Femle</t>
  </si>
  <si>
    <t>Amount</t>
  </si>
  <si>
    <t>Top 5 Products</t>
  </si>
  <si>
    <t>Make up 21% of Sales</t>
  </si>
  <si>
    <t xml:space="preserve">Stores Performance </t>
  </si>
  <si>
    <t>Product Performance</t>
  </si>
  <si>
    <t>Customer Demographic</t>
  </si>
  <si>
    <t>Business Dashboard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</si>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</sst>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4009]\ * #,##0.00_ ;_ [$₹-4009]\ * \-#,##0.00_ ;_ [$₹-4009]\ * &quot;-&quot;??_ ;_ @_ "/>
    <numFmt numFmtId="165" formatCode="0%;0%"/>
    <numFmt numFmtId="166" formatCode="[$₹-4009]\ #,##0.0"/>
    <numFmt numFmtId="167" formatCode="_(* #,##0_);_(* \(#,##0\);_(* &quot;-&quot;??_);_(@_)"/>
    <numFmt numFmtId="168" formatCode="[$₹-4009]\ #,##0"/>
  </numFmts>
  <fonts count="15" x14ac:knownFonts="1">
    <font>
      <sz val="11"/>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sz val="10"/>
      <color theme="1"/>
      <name val="Calibri"/>
      <family val="2"/>
      <scheme val="minor"/>
    </font>
    <font>
      <b/>
      <i/>
      <sz val="16"/>
      <color theme="1"/>
      <name val="Calibri"/>
      <family val="2"/>
      <scheme val="minor"/>
    </font>
    <font>
      <b/>
      <i/>
      <sz val="12"/>
      <color theme="1"/>
      <name val="Calibri"/>
      <family val="2"/>
      <scheme val="minor"/>
    </font>
    <font>
      <b/>
      <i/>
      <sz val="10"/>
      <color theme="1"/>
      <name val="Calibri"/>
      <family val="2"/>
      <scheme val="minor"/>
    </font>
    <font>
      <b/>
      <sz val="22"/>
      <color theme="1"/>
      <name val="Calibri"/>
      <family val="2"/>
      <scheme val="minor"/>
    </font>
    <font>
      <b/>
      <i/>
      <sz val="18"/>
      <color theme="1"/>
      <name val="Calibri"/>
      <family val="2"/>
      <scheme val="minor"/>
    </font>
    <font>
      <i/>
      <sz val="12"/>
      <color theme="2" tint="-0.749992370372631"/>
      <name val="Calibri"/>
      <family val="2"/>
      <scheme val="minor"/>
    </font>
    <font>
      <i/>
      <sz val="10"/>
      <color theme="2" tint="-0.749992370372631"/>
      <name val="Calibri"/>
      <family val="2"/>
      <scheme val="minor"/>
    </font>
    <font>
      <b/>
      <i/>
      <sz val="14"/>
      <color theme="1"/>
      <name val="Calibri"/>
      <family val="2"/>
      <scheme val="minor"/>
    </font>
    <font>
      <sz val="8"/>
      <color rgb="FF000000"/>
      <name val="Segoe UI"/>
      <family val="2"/>
    </font>
  </fonts>
  <fills count="6">
    <fill>
      <patternFill patternType="none"/>
    </fill>
    <fill>
      <patternFill patternType="gray125"/>
    </fill>
    <fill>
      <patternFill patternType="solid">
        <fgColor theme="9" tint="0.39997558519241921"/>
        <bgColor indexed="64"/>
      </patternFill>
    </fill>
    <fill>
      <patternFill patternType="solid">
        <fgColor theme="7"/>
        <bgColor indexed="64"/>
      </patternFill>
    </fill>
    <fill>
      <patternFill patternType="solid">
        <fgColor theme="7" tint="0.59999389629810485"/>
        <bgColor indexed="64"/>
      </patternFill>
    </fill>
    <fill>
      <patternFill patternType="solid">
        <fgColor theme="7" tint="0.39997558519241921"/>
        <bgColor indexed="64"/>
      </patternFill>
    </fill>
  </fills>
  <borders count="12">
    <border>
      <left/>
      <right/>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top style="medium">
        <color theme="7"/>
      </top>
      <bottom style="medium">
        <color theme="7"/>
      </bottom>
      <diagonal/>
    </border>
    <border>
      <left/>
      <right style="medium">
        <color theme="7"/>
      </right>
      <top style="medium">
        <color theme="7"/>
      </top>
      <bottom style="medium">
        <color theme="7"/>
      </bottom>
      <diagonal/>
    </border>
    <border>
      <left/>
      <right/>
      <top style="medium">
        <color theme="7"/>
      </top>
      <bottom style="medium">
        <color theme="7"/>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0" fillId="0" borderId="0" xfId="0" pivotButton="1"/>
    <xf numFmtId="0" fontId="0" fillId="0" borderId="0" xfId="0" applyAlignment="1">
      <alignment horizontal="left"/>
    </xf>
    <xf numFmtId="0" fontId="0" fillId="0" borderId="0" xfId="0" applyNumberFormat="1"/>
    <xf numFmtId="17" fontId="0" fillId="0" borderId="0" xfId="0" applyNumberFormat="1"/>
    <xf numFmtId="0" fontId="2" fillId="0" borderId="0" xfId="0" applyFont="1"/>
    <xf numFmtId="0" fontId="0" fillId="2" borderId="0" xfId="0" applyFill="1"/>
    <xf numFmtId="9" fontId="0" fillId="0" borderId="0" xfId="2" applyFont="1"/>
    <xf numFmtId="164" fontId="0" fillId="0" borderId="0" xfId="0" applyNumberFormat="1"/>
    <xf numFmtId="9" fontId="0" fillId="0" borderId="0" xfId="2" applyFont="1" applyBorder="1"/>
    <xf numFmtId="0" fontId="0" fillId="0" borderId="4" xfId="0" applyBorder="1"/>
    <xf numFmtId="0" fontId="0" fillId="0" borderId="5" xfId="0" applyBorder="1"/>
    <xf numFmtId="0" fontId="0" fillId="0" borderId="6" xfId="0" applyBorder="1"/>
    <xf numFmtId="9" fontId="0" fillId="0" borderId="7" xfId="2" applyFont="1" applyBorder="1"/>
    <xf numFmtId="0" fontId="0" fillId="0" borderId="8" xfId="0" applyBorder="1"/>
    <xf numFmtId="168" fontId="0" fillId="0" borderId="0" xfId="0" applyNumberFormat="1" applyBorder="1"/>
    <xf numFmtId="0" fontId="0" fillId="0" borderId="0" xfId="0" applyBorder="1"/>
    <xf numFmtId="0" fontId="0" fillId="0" borderId="7" xfId="0" applyBorder="1"/>
    <xf numFmtId="0" fontId="0" fillId="0" borderId="1" xfId="0" applyBorder="1"/>
    <xf numFmtId="0" fontId="0" fillId="0" borderId="2" xfId="0" applyBorder="1"/>
    <xf numFmtId="0" fontId="0" fillId="0" borderId="3" xfId="0" applyBorder="1"/>
    <xf numFmtId="165" fontId="3" fillId="4" borderId="5" xfId="2" applyNumberFormat="1" applyFont="1" applyFill="1" applyBorder="1"/>
    <xf numFmtId="166" fontId="5" fillId="4" borderId="4" xfId="0" applyNumberFormat="1" applyFont="1" applyFill="1" applyBorder="1"/>
    <xf numFmtId="0" fontId="0" fillId="4" borderId="5" xfId="0" applyFill="1" applyBorder="1"/>
    <xf numFmtId="167" fontId="5" fillId="4" borderId="4" xfId="1" applyNumberFormat="1" applyFont="1" applyFill="1" applyBorder="1"/>
    <xf numFmtId="0" fontId="0" fillId="0" borderId="9" xfId="0" applyBorder="1"/>
    <xf numFmtId="0" fontId="0" fillId="0" borderId="11" xfId="0" applyBorder="1"/>
    <xf numFmtId="0" fontId="0" fillId="0" borderId="10" xfId="0" applyBorder="1"/>
    <xf numFmtId="0" fontId="0" fillId="3" borderId="0" xfId="0" applyFill="1"/>
    <xf numFmtId="0" fontId="0" fillId="5" borderId="0" xfId="0" applyFill="1" applyAlignment="1">
      <alignment horizontal="left" vertical="center"/>
    </xf>
    <xf numFmtId="0" fontId="7" fillId="5" borderId="1" xfId="0" applyFont="1" applyFill="1" applyBorder="1" applyAlignment="1">
      <alignment horizontal="center" vertical="center"/>
    </xf>
    <xf numFmtId="168" fontId="7" fillId="5" borderId="2" xfId="0" applyNumberFormat="1"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166" fontId="4" fillId="4" borderId="4" xfId="0" applyNumberFormat="1" applyFont="1" applyFill="1" applyBorder="1"/>
    <xf numFmtId="167" fontId="4" fillId="4" borderId="4" xfId="1" applyNumberFormat="1" applyFont="1" applyFill="1" applyBorder="1"/>
    <xf numFmtId="0" fontId="10" fillId="3" borderId="0" xfId="0" applyFont="1" applyFill="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9" fillId="5" borderId="0" xfId="0" applyFont="1" applyFill="1" applyAlignment="1">
      <alignment horizontal="left" vertical="center"/>
    </xf>
    <xf numFmtId="0" fontId="2" fillId="5" borderId="0" xfId="0" applyFont="1" applyFill="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12" fillId="0" borderId="0" xfId="0" applyFont="1" applyAlignment="1">
      <alignment horizontal="center" vertical="center"/>
    </xf>
    <xf numFmtId="0" fontId="12" fillId="0" borderId="5" xfId="0" applyFont="1" applyBorder="1" applyAlignment="1">
      <alignment horizontal="center" vertical="center"/>
    </xf>
    <xf numFmtId="168" fontId="0" fillId="0" borderId="7" xfId="0" applyNumberFormat="1" applyBorder="1"/>
    <xf numFmtId="0" fontId="8" fillId="4" borderId="4" xfId="0" applyFont="1" applyFill="1" applyBorder="1" applyAlignment="1">
      <alignment horizontal="center"/>
    </xf>
    <xf numFmtId="0" fontId="8" fillId="4" borderId="0" xfId="0" applyFont="1" applyFill="1" applyBorder="1" applyAlignment="1">
      <alignment horizontal="center"/>
    </xf>
    <xf numFmtId="0" fontId="8" fillId="4" borderId="5" xfId="0" applyFont="1" applyFill="1" applyBorder="1" applyAlignment="1">
      <alignment horizontal="center"/>
    </xf>
    <xf numFmtId="0" fontId="7" fillId="5" borderId="1" xfId="0" applyFont="1" applyFill="1" applyBorder="1" applyAlignment="1">
      <alignment horizontal="center"/>
    </xf>
    <xf numFmtId="0" fontId="7" fillId="5" borderId="2" xfId="0" applyFont="1" applyFill="1" applyBorder="1" applyAlignment="1">
      <alignment horizontal="center"/>
    </xf>
    <xf numFmtId="0" fontId="7" fillId="5" borderId="3" xfId="0" applyFont="1" applyFill="1" applyBorder="1" applyAlignment="1">
      <alignment horizontal="center"/>
    </xf>
    <xf numFmtId="0" fontId="8" fillId="0" borderId="4" xfId="0" applyFont="1" applyBorder="1" applyAlignment="1">
      <alignment horizontal="center"/>
    </xf>
    <xf numFmtId="0" fontId="8" fillId="0" borderId="0" xfId="0" applyFont="1" applyBorder="1" applyAlignment="1">
      <alignment horizontal="center"/>
    </xf>
    <xf numFmtId="0" fontId="8" fillId="0" borderId="5" xfId="0" applyFont="1" applyBorder="1" applyAlignment="1">
      <alignment horizont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3" fillId="4" borderId="6" xfId="0" applyFont="1" applyFill="1" applyBorder="1" applyAlignment="1">
      <alignment horizontal="center"/>
    </xf>
    <xf numFmtId="0" fontId="3" fillId="4" borderId="8" xfId="0" applyFont="1" applyFill="1" applyBorder="1" applyAlignment="1">
      <alignment horizontal="center"/>
    </xf>
    <xf numFmtId="0" fontId="13" fillId="3" borderId="9" xfId="0" applyFont="1" applyFill="1" applyBorder="1" applyAlignment="1">
      <alignment horizontal="center"/>
    </xf>
    <xf numFmtId="0" fontId="13" fillId="3" borderId="11" xfId="0" applyFont="1" applyFill="1" applyBorder="1" applyAlignment="1">
      <alignment horizontal="center"/>
    </xf>
    <xf numFmtId="0" fontId="13" fillId="3" borderId="10" xfId="0" applyFont="1"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Customer_demographics!$F$6</c:f>
              <c:strCache>
                <c:ptCount val="1"/>
                <c:pt idx="0">
                  <c:v>Age</c:v>
                </c:pt>
              </c:strCache>
            </c:strRef>
          </c:tx>
          <c:spPr>
            <a:solidFill>
              <a:schemeClr val="accent1"/>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val>
          <c:extLst>
            <c:ext xmlns:c16="http://schemas.microsoft.com/office/drawing/2014/chart" uri="{C3380CC4-5D6E-409C-BE32-E72D297353CC}">
              <c16:uniqueId val="{00000000-D13C-4875-849D-3208B7E927C9}"/>
            </c:ext>
          </c:extLst>
        </c:ser>
        <c:ser>
          <c:idx val="1"/>
          <c:order val="1"/>
          <c:tx>
            <c:strRef>
              <c:f>Customer_demographics!$G$6</c:f>
              <c:strCache>
                <c:ptCount val="1"/>
                <c:pt idx="0">
                  <c:v>Female</c:v>
                </c:pt>
              </c:strCache>
            </c:strRef>
          </c:tx>
          <c:spPr>
            <a:solidFill>
              <a:schemeClr val="accent4"/>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Customer_demographics!$G$7:$G$42</c:f>
              <c:numCache>
                <c:formatCode>General</c:formatCode>
                <c:ptCount val="36"/>
                <c:pt idx="0">
                  <c:v>0</c:v>
                </c:pt>
                <c:pt idx="1">
                  <c:v>7850.4000000000015</c:v>
                </c:pt>
                <c:pt idx="2">
                  <c:v>6936.0000000000018</c:v>
                </c:pt>
                <c:pt idx="3">
                  <c:v>0</c:v>
                </c:pt>
                <c:pt idx="4">
                  <c:v>9032.3500000000022</c:v>
                </c:pt>
                <c:pt idx="5">
                  <c:v>10392.650000000001</c:v>
                </c:pt>
                <c:pt idx="6">
                  <c:v>14182.8</c:v>
                </c:pt>
                <c:pt idx="7">
                  <c:v>20752.350000000013</c:v>
                </c:pt>
                <c:pt idx="8">
                  <c:v>13105.899999999998</c:v>
                </c:pt>
                <c:pt idx="9">
                  <c:v>48124.000000000007</c:v>
                </c:pt>
                <c:pt idx="10">
                  <c:v>56096.6</c:v>
                </c:pt>
                <c:pt idx="11">
                  <c:v>48592.900000000081</c:v>
                </c:pt>
                <c:pt idx="12">
                  <c:v>83108.400000000067</c:v>
                </c:pt>
                <c:pt idx="13">
                  <c:v>69240.049999999901</c:v>
                </c:pt>
                <c:pt idx="14">
                  <c:v>80397.199999999881</c:v>
                </c:pt>
                <c:pt idx="15">
                  <c:v>71711.200000000099</c:v>
                </c:pt>
                <c:pt idx="16">
                  <c:v>112787.50000000016</c:v>
                </c:pt>
                <c:pt idx="17">
                  <c:v>124089.9499999999</c:v>
                </c:pt>
                <c:pt idx="18">
                  <c:v>82707.299999999974</c:v>
                </c:pt>
                <c:pt idx="19">
                  <c:v>100651.89999999998</c:v>
                </c:pt>
                <c:pt idx="20">
                  <c:v>100083.35000000003</c:v>
                </c:pt>
                <c:pt idx="21">
                  <c:v>60240.19999999999</c:v>
                </c:pt>
                <c:pt idx="22">
                  <c:v>45487.599999999991</c:v>
                </c:pt>
                <c:pt idx="23">
                  <c:v>45485.100000000006</c:v>
                </c:pt>
                <c:pt idx="24">
                  <c:v>43039.450000000041</c:v>
                </c:pt>
                <c:pt idx="25">
                  <c:v>43275.500000000036</c:v>
                </c:pt>
                <c:pt idx="26">
                  <c:v>38682.200000000019</c:v>
                </c:pt>
                <c:pt idx="27">
                  <c:v>25121.050000000007</c:v>
                </c:pt>
                <c:pt idx="28">
                  <c:v>17530.300000000003</c:v>
                </c:pt>
                <c:pt idx="29">
                  <c:v>6653.7500000000018</c:v>
                </c:pt>
                <c:pt idx="30">
                  <c:v>0</c:v>
                </c:pt>
                <c:pt idx="31">
                  <c:v>18736.400000000001</c:v>
                </c:pt>
                <c:pt idx="32">
                  <c:v>0</c:v>
                </c:pt>
                <c:pt idx="33">
                  <c:v>0</c:v>
                </c:pt>
                <c:pt idx="34">
                  <c:v>3303.4999999999995</c:v>
                </c:pt>
                <c:pt idx="35">
                  <c:v>0</c:v>
                </c:pt>
              </c:numCache>
            </c:numRef>
          </c:val>
          <c:extLst>
            <c:ext xmlns:c16="http://schemas.microsoft.com/office/drawing/2014/chart" uri="{C3380CC4-5D6E-409C-BE32-E72D297353CC}">
              <c16:uniqueId val="{00000001-D13C-4875-849D-3208B7E927C9}"/>
            </c:ext>
          </c:extLst>
        </c:ser>
        <c:ser>
          <c:idx val="2"/>
          <c:order val="2"/>
          <c:tx>
            <c:strRef>
              <c:f>Customer_demographics!$H$6</c:f>
              <c:strCache>
                <c:ptCount val="1"/>
                <c:pt idx="0">
                  <c:v>Male</c:v>
                </c:pt>
              </c:strCache>
            </c:strRef>
          </c:tx>
          <c:spPr>
            <a:solidFill>
              <a:schemeClr val="bg2">
                <a:lumMod val="75000"/>
              </a:schemeClr>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Customer_demographics!$H$7:$H$42</c:f>
              <c:numCache>
                <c:formatCode>General</c:formatCode>
                <c:ptCount val="36"/>
                <c:pt idx="0">
                  <c:v>-10693.749999999998</c:v>
                </c:pt>
                <c:pt idx="1">
                  <c:v>-6559.5000000000009</c:v>
                </c:pt>
                <c:pt idx="2">
                  <c:v>-4066.6000000000004</c:v>
                </c:pt>
                <c:pt idx="3">
                  <c:v>-8725.0000000000018</c:v>
                </c:pt>
                <c:pt idx="4">
                  <c:v>-12977.35</c:v>
                </c:pt>
                <c:pt idx="5">
                  <c:v>-9309.8999999999978</c:v>
                </c:pt>
                <c:pt idx="6">
                  <c:v>-12520.499999999998</c:v>
                </c:pt>
                <c:pt idx="7">
                  <c:v>-37249.249999999978</c:v>
                </c:pt>
                <c:pt idx="8">
                  <c:v>-38287.700000000033</c:v>
                </c:pt>
                <c:pt idx="9">
                  <c:v>-29725.250000000018</c:v>
                </c:pt>
                <c:pt idx="10">
                  <c:v>-23762.649999999998</c:v>
                </c:pt>
                <c:pt idx="11">
                  <c:v>-49336.350000000013</c:v>
                </c:pt>
                <c:pt idx="12">
                  <c:v>-63242.150000000038</c:v>
                </c:pt>
                <c:pt idx="13">
                  <c:v>-98544.300000000032</c:v>
                </c:pt>
                <c:pt idx="14">
                  <c:v>-69923.899999999936</c:v>
                </c:pt>
                <c:pt idx="15">
                  <c:v>-94633.550000000061</c:v>
                </c:pt>
                <c:pt idx="16">
                  <c:v>-81268.149999999965</c:v>
                </c:pt>
                <c:pt idx="17">
                  <c:v>-87907.800000000047</c:v>
                </c:pt>
                <c:pt idx="18">
                  <c:v>-87309.799999999959</c:v>
                </c:pt>
                <c:pt idx="19">
                  <c:v>-98850.600000000049</c:v>
                </c:pt>
                <c:pt idx="20">
                  <c:v>-77722.949999999983</c:v>
                </c:pt>
                <c:pt idx="21">
                  <c:v>-78251.3</c:v>
                </c:pt>
                <c:pt idx="22">
                  <c:v>-68798.650000000023</c:v>
                </c:pt>
                <c:pt idx="23">
                  <c:v>-71898.79999999993</c:v>
                </c:pt>
                <c:pt idx="24">
                  <c:v>-56215.850000000035</c:v>
                </c:pt>
                <c:pt idx="25">
                  <c:v>-31898.15</c:v>
                </c:pt>
                <c:pt idx="26">
                  <c:v>-36408.249999999971</c:v>
                </c:pt>
                <c:pt idx="27">
                  <c:v>-26648.55</c:v>
                </c:pt>
                <c:pt idx="28">
                  <c:v>-5076.9500000000016</c:v>
                </c:pt>
                <c:pt idx="29">
                  <c:v>-15336.550000000001</c:v>
                </c:pt>
                <c:pt idx="30">
                  <c:v>-7537.1000000000022</c:v>
                </c:pt>
                <c:pt idx="31">
                  <c:v>-15161.549999999992</c:v>
                </c:pt>
                <c:pt idx="32">
                  <c:v>-4097.8999999999996</c:v>
                </c:pt>
                <c:pt idx="33">
                  <c:v>-3127.75</c:v>
                </c:pt>
                <c:pt idx="34">
                  <c:v>0</c:v>
                </c:pt>
                <c:pt idx="35">
                  <c:v>-5851.35</c:v>
                </c:pt>
              </c:numCache>
            </c:numRef>
          </c:val>
          <c:extLst>
            <c:ext xmlns:c16="http://schemas.microsoft.com/office/drawing/2014/chart" uri="{C3380CC4-5D6E-409C-BE32-E72D297353CC}">
              <c16:uniqueId val="{00000002-D13C-4875-849D-3208B7E927C9}"/>
            </c:ext>
          </c:extLst>
        </c:ser>
        <c:dLbls>
          <c:showLegendKey val="0"/>
          <c:showVal val="0"/>
          <c:showCatName val="0"/>
          <c:showSerName val="0"/>
          <c:showPercent val="0"/>
          <c:showBubbleSize val="0"/>
        </c:dLbls>
        <c:gapWidth val="0"/>
        <c:overlap val="100"/>
        <c:axId val="982256272"/>
        <c:axId val="982255024"/>
      </c:barChart>
      <c:catAx>
        <c:axId val="982256272"/>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5024"/>
        <c:crosses val="autoZero"/>
        <c:auto val="1"/>
        <c:lblAlgn val="ctr"/>
        <c:lblOffset val="100"/>
        <c:noMultiLvlLbl val="0"/>
      </c:catAx>
      <c:valAx>
        <c:axId val="982255024"/>
        <c:scaling>
          <c:orientation val="minMax"/>
        </c:scaling>
        <c:delete val="0"/>
        <c:axPos val="t"/>
        <c:majorGridlines>
          <c:spPr>
            <a:ln w="9525" cap="flat" cmpd="sng" algn="ctr">
              <a:solidFill>
                <a:schemeClr val="bg1">
                  <a:lumMod val="95000"/>
                </a:schemeClr>
              </a:solidFill>
              <a:round/>
            </a:ln>
            <a:effectLst/>
          </c:spPr>
        </c:majorGridlines>
        <c:numFmt formatCode="\₹#,&quot;K&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602045906652436E-2"/>
          <c:y val="0.11981508525027772"/>
          <c:w val="0.91204645426076025"/>
          <c:h val="0.80069084866472928"/>
        </c:manualLayout>
      </c:layout>
      <c:barChart>
        <c:barDir val="bar"/>
        <c:grouping val="stacked"/>
        <c:varyColors val="0"/>
        <c:ser>
          <c:idx val="0"/>
          <c:order val="0"/>
          <c:tx>
            <c:strRef>
              <c:f>Customer_demographics!$A$49</c:f>
              <c:strCache>
                <c:ptCount val="1"/>
                <c:pt idx="0">
                  <c:v>Femle</c:v>
                </c:pt>
              </c:strCache>
            </c:strRef>
          </c:tx>
          <c:spPr>
            <a:solidFill>
              <a:schemeClr val="bg2">
                <a:lumMod val="75000"/>
              </a:schemeClr>
            </a:solidFill>
            <a:ln>
              <a:noFill/>
            </a:ln>
            <a:effectLst/>
          </c:spPr>
          <c:invertIfNegative val="0"/>
          <c:dLbls>
            <c:dLbl>
              <c:idx val="0"/>
              <c:tx>
                <c:rich>
                  <a:bodyPr/>
                  <a:lstStyle/>
                  <a:p>
                    <a:fld id="{59C9B994-69AB-44A3-9AC5-5D66A74E0FAB}" type="SERIESNAME">
                      <a:rPr lang="en-US"/>
                      <a:pPr/>
                      <a:t>[SERIES NAME]</a:t>
                    </a:fld>
                    <a:endParaRPr lang="en-US" baseline="0"/>
                  </a:p>
                  <a:p>
                    <a:r>
                      <a:rPr lang="en-US" baseline="0"/>
                      <a:t> </a:t>
                    </a:r>
                    <a:fld id="{93F6C71B-05E0-476D-9754-DA2C60C3FD01}" type="VALUE">
                      <a:rPr lang="en-US" baseline="0"/>
                      <a:pPr/>
                      <a:t>[VALUE]</a:t>
                    </a:fld>
                    <a:endParaRPr lang="en-US" baseline="0"/>
                  </a:p>
                </c:rich>
              </c:tx>
              <c:dLblPos val="ct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A50-421E-9603-B225DFF8E0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Customer_demographics!$B$49</c:f>
              <c:numCache>
                <c:formatCode>_ [$₹-4009]\ * #,##0.00_ ;_ [$₹-4009]\ * \-#,##0.00_ ;_ [$₹-4009]\ * "-"??_ ;_ @_ </c:formatCode>
                <c:ptCount val="1"/>
                <c:pt idx="0">
                  <c:v>1407397.85</c:v>
                </c:pt>
              </c:numCache>
            </c:numRef>
          </c:val>
          <c:extLst>
            <c:ext xmlns:c16="http://schemas.microsoft.com/office/drawing/2014/chart" uri="{C3380CC4-5D6E-409C-BE32-E72D297353CC}">
              <c16:uniqueId val="{00000000-FA50-421E-9603-B225DFF8E00A}"/>
            </c:ext>
          </c:extLst>
        </c:ser>
        <c:ser>
          <c:idx val="1"/>
          <c:order val="1"/>
          <c:tx>
            <c:strRef>
              <c:f>Customer_demographics!$A$50</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Customer_demographics!$B$50</c:f>
              <c:numCache>
                <c:formatCode>_ [$₹-4009]\ * #,##0.00_ ;_ [$₹-4009]\ * \-#,##0.00_ ;_ [$₹-4009]\ * "-"??_ ;_ @_ </c:formatCode>
                <c:ptCount val="1"/>
                <c:pt idx="0">
                  <c:v>1428925.7000000002</c:v>
                </c:pt>
              </c:numCache>
            </c:numRef>
          </c:val>
          <c:extLst>
            <c:ext xmlns:c16="http://schemas.microsoft.com/office/drawing/2014/chart" uri="{C3380CC4-5D6E-409C-BE32-E72D297353CC}">
              <c16:uniqueId val="{00000004-FA50-421E-9603-B225DFF8E00A}"/>
            </c:ext>
          </c:extLst>
        </c:ser>
        <c:dLbls>
          <c:dLblPos val="ctr"/>
          <c:showLegendKey val="0"/>
          <c:showVal val="1"/>
          <c:showCatName val="0"/>
          <c:showSerName val="0"/>
          <c:showPercent val="0"/>
          <c:showBubbleSize val="0"/>
        </c:dLbls>
        <c:gapWidth val="63"/>
        <c:overlap val="100"/>
        <c:axId val="1117307248"/>
        <c:axId val="1117308080"/>
      </c:barChart>
      <c:catAx>
        <c:axId val="1117307248"/>
        <c:scaling>
          <c:orientation val="minMax"/>
        </c:scaling>
        <c:delete val="1"/>
        <c:axPos val="l"/>
        <c:numFmt formatCode="General" sourceLinked="1"/>
        <c:majorTickMark val="none"/>
        <c:minorTickMark val="none"/>
        <c:tickLblPos val="nextTo"/>
        <c:crossAx val="1117308080"/>
        <c:crosses val="autoZero"/>
        <c:auto val="1"/>
        <c:lblAlgn val="ctr"/>
        <c:lblOffset val="100"/>
        <c:noMultiLvlLbl val="0"/>
      </c:catAx>
      <c:valAx>
        <c:axId val="1117308080"/>
        <c:scaling>
          <c:orientation val="minMax"/>
        </c:scaling>
        <c:delete val="1"/>
        <c:axPos val="b"/>
        <c:numFmt formatCode="_ [$₹-4009]\ * #,##0.00_ ;_ [$₹-4009]\ * \-#,##0.00_ ;_ [$₹-4009]\ * &quot;-&quot;??_ ;_ @_ " sourceLinked="1"/>
        <c:majorTickMark val="none"/>
        <c:minorTickMark val="none"/>
        <c:tickLblPos val="nextTo"/>
        <c:crossAx val="111730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Customer_demographics!$F$6</c:f>
              <c:strCache>
                <c:ptCount val="1"/>
                <c:pt idx="0">
                  <c:v>Age</c:v>
                </c:pt>
              </c:strCache>
            </c:strRef>
          </c:tx>
          <c:spPr>
            <a:solidFill>
              <a:schemeClr val="accent1"/>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val>
          <c:extLst>
            <c:ext xmlns:c16="http://schemas.microsoft.com/office/drawing/2014/chart" uri="{C3380CC4-5D6E-409C-BE32-E72D297353CC}">
              <c16:uniqueId val="{00000000-5078-4AC9-A0E0-67B297786364}"/>
            </c:ext>
          </c:extLst>
        </c:ser>
        <c:ser>
          <c:idx val="1"/>
          <c:order val="1"/>
          <c:tx>
            <c:strRef>
              <c:f>Customer_demographics!$G$6</c:f>
              <c:strCache>
                <c:ptCount val="1"/>
                <c:pt idx="0">
                  <c:v>Female</c:v>
                </c:pt>
              </c:strCache>
            </c:strRef>
          </c:tx>
          <c:spPr>
            <a:solidFill>
              <a:schemeClr val="accent4"/>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Customer_demographics!$G$7:$G$42</c:f>
              <c:numCache>
                <c:formatCode>General</c:formatCode>
                <c:ptCount val="36"/>
                <c:pt idx="0">
                  <c:v>0</c:v>
                </c:pt>
                <c:pt idx="1">
                  <c:v>7850.4000000000015</c:v>
                </c:pt>
                <c:pt idx="2">
                  <c:v>6936.0000000000018</c:v>
                </c:pt>
                <c:pt idx="3">
                  <c:v>0</c:v>
                </c:pt>
                <c:pt idx="4">
                  <c:v>9032.3500000000022</c:v>
                </c:pt>
                <c:pt idx="5">
                  <c:v>10392.650000000001</c:v>
                </c:pt>
                <c:pt idx="6">
                  <c:v>14182.8</c:v>
                </c:pt>
                <c:pt idx="7">
                  <c:v>20752.350000000013</c:v>
                </c:pt>
                <c:pt idx="8">
                  <c:v>13105.899999999998</c:v>
                </c:pt>
                <c:pt idx="9">
                  <c:v>48124.000000000007</c:v>
                </c:pt>
                <c:pt idx="10">
                  <c:v>56096.6</c:v>
                </c:pt>
                <c:pt idx="11">
                  <c:v>48592.900000000081</c:v>
                </c:pt>
                <c:pt idx="12">
                  <c:v>83108.400000000067</c:v>
                </c:pt>
                <c:pt idx="13">
                  <c:v>69240.049999999901</c:v>
                </c:pt>
                <c:pt idx="14">
                  <c:v>80397.199999999881</c:v>
                </c:pt>
                <c:pt idx="15">
                  <c:v>71711.200000000099</c:v>
                </c:pt>
                <c:pt idx="16">
                  <c:v>112787.50000000016</c:v>
                </c:pt>
                <c:pt idx="17">
                  <c:v>124089.9499999999</c:v>
                </c:pt>
                <c:pt idx="18">
                  <c:v>82707.299999999974</c:v>
                </c:pt>
                <c:pt idx="19">
                  <c:v>100651.89999999998</c:v>
                </c:pt>
                <c:pt idx="20">
                  <c:v>100083.35000000003</c:v>
                </c:pt>
                <c:pt idx="21">
                  <c:v>60240.19999999999</c:v>
                </c:pt>
                <c:pt idx="22">
                  <c:v>45487.599999999991</c:v>
                </c:pt>
                <c:pt idx="23">
                  <c:v>45485.100000000006</c:v>
                </c:pt>
                <c:pt idx="24">
                  <c:v>43039.450000000041</c:v>
                </c:pt>
                <c:pt idx="25">
                  <c:v>43275.500000000036</c:v>
                </c:pt>
                <c:pt idx="26">
                  <c:v>38682.200000000019</c:v>
                </c:pt>
                <c:pt idx="27">
                  <c:v>25121.050000000007</c:v>
                </c:pt>
                <c:pt idx="28">
                  <c:v>17530.300000000003</c:v>
                </c:pt>
                <c:pt idx="29">
                  <c:v>6653.7500000000018</c:v>
                </c:pt>
                <c:pt idx="30">
                  <c:v>0</c:v>
                </c:pt>
                <c:pt idx="31">
                  <c:v>18736.400000000001</c:v>
                </c:pt>
                <c:pt idx="32">
                  <c:v>0</c:v>
                </c:pt>
                <c:pt idx="33">
                  <c:v>0</c:v>
                </c:pt>
                <c:pt idx="34">
                  <c:v>3303.4999999999995</c:v>
                </c:pt>
                <c:pt idx="35">
                  <c:v>0</c:v>
                </c:pt>
              </c:numCache>
            </c:numRef>
          </c:val>
          <c:extLst>
            <c:ext xmlns:c16="http://schemas.microsoft.com/office/drawing/2014/chart" uri="{C3380CC4-5D6E-409C-BE32-E72D297353CC}">
              <c16:uniqueId val="{00000001-5078-4AC9-A0E0-67B297786364}"/>
            </c:ext>
          </c:extLst>
        </c:ser>
        <c:ser>
          <c:idx val="2"/>
          <c:order val="2"/>
          <c:tx>
            <c:strRef>
              <c:f>Customer_demographics!$H$6</c:f>
              <c:strCache>
                <c:ptCount val="1"/>
                <c:pt idx="0">
                  <c:v>Male</c:v>
                </c:pt>
              </c:strCache>
            </c:strRef>
          </c:tx>
          <c:spPr>
            <a:solidFill>
              <a:schemeClr val="bg2">
                <a:lumMod val="75000"/>
              </a:schemeClr>
            </a:solidFill>
            <a:ln>
              <a:noFill/>
            </a:ln>
            <a:effectLst/>
          </c:spPr>
          <c:invertIfNegative val="0"/>
          <c:cat>
            <c:numRef>
              <c:f>Customer_demographics!$F$7:$F$42</c:f>
              <c:numCache>
                <c:formatCode>General</c:formatCode>
                <c:ptCount val="36"/>
                <c:pt idx="0">
                  <c:v>20</c:v>
                </c:pt>
                <c:pt idx="1">
                  <c:v>21</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54</c:v>
                </c:pt>
                <c:pt idx="33">
                  <c:v>55</c:v>
                </c:pt>
                <c:pt idx="34">
                  <c:v>57</c:v>
                </c:pt>
                <c:pt idx="35">
                  <c:v>58</c:v>
                </c:pt>
              </c:numCache>
            </c:numRef>
          </c:cat>
          <c:val>
            <c:numRef>
              <c:f>Customer_demographics!$H$7:$H$42</c:f>
              <c:numCache>
                <c:formatCode>General</c:formatCode>
                <c:ptCount val="36"/>
                <c:pt idx="0">
                  <c:v>-10693.749999999998</c:v>
                </c:pt>
                <c:pt idx="1">
                  <c:v>-6559.5000000000009</c:v>
                </c:pt>
                <c:pt idx="2">
                  <c:v>-4066.6000000000004</c:v>
                </c:pt>
                <c:pt idx="3">
                  <c:v>-8725.0000000000018</c:v>
                </c:pt>
                <c:pt idx="4">
                  <c:v>-12977.35</c:v>
                </c:pt>
                <c:pt idx="5">
                  <c:v>-9309.8999999999978</c:v>
                </c:pt>
                <c:pt idx="6">
                  <c:v>-12520.499999999998</c:v>
                </c:pt>
                <c:pt idx="7">
                  <c:v>-37249.249999999978</c:v>
                </c:pt>
                <c:pt idx="8">
                  <c:v>-38287.700000000033</c:v>
                </c:pt>
                <c:pt idx="9">
                  <c:v>-29725.250000000018</c:v>
                </c:pt>
                <c:pt idx="10">
                  <c:v>-23762.649999999998</c:v>
                </c:pt>
                <c:pt idx="11">
                  <c:v>-49336.350000000013</c:v>
                </c:pt>
                <c:pt idx="12">
                  <c:v>-63242.150000000038</c:v>
                </c:pt>
                <c:pt idx="13">
                  <c:v>-98544.300000000032</c:v>
                </c:pt>
                <c:pt idx="14">
                  <c:v>-69923.899999999936</c:v>
                </c:pt>
                <c:pt idx="15">
                  <c:v>-94633.550000000061</c:v>
                </c:pt>
                <c:pt idx="16">
                  <c:v>-81268.149999999965</c:v>
                </c:pt>
                <c:pt idx="17">
                  <c:v>-87907.800000000047</c:v>
                </c:pt>
                <c:pt idx="18">
                  <c:v>-87309.799999999959</c:v>
                </c:pt>
                <c:pt idx="19">
                  <c:v>-98850.600000000049</c:v>
                </c:pt>
                <c:pt idx="20">
                  <c:v>-77722.949999999983</c:v>
                </c:pt>
                <c:pt idx="21">
                  <c:v>-78251.3</c:v>
                </c:pt>
                <c:pt idx="22">
                  <c:v>-68798.650000000023</c:v>
                </c:pt>
                <c:pt idx="23">
                  <c:v>-71898.79999999993</c:v>
                </c:pt>
                <c:pt idx="24">
                  <c:v>-56215.850000000035</c:v>
                </c:pt>
                <c:pt idx="25">
                  <c:v>-31898.15</c:v>
                </c:pt>
                <c:pt idx="26">
                  <c:v>-36408.249999999971</c:v>
                </c:pt>
                <c:pt idx="27">
                  <c:v>-26648.55</c:v>
                </c:pt>
                <c:pt idx="28">
                  <c:v>-5076.9500000000016</c:v>
                </c:pt>
                <c:pt idx="29">
                  <c:v>-15336.550000000001</c:v>
                </c:pt>
                <c:pt idx="30">
                  <c:v>-7537.1000000000022</c:v>
                </c:pt>
                <c:pt idx="31">
                  <c:v>-15161.549999999992</c:v>
                </c:pt>
                <c:pt idx="32">
                  <c:v>-4097.8999999999996</c:v>
                </c:pt>
                <c:pt idx="33">
                  <c:v>-3127.75</c:v>
                </c:pt>
                <c:pt idx="34">
                  <c:v>0</c:v>
                </c:pt>
                <c:pt idx="35">
                  <c:v>-5851.35</c:v>
                </c:pt>
              </c:numCache>
            </c:numRef>
          </c:val>
          <c:extLst>
            <c:ext xmlns:c16="http://schemas.microsoft.com/office/drawing/2014/chart" uri="{C3380CC4-5D6E-409C-BE32-E72D297353CC}">
              <c16:uniqueId val="{00000002-5078-4AC9-A0E0-67B297786364}"/>
            </c:ext>
          </c:extLst>
        </c:ser>
        <c:dLbls>
          <c:showLegendKey val="0"/>
          <c:showVal val="0"/>
          <c:showCatName val="0"/>
          <c:showSerName val="0"/>
          <c:showPercent val="0"/>
          <c:showBubbleSize val="0"/>
        </c:dLbls>
        <c:gapWidth val="0"/>
        <c:overlap val="100"/>
        <c:axId val="982256272"/>
        <c:axId val="982255024"/>
      </c:barChart>
      <c:catAx>
        <c:axId val="982256272"/>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5024"/>
        <c:crosses val="autoZero"/>
        <c:auto val="1"/>
        <c:lblAlgn val="ctr"/>
        <c:lblOffset val="100"/>
        <c:noMultiLvlLbl val="0"/>
      </c:catAx>
      <c:valAx>
        <c:axId val="982255024"/>
        <c:scaling>
          <c:orientation val="minMax"/>
        </c:scaling>
        <c:delete val="0"/>
        <c:axPos val="t"/>
        <c:majorGridlines>
          <c:spPr>
            <a:ln w="9525" cap="flat" cmpd="sng" algn="ctr">
              <a:solidFill>
                <a:schemeClr val="bg1">
                  <a:lumMod val="95000"/>
                </a:schemeClr>
              </a:solidFill>
              <a:round/>
            </a:ln>
            <a:effectLst/>
          </c:spPr>
        </c:majorGridlines>
        <c:numFmt formatCode="\₹#,&quot;K&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1732949781389E-3"/>
          <c:y val="0.11981508525027772"/>
          <c:w val="0.99484826705021845"/>
          <c:h val="0.80069084866472928"/>
        </c:manualLayout>
      </c:layout>
      <c:barChart>
        <c:barDir val="bar"/>
        <c:grouping val="stacked"/>
        <c:varyColors val="0"/>
        <c:ser>
          <c:idx val="0"/>
          <c:order val="0"/>
          <c:tx>
            <c:strRef>
              <c:f>Customer_demographics!$A$49</c:f>
              <c:strCache>
                <c:ptCount val="1"/>
                <c:pt idx="0">
                  <c:v>Femle</c:v>
                </c:pt>
              </c:strCache>
            </c:strRef>
          </c:tx>
          <c:spPr>
            <a:solidFill>
              <a:schemeClr val="bg2">
                <a:lumMod val="75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59C9B994-69AB-44A3-9AC5-5D66A74E0FAB}" type="SERIESNAME">
                      <a:rPr lang="en-US"/>
                      <a:pPr>
                        <a:defRPr sz="1000" b="1"/>
                      </a:pPr>
                      <a:t>[SERIES NAME]</a:t>
                    </a:fld>
                    <a:r>
                      <a:rPr lang="en-US" baseline="0"/>
                      <a:t>,</a:t>
                    </a:r>
                    <a:fld id="{93F6C71B-05E0-476D-9754-DA2C60C3FD01}" type="VALUE">
                      <a:rPr lang="en-US" baseline="0"/>
                      <a:pPr>
                        <a:defRPr sz="1000" b="1"/>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42803821074114862"/>
                      <c:h val="0.65781595482382882"/>
                    </c:manualLayout>
                  </c15:layout>
                  <c15:dlblFieldTable/>
                  <c15:showDataLabelsRange val="0"/>
                </c:ext>
                <c:ext xmlns:c16="http://schemas.microsoft.com/office/drawing/2014/chart" uri="{C3380CC4-5D6E-409C-BE32-E72D297353CC}">
                  <c16:uniqueId val="{00000000-6042-418A-B47D-07FDB6BC0C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Customer_demographics!$B$49</c:f>
              <c:numCache>
                <c:formatCode>_ [$₹-4009]\ * #,##0.00_ ;_ [$₹-4009]\ * \-#,##0.00_ ;_ [$₹-4009]\ * "-"??_ ;_ @_ </c:formatCode>
                <c:ptCount val="1"/>
                <c:pt idx="0">
                  <c:v>1407397.85</c:v>
                </c:pt>
              </c:numCache>
            </c:numRef>
          </c:val>
          <c:extLst>
            <c:ext xmlns:c16="http://schemas.microsoft.com/office/drawing/2014/chart" uri="{C3380CC4-5D6E-409C-BE32-E72D297353CC}">
              <c16:uniqueId val="{00000001-6042-418A-B47D-07FDB6BC0CD9}"/>
            </c:ext>
          </c:extLst>
        </c:ser>
        <c:ser>
          <c:idx val="1"/>
          <c:order val="1"/>
          <c:tx>
            <c:strRef>
              <c:f>Customer_demographics!$A$50</c:f>
              <c:strCache>
                <c:ptCount val="1"/>
                <c:pt idx="0">
                  <c:v>Male</c:v>
                </c:pt>
              </c:strCache>
            </c:strRef>
          </c:tx>
          <c:spPr>
            <a:solidFill>
              <a:schemeClr val="accent4"/>
            </a:solidFill>
            <a:ln>
              <a:noFill/>
            </a:ln>
            <a:effectLst/>
          </c:spPr>
          <c:invertIfNegative val="0"/>
          <c:dLbls>
            <c:dLbl>
              <c:idx val="0"/>
              <c:layout>
                <c:manualLayout>
                  <c:x val="-2.6851886513906734E-3"/>
                  <c:y val="-1.0101805456136211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3BCBDD35-CD86-44FA-8D6A-68589236630A}" type="SERIESNAME">
                      <a:rPr lang="en-US"/>
                      <a:pPr>
                        <a:defRPr sz="1000" b="1"/>
                      </a:pPr>
                      <a:t>[SERIES NAME]</a:t>
                    </a:fld>
                    <a:r>
                      <a:rPr lang="en-US" baseline="0"/>
                      <a:t>,</a:t>
                    </a:r>
                    <a:fld id="{53A7B852-0B6D-43C1-9E19-4CA1D3C7874B}" type="VALUE">
                      <a:rPr lang="en-US" baseline="0"/>
                      <a:pPr>
                        <a:defRPr sz="1000" b="1"/>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38648533856035044"/>
                      <c:h val="0.58229380418356791"/>
                    </c:manualLayout>
                  </c15:layout>
                  <c15:dlblFieldTable/>
                  <c15:showDataLabelsRange val="0"/>
                </c:ext>
                <c:ext xmlns:c16="http://schemas.microsoft.com/office/drawing/2014/chart" uri="{C3380CC4-5D6E-409C-BE32-E72D297353CC}">
                  <c16:uniqueId val="{00000004-6042-418A-B47D-07FDB6BC0C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Customer_demographics!$B$50</c:f>
              <c:numCache>
                <c:formatCode>_ [$₹-4009]\ * #,##0.00_ ;_ [$₹-4009]\ * \-#,##0.00_ ;_ [$₹-4009]\ * "-"??_ ;_ @_ </c:formatCode>
                <c:ptCount val="1"/>
                <c:pt idx="0">
                  <c:v>1428925.7000000002</c:v>
                </c:pt>
              </c:numCache>
            </c:numRef>
          </c:val>
          <c:extLst>
            <c:ext xmlns:c16="http://schemas.microsoft.com/office/drawing/2014/chart" uri="{C3380CC4-5D6E-409C-BE32-E72D297353CC}">
              <c16:uniqueId val="{00000002-6042-418A-B47D-07FDB6BC0CD9}"/>
            </c:ext>
          </c:extLst>
        </c:ser>
        <c:dLbls>
          <c:dLblPos val="ctr"/>
          <c:showLegendKey val="0"/>
          <c:showVal val="1"/>
          <c:showCatName val="0"/>
          <c:showSerName val="0"/>
          <c:showPercent val="0"/>
          <c:showBubbleSize val="0"/>
        </c:dLbls>
        <c:gapWidth val="63"/>
        <c:overlap val="100"/>
        <c:axId val="1117307248"/>
        <c:axId val="1117308080"/>
      </c:barChart>
      <c:catAx>
        <c:axId val="1117307248"/>
        <c:scaling>
          <c:orientation val="minMax"/>
        </c:scaling>
        <c:delete val="1"/>
        <c:axPos val="l"/>
        <c:numFmt formatCode="General" sourceLinked="1"/>
        <c:majorTickMark val="none"/>
        <c:minorTickMark val="none"/>
        <c:tickLblPos val="nextTo"/>
        <c:crossAx val="1117308080"/>
        <c:crosses val="autoZero"/>
        <c:auto val="1"/>
        <c:lblAlgn val="ctr"/>
        <c:lblOffset val="100"/>
        <c:noMultiLvlLbl val="0"/>
      </c:catAx>
      <c:valAx>
        <c:axId val="1117308080"/>
        <c:scaling>
          <c:orientation val="minMax"/>
        </c:scaling>
        <c:delete val="1"/>
        <c:axPos val="b"/>
        <c:numFmt formatCode="_ [$₹-4009]\ * #,##0.00_ ;_ [$₹-4009]\ * \-#,##0.00_ ;_ [$₹-4009]\ * &quot;-&quot;??_ ;_ @_ " sourceLinked="1"/>
        <c:majorTickMark val="none"/>
        <c:minorTickMark val="none"/>
        <c:tickLblPos val="nextTo"/>
        <c:crossAx val="111730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DBA3855-4FA3-4C3A-A367-7E1316C26C8B}">
          <cx:tx>
            <cx:txData>
              <cx:f>_xlchart.v1.1</cx:f>
              <cx:v>Qty</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DBA3855-4FA3-4C3A-A367-7E1316C26C8B}">
          <cx:tx>
            <cx:txData>
              <cx:f>_xlchart.v1.4</cx:f>
              <cx:v>Qty</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Top &amp; Bottom Products'!$J$1" lockText="1" noThreeD="1"/>
</file>

<file path=xl/ctrlProps/ctrlProp2.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9</xdr:col>
      <xdr:colOff>581025</xdr:colOff>
      <xdr:row>14</xdr:row>
      <xdr:rowOff>142876</xdr:rowOff>
    </xdr:from>
    <xdr:to>
      <xdr:col>12</xdr:col>
      <xdr:colOff>485775</xdr:colOff>
      <xdr:row>21</xdr:row>
      <xdr:rowOff>28576</xdr:rowOff>
    </xdr:to>
    <mc:AlternateContent xmlns:mc="http://schemas.openxmlformats.org/markup-compatibility/2006" xmlns:a14="http://schemas.microsoft.com/office/drawing/2010/main">
      <mc:Choice Requires="a14">
        <xdr:graphicFrame macro="">
          <xdr:nvGraphicFramePr>
            <xdr:cNvPr id="2" name="Parking?">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arking?"/>
            </a:graphicData>
          </a:graphic>
        </xdr:graphicFrame>
      </mc:Choice>
      <mc:Fallback xmlns="">
        <xdr:sp macro="" textlink="">
          <xdr:nvSpPr>
            <xdr:cNvPr id="0" name=""/>
            <xdr:cNvSpPr>
              <a:spLocks noTextEdit="1"/>
            </xdr:cNvSpPr>
          </xdr:nvSpPr>
          <xdr:spPr>
            <a:xfrm>
              <a:off x="8848725" y="2809876"/>
              <a:ext cx="180022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209550</xdr:colOff>
      <xdr:row>3</xdr:row>
      <xdr:rowOff>100012</xdr:rowOff>
    </xdr:from>
    <xdr:to>
      <xdr:col>16</xdr:col>
      <xdr:colOff>581025</xdr:colOff>
      <xdr:row>16</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72475" y="719137"/>
              <a:ext cx="3886200" cy="25003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561975</xdr:colOff>
      <xdr:row>2</xdr:row>
      <xdr:rowOff>76200</xdr:rowOff>
    </xdr:from>
    <xdr:to>
      <xdr:col>16</xdr:col>
      <xdr:colOff>266701</xdr:colOff>
      <xdr:row>24</xdr:row>
      <xdr:rowOff>38100</xdr:rowOff>
    </xdr:to>
    <xdr:grpSp>
      <xdr:nvGrpSpPr>
        <xdr:cNvPr id="6" name="Group 5">
          <a:extLst>
            <a:ext uri="{FF2B5EF4-FFF2-40B4-BE49-F238E27FC236}">
              <a16:creationId xmlns:a16="http://schemas.microsoft.com/office/drawing/2014/main" id="{00000000-0008-0000-0300-000006000000}"/>
            </a:ext>
          </a:extLst>
        </xdr:cNvPr>
        <xdr:cNvGrpSpPr/>
      </xdr:nvGrpSpPr>
      <xdr:grpSpPr>
        <a:xfrm>
          <a:off x="5676900" y="457200"/>
          <a:ext cx="4581526" cy="4152900"/>
          <a:chOff x="6543675" y="457200"/>
          <a:chExt cx="4581526" cy="4152900"/>
        </a:xfrm>
      </xdr:grpSpPr>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6553199" y="457200"/>
          <a:ext cx="4562475" cy="344329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6543675" y="3848100"/>
          <a:ext cx="4581526" cy="7620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17</xdr:col>
      <xdr:colOff>152400</xdr:colOff>
      <xdr:row>1</xdr:row>
      <xdr:rowOff>28575</xdr:rowOff>
    </xdr:from>
    <xdr:to>
      <xdr:col>20</xdr:col>
      <xdr:colOff>152400</xdr:colOff>
      <xdr:row>13</xdr:row>
      <xdr:rowOff>180975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53725" y="219075"/>
              <a:ext cx="18288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123826</xdr:colOff>
      <xdr:row>6</xdr:row>
      <xdr:rowOff>190500</xdr:rowOff>
    </xdr:from>
    <xdr:to>
      <xdr:col>24</xdr:col>
      <xdr:colOff>425824</xdr:colOff>
      <xdr:row>12</xdr:row>
      <xdr:rowOff>25774</xdr:rowOff>
    </xdr:to>
    <mc:AlternateContent xmlns:mc="http://schemas.openxmlformats.org/markup-compatibility/2006" xmlns:a14="http://schemas.microsoft.com/office/drawing/2010/main">
      <mc:Choice Requires="a14">
        <xdr:graphicFrame macro="">
          <xdr:nvGraphicFramePr>
            <xdr:cNvPr id="2" name="Parking?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Parking? 1"/>
            </a:graphicData>
          </a:graphic>
        </xdr:graphicFrame>
      </mc:Choice>
      <mc:Fallback xmlns="">
        <xdr:sp macro="" textlink="">
          <xdr:nvSpPr>
            <xdr:cNvPr id="0" name=""/>
            <xdr:cNvSpPr>
              <a:spLocks noTextEdit="1"/>
            </xdr:cNvSpPr>
          </xdr:nvSpPr>
          <xdr:spPr>
            <a:xfrm>
              <a:off x="12349444" y="1367118"/>
              <a:ext cx="1848409" cy="1202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9526</xdr:colOff>
      <xdr:row>16</xdr:row>
      <xdr:rowOff>180975</xdr:rowOff>
    </xdr:from>
    <xdr:to>
      <xdr:col>11</xdr:col>
      <xdr:colOff>495302</xdr:colOff>
      <xdr:row>29</xdr:row>
      <xdr:rowOff>180975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14951" y="3543300"/>
              <a:ext cx="2581276" cy="2486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9</xdr:col>
          <xdr:colOff>171450</xdr:colOff>
          <xdr:row>15</xdr:row>
          <xdr:rowOff>66675</xdr:rowOff>
        </xdr:from>
        <xdr:to>
          <xdr:col>10</xdr:col>
          <xdr:colOff>771525</xdr:colOff>
          <xdr:row>16</xdr:row>
          <xdr:rowOff>95250</xdr:rowOff>
        </xdr:to>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695325</xdr:colOff>
          <xdr:row>15</xdr:row>
          <xdr:rowOff>66675</xdr:rowOff>
        </xdr:from>
        <xdr:to>
          <xdr:col>11</xdr:col>
          <xdr:colOff>161925</xdr:colOff>
          <xdr:row>16</xdr:row>
          <xdr:rowOff>95250</xdr:rowOff>
        </xdr:to>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Bottom</a:t>
              </a:r>
            </a:p>
          </xdr:txBody>
        </xdr:sp>
        <xdr:clientData/>
      </xdr:twoCellAnchor>
    </mc:Choice>
    <mc:Fallback/>
  </mc:AlternateContent>
  <xdr:twoCellAnchor>
    <xdr:from>
      <xdr:col>14</xdr:col>
      <xdr:colOff>9527</xdr:colOff>
      <xdr:row>13</xdr:row>
      <xdr:rowOff>0</xdr:rowOff>
    </xdr:from>
    <xdr:to>
      <xdr:col>19</xdr:col>
      <xdr:colOff>336176</xdr:colOff>
      <xdr:row>29</xdr:row>
      <xdr:rowOff>180975</xdr:rowOff>
    </xdr:to>
    <xdr:grpSp>
      <xdr:nvGrpSpPr>
        <xdr:cNvPr id="7" name="Group 6">
          <a:extLst>
            <a:ext uri="{FF2B5EF4-FFF2-40B4-BE49-F238E27FC236}">
              <a16:creationId xmlns:a16="http://schemas.microsoft.com/office/drawing/2014/main" id="{00000000-0008-0000-0400-000007000000}"/>
            </a:ext>
          </a:extLst>
        </xdr:cNvPr>
        <xdr:cNvGrpSpPr/>
      </xdr:nvGrpSpPr>
      <xdr:grpSpPr>
        <a:xfrm>
          <a:off x="8593233" y="2790265"/>
          <a:ext cx="3273796" cy="3251386"/>
          <a:chOff x="6543678" y="457200"/>
          <a:chExt cx="4429960" cy="4191883"/>
        </a:xfrm>
      </xdr:grpSpPr>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6543678" y="457200"/>
          <a:ext cx="4426231" cy="344328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6543678" y="3906612"/>
          <a:ext cx="4429960" cy="74247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21</xdr:col>
      <xdr:colOff>133349</xdr:colOff>
      <xdr:row>12</xdr:row>
      <xdr:rowOff>214593</xdr:rowOff>
    </xdr:from>
    <xdr:to>
      <xdr:col>24</xdr:col>
      <xdr:colOff>415738</xdr:colOff>
      <xdr:row>26</xdr:row>
      <xdr:rowOff>4482</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58967" y="27583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11205</xdr:colOff>
      <xdr:row>4</xdr:row>
      <xdr:rowOff>11206</xdr:rowOff>
    </xdr:from>
    <xdr:to>
      <xdr:col>14</xdr:col>
      <xdr:colOff>1367118</xdr:colOff>
      <xdr:row>4</xdr:row>
      <xdr:rowOff>179294</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392205" y="784412"/>
          <a:ext cx="9558619" cy="168088"/>
        </a:xfrm>
        <a:prstGeom prst="rect">
          <a:avLst/>
        </a:prstGeom>
        <a:solidFill>
          <a:schemeClr val="accent4">
            <a:lumMod val="60000"/>
            <a:lumOff val="40000"/>
          </a:schemeClr>
        </a:solidFill>
        <a:ln>
          <a:solidFill>
            <a:schemeClr val="accent4">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cap="none" spc="0">
              <a:ln w="0"/>
              <a:solidFill>
                <a:schemeClr val="tx1"/>
              </a:solidFill>
              <a:effectLst>
                <a:outerShdw blurRad="38100" dist="19050" dir="2700000" algn="tl" rotWithShape="0">
                  <a:schemeClr val="dk1">
                    <a:alpha val="40000"/>
                  </a:schemeClr>
                </a:outerShdw>
              </a:effectLst>
            </a:rPr>
            <a:t>Business Summary</a:t>
          </a:r>
          <a:r>
            <a:rPr lang="en-US" sz="1100" b="1" cap="none" spc="0">
              <a:ln w="0"/>
              <a:solidFill>
                <a:schemeClr val="tx1"/>
              </a:solidFill>
              <a:effectLst>
                <a:outerShdw blurRad="38100" dist="19050" dir="2700000" algn="tl" rotWithShape="0">
                  <a:schemeClr val="dk1">
                    <a:alpha val="40000"/>
                  </a:schemeClr>
                </a:outerShdw>
              </a:effectLst>
            </a:rPr>
            <a:t> </a:t>
          </a:r>
          <a:endParaRPr lang="en-US"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5787036" backgroundQuery="1" createdVersion="7" refreshedVersion="7" minRefreshableVersion="3" recordCount="0" supportSubquery="1" supportAdvancedDrill="1" xr:uid="{F4D90308-8BCA-464D-A320-952A75B93E2F}">
  <cacheSource type="external" connectionId="5"/>
  <cacheFields count="7">
    <cacheField name="[fact_Sales].[Date (Month)].[Date (Month)]" caption="Date (Month)" numFmtId="0" hierarchy="28" level="1">
      <sharedItems count="12">
        <s v="Jan"/>
        <s v="Feb"/>
        <s v="Mar"/>
        <s v="Apr"/>
        <s v="May"/>
        <s v="Jun"/>
        <s v="Jul"/>
        <s v="Aug"/>
        <s v="Sep"/>
        <s v="Oct"/>
        <s v="Nov"/>
        <s v="Dec"/>
      </sharedItems>
    </cacheField>
    <cacheField name="[fact_Sales].[Date (Year)].[Date (Year)]" caption="Date (Year)" numFmtId="0" hierarchy="26" level="1">
      <sharedItems count="2">
        <s v="2017"/>
        <s v="2018"/>
      </sharedItems>
    </cacheField>
    <cacheField name="[Measures].[Sum of Total_amt]" caption="Sum of Total_amt" numFmtId="0" hierarchy="35" level="32767"/>
    <cacheField name="[Measures].[Sum of Quantity]" caption="Sum of Quantity" numFmtId="0" hierarchy="36" level="32767"/>
    <cacheField name="[Measures].[Count of Date]" caption="Count of Date" numFmtId="0" hierarchy="37" level="32767"/>
    <cacheField name="[Measures].[Distinct Count of Cust ID]" caption="Distinct Count of Cust ID" numFmtId="0" hierarchy="41"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Parking?]" caption="Parking?" attribute="1" defaultMemberUniqueName="[Dim_Stores].[Parking?].[All]" allUniqueName="[Dim_Stores].[Parking?].[All]" dimensionUniqueName="[Dim_Stores]" displayFolder="" count="2" memberValueDatatype="130" unbalanced="0">
      <fieldsUsage count="2">
        <fieldUsage x="-1"/>
        <fieldUsage x="6"/>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2" memberValueDatatype="130" unbalanced="0">
      <fieldsUsage count="2">
        <fieldUsage x="-1"/>
        <fieldUsage x="1"/>
      </fieldsUsage>
    </cacheHierarchy>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0"/>
      </fieldsUsage>
    </cacheHierarchy>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oneField="1" hidden="1">
      <fieldsUsage count="1">
        <fieldUsage x="5"/>
      </fieldsUsage>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6365744" backgroundQuery="1" createdVersion="7" refreshedVersion="7" minRefreshableVersion="3" recordCount="0" supportSubquery="1" supportAdvancedDrill="1" xr:uid="{6B1D5F08-B3BF-4C43-BDAC-9CBE4AA08C72}">
  <cacheSource type="external" connectionId="5"/>
  <cacheFields count="5">
    <cacheField name="[Dim_Stores].[City].[City]" caption="City" numFmtId="0" hierarchy="15" level="1">
      <sharedItems count="15">
        <s v="Ballarat"/>
        <s v="Bendigo"/>
        <s v="Cairns"/>
        <s v="Canberra"/>
        <s v="Central Coast"/>
        <s v="Darwin"/>
        <s v="Geelong"/>
        <s v="Gold Coast"/>
        <s v="Hobart"/>
        <s v="Mackay"/>
        <s v="Newcastle"/>
        <s v="Rockhampton"/>
        <s v="Sunshine Coast"/>
        <s v="Townsville"/>
        <s v="Wollongong"/>
      </sharedItems>
    </cacheField>
    <cacheField name="[fact_Sales].[Date (Year)].[Date (Year)]" caption="Date (Year)" numFmtId="0" hierarchy="26" level="1">
      <sharedItems count="2">
        <s v="2017"/>
        <s v="2018"/>
      </sharedItems>
    </cacheField>
    <cacheField name="[fact_Sales].[Date (Month)].[Date (Month)]" caption="Date (Month)" numFmtId="0" hierarchy="28" level="1">
      <sharedItems count="12">
        <s v="Jan"/>
        <s v="Feb"/>
        <s v="Mar"/>
        <s v="Apr"/>
        <s v="May"/>
        <s v="Jun"/>
        <s v="Jul"/>
        <s v="Aug"/>
        <s v="Sep"/>
        <s v="Oct"/>
        <s v="Nov"/>
        <s v="Dec"/>
      </sharedItems>
    </cacheField>
    <cacheField name="[Measures].[Sum of Total_amt]" caption="Sum of Total_amt" numFmtId="0" hierarchy="35"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0"/>
      </fieldsUsage>
    </cacheHierarchy>
    <cacheHierarchy uniqueName="[Dim_Stores].[Parking?]" caption="Parking?" attribute="1" defaultMemberUniqueName="[Dim_Stores].[Parking?].[All]" allUniqueName="[Dim_Stores].[Parking?].[All]" dimensionUniqueName="[Dim_Stores]" displayFolder="" count="2" memberValueDatatype="130" unbalanced="0">
      <fieldsUsage count="2">
        <fieldUsage x="-1"/>
        <fieldUsage x="4"/>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2" memberValueDatatype="130" unbalanced="0">
      <fieldsUsage count="2">
        <fieldUsage x="-1"/>
        <fieldUsage x="1"/>
      </fieldsUsage>
    </cacheHierarchy>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2"/>
      </fieldsUsage>
    </cacheHierarchy>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7060184" backgroundQuery="1" createdVersion="7" refreshedVersion="7" minRefreshableVersion="3" recordCount="0" supportSubquery="1" supportAdvancedDrill="1" xr:uid="{4652915F-5ECA-4C2C-A98E-9997355232CD}">
  <cacheSource type="external" connectionId="5"/>
  <cacheFields count="4">
    <cacheField name="[Dim_Customers].[Age].[Age]" caption="Age" numFmtId="0" hierarchy="5" level="1">
      <sharedItems containsSemiMixedTypes="0" containsString="0" containsNumber="1" containsInteger="1" minValue="20" maxValue="58" count="36">
        <n v="20"/>
        <n v="21"/>
        <n v="23"/>
        <n v="24"/>
        <n v="25"/>
        <n v="26"/>
        <n v="27"/>
        <n v="28"/>
        <n v="29"/>
        <n v="30"/>
        <n v="31"/>
        <n v="32"/>
        <n v="33"/>
        <n v="34"/>
        <n v="35"/>
        <n v="36"/>
        <n v="37"/>
        <n v="38"/>
        <n v="39"/>
        <n v="40"/>
        <n v="41"/>
        <n v="42"/>
        <n v="43"/>
        <n v="44"/>
        <n v="45"/>
        <n v="46"/>
        <n v="47"/>
        <n v="48"/>
        <n v="49"/>
        <n v="50"/>
        <n v="51"/>
        <n v="52"/>
        <n v="54"/>
        <n v="55"/>
        <n v="57"/>
        <n v="58"/>
      </sharedItems>
      <extLst>
        <ext xmlns:x15="http://schemas.microsoft.com/office/spreadsheetml/2010/11/main" uri="{4F2E5C28-24EA-4eb8-9CBF-B6C8F9C3D259}">
          <x15:cachedUniqueNames>
            <x15:cachedUniqueName index="0" name="[Dim_Customers].[Age].&amp;[20]"/>
            <x15:cachedUniqueName index="1" name="[Dim_Customers].[Age].&amp;[21]"/>
            <x15:cachedUniqueName index="2" name="[Dim_Customers].[Age].&amp;[23]"/>
            <x15:cachedUniqueName index="3" name="[Dim_Customers].[Age].&amp;[24]"/>
            <x15:cachedUniqueName index="4" name="[Dim_Customers].[Age].&amp;[25]"/>
            <x15:cachedUniqueName index="5" name="[Dim_Customers].[Age].&amp;[26]"/>
            <x15:cachedUniqueName index="6" name="[Dim_Customers].[Age].&amp;[27]"/>
            <x15:cachedUniqueName index="7" name="[Dim_Customers].[Age].&amp;[28]"/>
            <x15:cachedUniqueName index="8" name="[Dim_Customers].[Age].&amp;[29]"/>
            <x15:cachedUniqueName index="9" name="[Dim_Customers].[Age].&amp;[30]"/>
            <x15:cachedUniqueName index="10" name="[Dim_Customers].[Age].&amp;[31]"/>
            <x15:cachedUniqueName index="11" name="[Dim_Customers].[Age].&amp;[32]"/>
            <x15:cachedUniqueName index="12" name="[Dim_Customers].[Age].&amp;[33]"/>
            <x15:cachedUniqueName index="13" name="[Dim_Customers].[Age].&amp;[34]"/>
            <x15:cachedUniqueName index="14" name="[Dim_Customers].[Age].&amp;[35]"/>
            <x15:cachedUniqueName index="15" name="[Dim_Customers].[Age].&amp;[36]"/>
            <x15:cachedUniqueName index="16" name="[Dim_Customers].[Age].&amp;[37]"/>
            <x15:cachedUniqueName index="17" name="[Dim_Customers].[Age].&amp;[38]"/>
            <x15:cachedUniqueName index="18" name="[Dim_Customers].[Age].&amp;[39]"/>
            <x15:cachedUniqueName index="19" name="[Dim_Customers].[Age].&amp;[40]"/>
            <x15:cachedUniqueName index="20" name="[Dim_Customers].[Age].&amp;[41]"/>
            <x15:cachedUniqueName index="21" name="[Dim_Customers].[Age].&amp;[42]"/>
            <x15:cachedUniqueName index="22" name="[Dim_Customers].[Age].&amp;[43]"/>
            <x15:cachedUniqueName index="23" name="[Dim_Customers].[Age].&amp;[44]"/>
            <x15:cachedUniqueName index="24" name="[Dim_Customers].[Age].&amp;[45]"/>
            <x15:cachedUniqueName index="25" name="[Dim_Customers].[Age].&amp;[46]"/>
            <x15:cachedUniqueName index="26" name="[Dim_Customers].[Age].&amp;[47]"/>
            <x15:cachedUniqueName index="27" name="[Dim_Customers].[Age].&amp;[48]"/>
            <x15:cachedUniqueName index="28" name="[Dim_Customers].[Age].&amp;[49]"/>
            <x15:cachedUniqueName index="29" name="[Dim_Customers].[Age].&amp;[50]"/>
            <x15:cachedUniqueName index="30" name="[Dim_Customers].[Age].&amp;[51]"/>
            <x15:cachedUniqueName index="31" name="[Dim_Customers].[Age].&amp;[52]"/>
            <x15:cachedUniqueName index="32" name="[Dim_Customers].[Age].&amp;[54]"/>
            <x15:cachedUniqueName index="33" name="[Dim_Customers].[Age].&amp;[55]"/>
            <x15:cachedUniqueName index="34" name="[Dim_Customers].[Age].&amp;[57]"/>
            <x15:cachedUniqueName index="35" name="[Dim_Customers].[Age].&amp;[58]"/>
          </x15:cachedUniqueNames>
        </ext>
      </extLst>
    </cacheField>
    <cacheField name="[Dim_Customers].[Gender].[Gender]" caption="Gender" numFmtId="0" hierarchy="2" level="1">
      <sharedItems count="2">
        <s v="Female"/>
        <s v="Male"/>
      </sharedItems>
    </cacheField>
    <cacheField name="[Measures].[Sum of Total_amt]" caption="Sum of Total_amt" numFmtId="0" hierarchy="35"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1"/>
      </fieldsUsage>
    </cacheHierarchy>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2" memberValueDatatype="20" unbalanced="0">
      <fieldsUsage count="2">
        <fieldUsage x="-1"/>
        <fieldUsage x="0"/>
      </fieldsUsage>
    </cacheHierarchy>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Parking?]" caption="Parking?" attribute="1" defaultMemberUniqueName="[Dim_Stores].[Parking?].[All]" allUniqueName="[Dim_Stores].[Parking?].[All]" dimensionUniqueName="[Dim_Stores]" displayFolder="" count="2" memberValueDatatype="130" unbalanced="0">
      <fieldsUsage count="2">
        <fieldUsage x="-1"/>
        <fieldUsage x="3"/>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7638891" backgroundQuery="1" createdVersion="7" refreshedVersion="7" minRefreshableVersion="3" recordCount="0" supportSubquery="1" supportAdvancedDrill="1" xr:uid="{F9C2058C-0179-47E8-8EF1-EFE6ED8D1CAF}">
  <cacheSource type="external" connectionId="5"/>
  <cacheFields count="3">
    <cacheField name="[Dim_Products].[Name].[Name]" caption="Name" numFmtId="0" hierarchy="10" level="1">
      <sharedItems count="5">
        <s v="Coke"/>
        <s v="Dried Grapes"/>
        <s v="Fried Frozen Bananas"/>
        <s v="Sprite"/>
        <s v="Tea time cookies"/>
      </sharedItems>
    </cacheField>
    <cacheField name="[Measures].[Sum of Quantity]" caption="Sum of Quantity" numFmtId="0" hierarchy="36"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Parking?]" caption="Parking?" attribute="1" defaultMemberUniqueName="[Dim_Stores].[Parking?].[All]" allUniqueName="[Dim_Stores].[Parking?].[All]" dimensionUniqueName="[Dim_Stores]" displayFolder="" count="2" memberValueDatatype="130" unbalanced="0">
      <fieldsUsage count="2">
        <fieldUsage x="-1"/>
        <fieldUsage x="2"/>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7638891" backgroundQuery="1" createdVersion="7" refreshedVersion="7" minRefreshableVersion="3" recordCount="0" supportSubquery="1" supportAdvancedDrill="1" xr:uid="{D637C5E0-EC8F-40C6-8CDB-EA002CDA4469}">
  <cacheSource type="external" connectionId="5"/>
  <cacheFields count="3">
    <cacheField name="[Dim_Products].[Name].[Name]" caption="Name" numFmtId="0" hierarchy="10" level="1">
      <sharedItems count="5">
        <s v="Coke"/>
        <s v="Dried Grapes"/>
        <s v="Fried Frozen Bananas"/>
        <s v="Sprite"/>
        <s v="Tea time cookies"/>
      </sharedItems>
    </cacheField>
    <cacheField name="[Measures].[Sum of Quantity]" caption="Sum of Quantity" numFmtId="0" hierarchy="36"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Parking?]" caption="Parking?" attribute="1" defaultMemberUniqueName="[Dim_Stores].[Parking?].[All]" allUniqueName="[Dim_Stores].[Parking?].[All]" dimensionUniqueName="[Dim_Stores]" displayFolder="" count="2" memberValueDatatype="130" unbalanced="0">
      <fieldsUsage count="2">
        <fieldUsage x="-1"/>
        <fieldUsage x="2"/>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3.544008217592" backgroundQuery="1" createdVersion="7" refreshedVersion="7" minRefreshableVersion="3" recordCount="0" supportSubquery="1" supportAdvancedDrill="1" xr:uid="{D155CDE9-21CA-4AD8-8061-936E1C96104D}">
  <cacheSource type="external" connectionId="5"/>
  <cacheFields count="3">
    <cacheField name="[Dim_Products].[Name].[Name]" caption="Name" numFmtId="0" hierarchy="10" level="1">
      <sharedItems count="5">
        <s v="Cake in a cup"/>
        <s v="Grapo"/>
        <s v="I can't believe this is cake"/>
        <s v="Lotta' Pie"/>
        <s v="Wall nuts"/>
      </sharedItems>
    </cacheField>
    <cacheField name="[Measures].[Sum of Quantity]" caption="Sum of Quantity" numFmtId="0" hierarchy="36" level="32767"/>
    <cacheField name="[Dim_Stores].[Parking?].[Parking?]" caption="Parking?" numFmtId="0" hierarchy="16" level="1">
      <sharedItems containsSemiMixedTypes="0" containsNonDate="0" containsString="0"/>
    </cacheField>
  </cacheFields>
  <cacheHierarchies count="42">
    <cacheHierarchy uniqueName="[Dim_Customers].[Cust ID]" caption="Cust ID" attribute="1" defaultMemberUniqueName="[Dim_Customers].[Cust ID].[All]" allUniqueName="[Dim_Customers].[Cust ID].[All]" dimensionUniqueName="[Dim_Customers]" displayFolder="" count="0" memberValueDatatype="13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Marital Status]" caption="Marital Status" attribute="1" defaultMemberUniqueName="[Dim_Customers].[Marital Status].[All]" allUniqueName="[Dim_Customers].[Marital Status].[All]" dimensionUniqueName="[Dim_Customers]" displayFolder="" count="0" memberValueDatatype="130" unbalanced="0"/>
    <cacheHierarchy uniqueName="[Dim_Customers].[Kids?]" caption="Kids?" attribute="1" defaultMemberUniqueName="[Dim_Customers].[Kids?].[All]" allUniqueName="[Dim_Customers].[Kids?].[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Education]" caption="Education" attribute="1" defaultMemberUniqueName="[Dim_Customers].[Education].[All]" allUniqueName="[Dim_Customers].[Education].[All]" dimensionUniqueName="[Dim_Customers]" displayFolder="" count="0" memberValueDatatype="130" unbalanced="0"/>
    <cacheHierarchy uniqueName="[Dim_Customers].[Zip Code]" caption="Zip Code" attribute="1" defaultMemberUniqueName="[Dim_Customers].[Zip Code].[All]" allUniqueName="[Dim_Customers].[Zip Code].[All]" dimensionUniqueName="[Dim_Customers]" displayFolder="" count="0" memberValueDatatype="130" unbalanced="0"/>
    <cacheHierarchy uniqueName="[Dim_Customers].[Store Mapping]" caption="Store Mapping" attribute="1" defaultMemberUniqueName="[Dim_Customers].[Store Mapping].[All]" allUniqueName="[Dim_Customers].[Store Mapping].[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Name]" caption="Name" attribute="1" defaultMemberUniqueName="[Dim_Products].[Name].[All]" allUniqueName="[Dim_Products].[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KU Size]" caption="SKU Size" attribute="1" defaultMemberUniqueName="[Dim_Products].[SKU Size].[All]" allUniqueName="[Dim_Products].[SKU Size].[All]" dimensionUniqueName="[Dim_Products]" displayFolder="" count="0" memberValueDatatype="130" unbalanced="0"/>
    <cacheHierarchy uniqueName="[Dim_Stores].[Store ID]" caption="Store ID" attribute="1" defaultMemberUniqueName="[Dim_Stores].[Store ID].[All]" allUniqueName="[Dim_Stores].[Store ID].[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Parking?]" caption="Parking?" attribute="1" defaultMemberUniqueName="[Dim_Stores].[Parking?].[All]" allUniqueName="[Dim_Stores].[Parking?].[All]" dimensionUniqueName="[Dim_Stores]" displayFolder="" count="2" memberValueDatatype="130" unbalanced="0">
      <fieldsUsage count="2">
        <fieldUsage x="-1"/>
        <fieldUsage x="2"/>
      </fieldsUsage>
    </cacheHierarchy>
    <cacheHierarchy uniqueName="[Dim_Stores].[Self-checkout?]" caption="Self-checkout?" attribute="1" defaultMemberUniqueName="[Dim_Stores].[Self-checkout?].[All]" allUniqueName="[Dim_Stores].[Self-checkout?].[All]" dimensionUniqueName="[Dim_Stores]" displayFolder="" count="0" memberValueDatatype="130" unbalanced="0"/>
    <cacheHierarchy uniqueName="[Dim_Stores].[Cash accepted?]" caption="Cash accepted?" attribute="1" defaultMemberUniqueName="[Dim_Stores].[Cash accepted?].[All]" allUniqueName="[Dim_Stores].[Cash accepted?].[All]" dimensionUniqueName="[Dim_Stor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tore ID]" caption="Store ID" attribute="1" defaultMemberUniqueName="[fact_Sales].[Store ID].[All]" allUniqueName="[fact_Sales].[Store ID].[All]" dimensionUniqueName="[fact_Sales]" displayFolder="" count="0" memberValueDatatype="130" unbalanced="0"/>
    <cacheHierarchy uniqueName="[fact_Sales].[Cust ID]" caption="Cust ID" attribute="1" defaultMemberUniqueName="[fact_Sales].[Cust ID].[All]" allUniqueName="[fact_Sales].[Cust 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ode]" caption="Discount Code" attribute="1" defaultMemberUniqueName="[fact_Sales].[Discount Code].[All]" allUniqueName="[fact_Sales].[Discount Code].[All]" dimensionUniqueName="[fact_Sales]" displayFolder="" count="0" memberValueDatatype="130" unbalanced="0"/>
    <cacheHierarchy uniqueName="[fact_Sales].[Total_amt]" caption="Total_amt" attribute="1" defaultMemberUniqueName="[fact_Sales].[Total_amt].[All]" allUniqueName="[fact_Sales].[Total_amt].[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2.552080092595" backgroundQuery="1" createdVersion="3" refreshedVersion="7" minRefreshableVersion="3" recordCount="0" supportSubquery="1" supportAdvancedDrill="1" xr:uid="{0A4C2681-193E-429E-B3C0-D77D19276EC5}">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Dim_Customers].[Cust ID]" caption="Cust ID" attribute="1" defaultMemberUniqueName="[Dim_Customers].[Cust ID].[All]" allUniqueName="[Dim_Customers].[Cust ID].[All]" dimensionUniqueName="[Dim_Customers]" displayFolder="" count="2" memberValueDatatype="130" unbalanced="0"/>
    <cacheHierarchy uniqueName="[Dim_Customers].[Name]" caption="Name" attribute="1" defaultMemberUniqueName="[Dim_Customers].[Name].[All]" allUniqueName="[Dim_Customers].[Name].[All]" dimensionUniqueName="[Dim_Customers]" displayFolder="" count="2"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Marital Status]" caption="Marital Status" attribute="1" defaultMemberUniqueName="[Dim_Customers].[Marital Status].[All]" allUniqueName="[Dim_Customers].[Marital Status].[All]" dimensionUniqueName="[Dim_Customers]" displayFolder="" count="2" memberValueDatatype="130" unbalanced="0"/>
    <cacheHierarchy uniqueName="[Dim_Customers].[Kids?]" caption="Kids?" attribute="1" defaultMemberUniqueName="[Dim_Customers].[Kids?].[All]" allUniqueName="[Dim_Customers].[Kids?].[All]" dimensionUniqueName="[Dim_Customers]" displayFolder="" count="2"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Education]" caption="Education" attribute="1" defaultMemberUniqueName="[Dim_Customers].[Education].[All]" allUniqueName="[Dim_Customers].[Education].[All]" dimensionUniqueName="[Dim_Customers]" displayFolder="" count="2" memberValueDatatype="130" unbalanced="0"/>
    <cacheHierarchy uniqueName="[Dim_Customers].[Zip Code]" caption="Zip Code" attribute="1" defaultMemberUniqueName="[Dim_Customers].[Zip Code].[All]" allUniqueName="[Dim_Customers].[Zip Code].[All]" dimensionUniqueName="[Dim_Customers]" displayFolder="" count="2" memberValueDatatype="130" unbalanced="0"/>
    <cacheHierarchy uniqueName="[Dim_Customers].[Store Mapping]" caption="Store Mapping" attribute="1" defaultMemberUniqueName="[Dim_Customers].[Store Mapping].[All]" allUniqueName="[Dim_Customers].[Store Mapping].[All]" dimensionUniqueName="[Dim_Customers]"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Name]" caption="Name" attribute="1" defaultMemberUniqueName="[Dim_Products].[Name].[All]" allUniqueName="[Dim_Products].[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Products].[SKU Size]" caption="SKU Size" attribute="1" defaultMemberUniqueName="[Dim_Products].[SKU Size].[All]" allUniqueName="[Dim_Products].[SKU Size].[All]" dimensionUniqueName="[Dim_Products]" displayFolder="" count="2" memberValueDatatype="130" unbalanced="0"/>
    <cacheHierarchy uniqueName="[Dim_Stores].[Store ID]" caption="Store ID" attribute="1" defaultMemberUniqueName="[Dim_Stores].[Store ID].[All]" allUniqueName="[Dim_Stores].[Store ID].[All]" dimensionUniqueName="[Dim_Stores]" displayFolder="" count="2" memberValueDatatype="130" unbalanced="0"/>
    <cacheHierarchy uniqueName="[Dim_Stores].[City]" caption="City" attribute="1" defaultMemberUniqueName="[Dim_Stores].[City].[All]" allUniqueName="[Dim_Stores].[City].[All]" dimensionUniqueName="[Dim_Stores]" displayFolder="" count="2" memberValueDatatype="130" unbalanced="0"/>
    <cacheHierarchy uniqueName="[Dim_Stores].[Parking?]" caption="Parking?" attribute="1" defaultMemberUniqueName="[Dim_Stores].[Parking?].[All]" allUniqueName="[Dim_Stores].[Parking?].[All]" dimensionUniqueName="[Dim_Stores]" displayFolder="" count="2" memberValueDatatype="130" unbalanced="0"/>
    <cacheHierarchy uniqueName="[Dim_Stores].[Self-checkout?]" caption="Self-checkout?" attribute="1" defaultMemberUniqueName="[Dim_Stores].[Self-checkout?].[All]" allUniqueName="[Dim_Stores].[Self-checkout?].[All]" dimensionUniqueName="[Dim_Stores]" displayFolder="" count="2" memberValueDatatype="130" unbalanced="0"/>
    <cacheHierarchy uniqueName="[Dim_Stores].[Cash accepted?]" caption="Cash accepted?" attribute="1" defaultMemberUniqueName="[Dim_Stores].[Cash accepted?].[All]" allUniqueName="[Dim_Stores].[Cash accepted?].[All]" dimensionUniqueName="[Dim_Stores]" displayFolder="" count="2" memberValueDatatype="130" unbalanced="0"/>
    <cacheHierarchy uniqueName="[fact_Sales].[Date]" caption="Date" attribute="1" time="1" defaultMemberUniqueName="[fact_Sales].[Date].[All]" allUniqueName="[fact_Sales].[Date].[All]" dimensionUniqueName="[fact_Sales]" displayFolder="" count="2" memberValueDatatype="7"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tore ID]" caption="Store ID" attribute="1" defaultMemberUniqueName="[fact_Sales].[Store ID].[All]" allUniqueName="[fact_Sales].[Store ID].[All]" dimensionUniqueName="[fact_Sales]" displayFolder="" count="2" memberValueDatatype="130" unbalanced="0"/>
    <cacheHierarchy uniqueName="[fact_Sales].[Cust ID]" caption="Cust ID" attribute="1" defaultMemberUniqueName="[fact_Sales].[Cust ID].[All]" allUniqueName="[fact_Sales].[Cust ID].[All]" dimensionUniqueName="[fact_Sales]" displayFolder="" count="2" memberValueDatatype="13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ode]" caption="Discount Code" attribute="1" defaultMemberUniqueName="[fact_Sales].[Discount Code].[All]" allUniqueName="[fact_Sales].[Discount Code].[All]" dimensionUniqueName="[fact_Sales]" displayFolder="" count="2" memberValueDatatype="130" unbalanced="0"/>
    <cacheHierarchy uniqueName="[fact_Sales].[Total_amt]" caption="Total_amt" attribute="1" defaultMemberUniqueName="[fact_Sales].[Total_amt].[All]" allUniqueName="[fact_Sales].[Total_amt].[All]" dimensionUniqueName="[fact_Sales]" displayFolder="" count="2" memberValueDatatype="5" unbalanced="0"/>
    <cacheHierarchy uniqueName="[fact_Sales].[Date (Year)]" caption="Date (Year)" attribute="1" defaultMemberUniqueName="[fact_Sales].[Date (Year)].[All]" allUniqueName="[fact_Sales].[Date (Year)].[All]" dimensionUniqueName="[fact_Sales]" displayFolder="" count="2" memberValueDatatype="130" unbalanced="0"/>
    <cacheHierarchy uniqueName="[fact_Sales].[Date (Quarter)]" caption="Date (Quarter)" attribute="1" defaultMemberUniqueName="[fact_Sales].[Date (Quarter)].[All]" allUniqueName="[fact_Sales].[Date (Quarter)].[All]" dimensionUniqueName="[fact_Sales]" displayFolder="" count="2"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fact_Sales].[Date (Month Index)]" caption="Date (Month Index)" attribute="1" defaultMemberUniqueName="[fact_Sales].[Date (Month Index)].[All]" allUniqueName="[fact_Sales].[Date (Month Index)].[All]" dimensionUniqueName="[fact_Sales]" displayFolder="" count="2"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licerData="1" pivotCacheId="622613533"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garg" refreshedDate="45132.673976620368" backgroundQuery="1" createdVersion="3" refreshedVersion="7" minRefreshableVersion="3" recordCount="0" supportSubquery="1" supportAdvancedDrill="1" xr:uid="{748C5C66-67E6-45B3-8C04-3AD066B9E850}">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Dim_Customers].[Cust ID]" caption="Cust ID" attribute="1" defaultMemberUniqueName="[Dim_Customers].[Cust ID].[All]" allUniqueName="[Dim_Customers].[Cust ID].[All]" dimensionUniqueName="[Dim_Customers]" displayFolder="" count="2" memberValueDatatype="130" unbalanced="0"/>
    <cacheHierarchy uniqueName="[Dim_Customers].[Name]" caption="Name" attribute="1" defaultMemberUniqueName="[Dim_Customers].[Name].[All]" allUniqueName="[Dim_Customers].[Name].[All]" dimensionUniqueName="[Dim_Customers]" displayFolder="" count="2"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Marital Status]" caption="Marital Status" attribute="1" defaultMemberUniqueName="[Dim_Customers].[Marital Status].[All]" allUniqueName="[Dim_Customers].[Marital Status].[All]" dimensionUniqueName="[Dim_Customers]" displayFolder="" count="2" memberValueDatatype="130" unbalanced="0"/>
    <cacheHierarchy uniqueName="[Dim_Customers].[Kids?]" caption="Kids?" attribute="1" defaultMemberUniqueName="[Dim_Customers].[Kids?].[All]" allUniqueName="[Dim_Customers].[Kids?].[All]" dimensionUniqueName="[Dim_Customers]" displayFolder="" count="2"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Education]" caption="Education" attribute="1" defaultMemberUniqueName="[Dim_Customers].[Education].[All]" allUniqueName="[Dim_Customers].[Education].[All]" dimensionUniqueName="[Dim_Customers]" displayFolder="" count="2" memberValueDatatype="130" unbalanced="0"/>
    <cacheHierarchy uniqueName="[Dim_Customers].[Zip Code]" caption="Zip Code" attribute="1" defaultMemberUniqueName="[Dim_Customers].[Zip Code].[All]" allUniqueName="[Dim_Customers].[Zip Code].[All]" dimensionUniqueName="[Dim_Customers]" displayFolder="" count="2" memberValueDatatype="130" unbalanced="0"/>
    <cacheHierarchy uniqueName="[Dim_Customers].[Store Mapping]" caption="Store Mapping" attribute="1" defaultMemberUniqueName="[Dim_Customers].[Store Mapping].[All]" allUniqueName="[Dim_Customers].[Store Mapping].[All]" dimensionUniqueName="[Dim_Customers]"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Name]" caption="Name" attribute="1" defaultMemberUniqueName="[Dim_Products].[Name].[All]" allUniqueName="[Dim_Products].[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Products].[SKU Size]" caption="SKU Size" attribute="1" defaultMemberUniqueName="[Dim_Products].[SKU Size].[All]" allUniqueName="[Dim_Products].[SKU Size].[All]" dimensionUniqueName="[Dim_Products]" displayFolder="" count="2" memberValueDatatype="130" unbalanced="0"/>
    <cacheHierarchy uniqueName="[Dim_Stores].[Store ID]" caption="Store ID" attribute="1" defaultMemberUniqueName="[Dim_Stores].[Store ID].[All]" allUniqueName="[Dim_Stores].[Store ID].[All]" dimensionUniqueName="[Dim_Stores]" displayFolder="" count="2" memberValueDatatype="130" unbalanced="0"/>
    <cacheHierarchy uniqueName="[Dim_Stores].[City]" caption="City" attribute="1" defaultMemberUniqueName="[Dim_Stores].[City].[All]" allUniqueName="[Dim_Stores].[City].[All]" dimensionUniqueName="[Dim_Stores]" displayFolder="" count="2" memberValueDatatype="130" unbalanced="0"/>
    <cacheHierarchy uniqueName="[Dim_Stores].[Parking?]" caption="Parking?" attribute="1" defaultMemberUniqueName="[Dim_Stores].[Parking?].[All]" allUniqueName="[Dim_Stores].[Parking?].[All]" dimensionUniqueName="[Dim_Stores]" displayFolder="" count="2" memberValueDatatype="130" unbalanced="0"/>
    <cacheHierarchy uniqueName="[Dim_Stores].[Self-checkout?]" caption="Self-checkout?" attribute="1" defaultMemberUniqueName="[Dim_Stores].[Self-checkout?].[All]" allUniqueName="[Dim_Stores].[Self-checkout?].[All]" dimensionUniqueName="[Dim_Stores]" displayFolder="" count="2" memberValueDatatype="130" unbalanced="0"/>
    <cacheHierarchy uniqueName="[Dim_Stores].[Cash accepted?]" caption="Cash accepted?" attribute="1" defaultMemberUniqueName="[Dim_Stores].[Cash accepted?].[All]" allUniqueName="[Dim_Stores].[Cash accepted?].[All]" dimensionUniqueName="[Dim_Stores]" displayFolder="" count="2" memberValueDatatype="130" unbalanced="0"/>
    <cacheHierarchy uniqueName="[fact_Sales].[Date]" caption="Date" attribute="1" time="1" defaultMemberUniqueName="[fact_Sales].[Date].[All]" allUniqueName="[fact_Sales].[Date].[All]" dimensionUniqueName="[fact_Sales]" displayFolder="" count="2" memberValueDatatype="7"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tore ID]" caption="Store ID" attribute="1" defaultMemberUniqueName="[fact_Sales].[Store ID].[All]" allUniqueName="[fact_Sales].[Store ID].[All]" dimensionUniqueName="[fact_Sales]" displayFolder="" count="2" memberValueDatatype="130" unbalanced="0"/>
    <cacheHierarchy uniqueName="[fact_Sales].[Cust ID]" caption="Cust ID" attribute="1" defaultMemberUniqueName="[fact_Sales].[Cust ID].[All]" allUniqueName="[fact_Sales].[Cust ID].[All]" dimensionUniqueName="[fact_Sales]" displayFolder="" count="2" memberValueDatatype="13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ode]" caption="Discount Code" attribute="1" defaultMemberUniqueName="[fact_Sales].[Discount Code].[All]" allUniqueName="[fact_Sales].[Discount Code].[All]" dimensionUniqueName="[fact_Sales]" displayFolder="" count="2" memberValueDatatype="130" unbalanced="0"/>
    <cacheHierarchy uniqueName="[fact_Sales].[Total_amt]" caption="Total_amt" attribute="1" defaultMemberUniqueName="[fact_Sales].[Total_amt].[All]" allUniqueName="[fact_Sales].[Total_amt].[All]" dimensionUniqueName="[fact_Sales]" displayFolder="" count="2" memberValueDatatype="5" unbalanced="0"/>
    <cacheHierarchy uniqueName="[fact_Sales].[Date (Year)]" caption="Date (Year)" attribute="1" defaultMemberUniqueName="[fact_Sales].[Date (Year)].[All]" allUniqueName="[fact_Sales].[Date (Year)].[All]" dimensionUniqueName="[fact_Sales]" displayFolder="" count="2" memberValueDatatype="130" unbalanced="0"/>
    <cacheHierarchy uniqueName="[fact_Sales].[Date (Quarter)]" caption="Date (Quarter)" attribute="1" defaultMemberUniqueName="[fact_Sales].[Date (Quarter)].[All]" allUniqueName="[fact_Sales].[Date (Quarter)].[All]" dimensionUniqueName="[fact_Sales]" displayFolder="" count="2"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fact_Sales].[Date (Month Index)]" caption="Date (Month Index)" attribute="1" defaultMemberUniqueName="[fact_Sales].[Date (Month Index)].[All]" allUniqueName="[fact_Sales].[Date (Month Index)].[All]" dimensionUniqueName="[fact_Sales]" displayFolder="" count="2" memberValueDatatype="20" unbalanced="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Total_amt]" caption="Sum of Total_am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3"/>
        </ext>
      </extLst>
    </cacheHierarchy>
    <cacheHierarchy uniqueName="[Measures].[Count of Date]" caption="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caption="Count of Cust ID" measure="1" displayFolder="" measureGroup="Dim_Customers"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fact_Sales" count="0" hidden="1">
      <extLst>
        <ext xmlns:x15="http://schemas.microsoft.com/office/spreadsheetml/2010/11/main" uri="{B97F6D7D-B522-45F9-BDA1-12C45D357490}">
          <x15:cacheHierarchy aggregatedColumn="19"/>
        </ext>
      </extLst>
    </cacheHierarchy>
    <cacheHierarchy uniqueName="[Measures].[Count of Cust ID 2]" caption="Count of Cust ID 2" measure="1" displayFolder="" measureGroup="fact_Sales" count="0" hidden="1">
      <extLst>
        <ext xmlns:x15="http://schemas.microsoft.com/office/spreadsheetml/2010/11/main" uri="{B97F6D7D-B522-45F9-BDA1-12C45D357490}">
          <x15:cacheHierarchy aggregatedColumn="22"/>
        </ext>
      </extLst>
    </cacheHierarchy>
    <cacheHierarchy uniqueName="[Measures].[Distinct Count of Cust ID]" caption="Distinct Count of Cust 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5">
    <dimension name="Dim_Customers" uniqueName="[Dim_Customers]" caption="Dim_Customers"/>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4">
    <measureGroup name="Dim_Customers" caption="Dim_Customers"/>
    <measureGroup name="Dim_Products" caption="Dim_Products"/>
    <measureGroup name="Dim_Stores" caption="Dim_Stores"/>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licerData="1" pivotCacheId="10648030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F29FA-1C43-4D15-B51C-F598956C87A2}" name="PivotTable1" cacheId="0" applyNumberFormats="0" applyBorderFormats="0" applyFontFormats="0" applyPatternFormats="0" applyAlignmentFormats="0" applyWidthHeightFormats="1" dataCaption="Values" tag="71364f46-f77d-4acc-a266-00c25c0f1774" updatedVersion="7" minRefreshableVersion="3" useAutoFormatting="1" rowGrandTotals="0" colGrandTotals="0" itemPrintTitles="1" createdVersion="7" indent="0" compact="0" compactData="0" multipleFieldFilters="0">
  <location ref="A5:F22" firstHeaderRow="0" firstDataRow="1" firstDataCol="2"/>
  <pivotFields count="7">
    <pivotField axis="axisRow" compact="0" allDrilled="1" outline="0" subtotalTop="0" showAll="0" sortType="descending" defaultSubtotal="0" defaultAttributeDrillState="1">
      <items count="12">
        <item x="11"/>
        <item x="10"/>
        <item x="9"/>
        <item x="8"/>
        <item x="7"/>
        <item x="6"/>
        <item x="5"/>
        <item x="4"/>
        <item x="3"/>
        <item x="2"/>
        <item x="1"/>
        <item x="0"/>
      </items>
    </pivotField>
    <pivotField axis="axisRow" compact="0" allDrilled="1" outline="0" subtotalTop="0" showAll="0" sortType="descending" defaultSubtotal="0">
      <items count="2">
        <item x="1"/>
        <item x="0"/>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1"/>
    <field x="0"/>
  </rowFields>
  <rowItems count="17">
    <i>
      <x/>
      <x v="7"/>
    </i>
    <i r="1">
      <x v="8"/>
    </i>
    <i r="1">
      <x v="9"/>
    </i>
    <i r="1">
      <x v="10"/>
    </i>
    <i r="1">
      <x v="11"/>
    </i>
    <i>
      <x v="1"/>
      <x/>
    </i>
    <i r="1">
      <x v="1"/>
    </i>
    <i r="1">
      <x v="2"/>
    </i>
    <i r="1">
      <x v="3"/>
    </i>
    <i r="1">
      <x v="4"/>
    </i>
    <i r="1">
      <x v="5"/>
    </i>
    <i r="1">
      <x v="6"/>
    </i>
    <i r="1">
      <x v="7"/>
    </i>
    <i r="1">
      <x v="8"/>
    </i>
    <i r="1">
      <x v="9"/>
    </i>
    <i r="1">
      <x v="10"/>
    </i>
    <i r="1">
      <x v="11"/>
    </i>
  </rowItems>
  <colFields count="1">
    <field x="-2"/>
  </colFields>
  <colItems count="4">
    <i>
      <x/>
    </i>
    <i i="1">
      <x v="1"/>
    </i>
    <i i="2">
      <x v="2"/>
    </i>
    <i i="3">
      <x v="3"/>
    </i>
  </colItems>
  <dataFields count="4">
    <dataField name="Sum of Total_amt" fld="2" baseField="0" baseItem="0"/>
    <dataField name="Sum of Quantity" fld="3" baseField="0" baseItem="0"/>
    <dataField name="Count of Date" fld="4" subtotal="count" baseField="0" baseItem="8"/>
    <dataField name="Distinct Count of Cust ID" fld="5" subtotal="count" baseField="0" baseItem="8">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Date"/>
    <pivotHierarchy dragToData="1"/>
    <pivotHierarchy dragToData="1" caption="Distinct Count of Date"/>
    <pivotHierarchy dragToData="1"/>
    <pivotHierarchy dragToData="1" caption="Distinct Count of Cust ID"/>
  </pivotHierarchies>
  <pivotTableStyleInfo name="PivotStyleLight16" showRowHeaders="1" showColHeaders="1" showRowStripes="0" showColStripes="0" showLastColumn="1"/>
  <rowHierarchiesUsage count="2">
    <rowHierarchyUsage hierarchyUsage="26"/>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15EBCE-C6C5-4E22-9922-735F95C9295A}" name="PivotTable2" cacheId="1" applyNumberFormats="0" applyBorderFormats="0" applyFontFormats="0" applyPatternFormats="0" applyAlignmentFormats="0" applyWidthHeightFormats="1" dataCaption="Values" tag="9c79e414-d183-4764-a954-5fd387949408" updatedVersion="7" minRefreshableVersion="3" useAutoFormatting="1" rowGrandTotals="0" colGrandTotals="0" itemPrintTitles="1" createdVersion="7" indent="0" outline="1" outlineData="1" multipleFieldFilters="0" rowHeaderCaption="City" colHeaderCaption="Year_filter">
  <location ref="A5:R22" firstHeaderRow="1" firstDataRow="3" firstDataCol="1"/>
  <pivotFields count="5">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sortType="descending" defaultSubtotal="0" defaultAttributeDrillState="1">
      <items count="2">
        <item x="1"/>
        <item x="0"/>
      </items>
    </pivotField>
    <pivotField axis="axisCol"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Fields count="2">
    <field x="1"/>
    <field x="2"/>
  </colFields>
  <colItems count="17">
    <i>
      <x/>
      <x v="7"/>
    </i>
    <i r="1">
      <x v="8"/>
    </i>
    <i r="1">
      <x v="9"/>
    </i>
    <i r="1">
      <x v="10"/>
    </i>
    <i r="1">
      <x v="11"/>
    </i>
    <i>
      <x v="1"/>
      <x/>
    </i>
    <i r="1">
      <x v="1"/>
    </i>
    <i r="1">
      <x v="2"/>
    </i>
    <i r="1">
      <x v="3"/>
    </i>
    <i r="1">
      <x v="4"/>
    </i>
    <i r="1">
      <x v="5"/>
    </i>
    <i r="1">
      <x v="6"/>
    </i>
    <i r="1">
      <x v="7"/>
    </i>
    <i r="1">
      <x v="8"/>
    </i>
    <i r="1">
      <x v="9"/>
    </i>
    <i r="1">
      <x v="10"/>
    </i>
    <i r="1">
      <x v="11"/>
    </i>
  </colItems>
  <dataFields count="1">
    <dataField name="Total_amt" fld="3"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2">
    <colHierarchyUsage hierarchyUsage="26"/>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AE5C4-9A56-4647-BA6E-995F499A6918}" name="PivotTable6" cacheId="4" applyNumberFormats="0" applyBorderFormats="0" applyFontFormats="0" applyPatternFormats="0" applyAlignmentFormats="0" applyWidthHeightFormats="1" dataCaption="Values" tag="41d28e97-4154-4529-a859-4c84c440ee39" updatedVersion="7" minRefreshableVersion="3" useAutoFormatting="1" itemPrintTitles="1" createdVersion="7" indent="0" outline="1" outlineData="1" multipleFieldFilters="0" rowHeaderCaption="Products">
  <location ref="M2:M3"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Q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66A9B-25CB-46C5-9D17-542F5FB282B5}" name="Bottom 5 Product" cacheId="3" applyNumberFormats="0" applyBorderFormats="0" applyFontFormats="0" applyPatternFormats="0" applyAlignmentFormats="0" applyWidthHeightFormats="1" dataCaption="Values" tag="75a16ede-0cc5-40ca-bd6e-26b80f74d892" updatedVersion="7" minRefreshableVersion="3" useAutoFormatting="1" itemPrintTitles="1" createdVersion="7" indent="0" outline="1" outlineData="1" multipleFieldFilters="0" rowHeaderCaption="Products">
  <location ref="E3:F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Items count="1">
    <i/>
  </colItems>
  <dataFields count="1">
    <dataField name="Q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2227D-9A66-45EC-BAAE-6FBABDDD1D29}" name="Top 5 Product" cacheId="5" applyNumberFormats="0" applyBorderFormats="0" applyFontFormats="0" applyPatternFormats="0" applyAlignmentFormats="0" applyWidthHeightFormats="1" dataCaption="Values" tag="70745b56-7ea1-4a5f-8734-f3d3ac190007" updatedVersion="7" minRefreshableVersion="3" useAutoFormatting="1" itemPrintTitles="1" createdVersion="7" indent="0" outline="1" outlineData="1" multipleFieldFilters="0" rowHeaderCaption="Products">
  <location ref="A3:B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name="QTY"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5DDEB-AEB4-4F58-B638-EF093004B1A4}" name="PivotTable7" cacheId="2" applyNumberFormats="0" applyBorderFormats="0" applyFontFormats="0" applyPatternFormats="0" applyAlignmentFormats="0" applyWidthHeightFormats="1" dataCaption="Values" tag="f1b1f735-0285-4ca7-9826-137756b80b88" updatedVersion="7" minRefreshableVersion="3" useAutoFormatting="1" rowGrandTotals="0" colGrandTotals="0" itemPrintTitles="1" createdVersion="7" indent="0" outline="1" outlineData="1" multipleFieldFilters="0" rowHeaderCaption="Age" colHeaderCaption="Gender">
  <location ref="A4:C41" firstHeaderRow="1" firstDataRow="2" firstDataCol="1"/>
  <pivotFields count="4">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1"/>
  </colFields>
  <colItems count="2">
    <i>
      <x/>
    </i>
    <i>
      <x v="1"/>
    </i>
  </colItems>
  <dataFields count="1">
    <dataField name="Total_amt" fld="2"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king?" xr10:uid="{A95C6B4F-59A9-4FAB-8680-26CFB0369671}" sourceName="[Dim_Stores].[Parking?]">
  <pivotTables>
    <pivotTable tabId="1" name="PivotTable1"/>
    <pivotTable tabId="3" name="PivotTable2"/>
    <pivotTable tabId="5" name="PivotTable7"/>
    <pivotTable tabId="4" name="Bottom 5 Product"/>
    <pivotTable tabId="4" name="PivotTable6"/>
    <pivotTable tabId="4" name="Top 5 Product"/>
  </pivotTables>
  <data>
    <olap pivotCacheId="622613533">
      <levels count="2">
        <level uniqueName="[Dim_Stores].[Parking?].[(All)]" sourceCaption="(All)" count="0"/>
        <level uniqueName="[Dim_Stores].[Parking?].[Parking?]" sourceCaption="Parking?" count="2">
          <ranges>
            <range startItem="0">
              <i n="[Dim_Stores].[Parking?].&amp;[No]" c="No"/>
              <i n="[Dim_Stores].[Parking?].&amp;[Yes]" c="Yes"/>
            </range>
          </ranges>
        </level>
      </levels>
      <selections count="1">
        <selection n="[Dim_Stores].[Park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D7B182-504D-4063-9890-08217497DBE7}" sourceName="[Dim_Products].[Category]">
  <data>
    <olap pivotCacheId="1064803018">
      <levels count="2">
        <level uniqueName="[Dim_Products].[Category].[(All)]" sourceCaption="(All)" count="0"/>
        <level uniqueName="[Dim_Products].[Category].[Category]" sourceCaption="Category" count="7">
          <ranges>
            <range startItem="0">
              <i n="[Dim_Products].[Category].&amp;[Biscuits]" c="Biscuits"/>
              <i n="[Dim_Products].[Category].&amp;[Cakes]" c="Cakes"/>
              <i n="[Dim_Products].[Category].&amp;[Chips]" c="Chips"/>
              <i n="[Dim_Products].[Category].&amp;[Chocoloates]" c="Chocoloates"/>
              <i n="[Dim_Products].[Category].&amp;[Drinks]" c="Drinks"/>
              <i n="[Dim_Products].[Category].&amp;[Dry Fruits &amp; Nuts]" c="Dry Fruits &amp; Nuts"/>
              <i n="[Dim_Products].[Category].&amp;[Frozen Fruits]" c="Frozen Fruits"/>
            </range>
          </ranges>
        </level>
      </levels>
      <selections count="1">
        <selection n="[Dim_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25C2EF1-2E2D-47F8-AC28-90D093C55A74}" sourceName="[Dim_Products].[Category]">
  <pivotTables>
    <pivotTable tabId="3" name="PivotTable2"/>
    <pivotTable tabId="5" name="PivotTable7"/>
    <pivotTable tabId="1" name="PivotTable1"/>
    <pivotTable tabId="4" name="Bottom 5 Product"/>
    <pivotTable tabId="4" name="PivotTable6"/>
    <pivotTable tabId="4" name="Top 5 Product"/>
  </pivotTables>
  <data>
    <olap pivotCacheId="1064803018">
      <levels count="2">
        <level uniqueName="[Dim_Products].[Category].[(All)]" sourceCaption="(All)" count="0"/>
        <level uniqueName="[Dim_Products].[Category].[Category]" sourceCaption="Category" count="7">
          <ranges>
            <range startItem="0">
              <i n="[Dim_Products].[Category].&amp;[Biscuits]" c="Biscuits"/>
              <i n="[Dim_Products].[Category].&amp;[Cakes]" c="Cakes"/>
              <i n="[Dim_Products].[Category].&amp;[Chips]" c="Chips"/>
              <i n="[Dim_Products].[Category].&amp;[Chocoloates]" c="Chocoloates"/>
              <i n="[Dim_Products].[Category].&amp;[Drinks]" c="Drinks"/>
              <i n="[Dim_Products].[Category].&amp;[Dry Fruits &amp; Nuts]" c="Dry Fruits &amp; Nuts"/>
              <i n="[Dim_Products].[Category].&amp;[Frozen Fruits]" c="Frozen Fruits"/>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king?" xr10:uid="{129E06A3-AFA8-4C83-9C56-47661A568901}" cache="Slicer_Parking?" caption="Parking?"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5A2BB1-ABB7-45E8-A3F3-2B3BC388BEE2}" cache="Slicer_Category" caption="Category" level="1"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king? 1" xr10:uid="{02B73632-65E2-4A5A-B048-4CB50BB536BA}" cache="Slicer_Parking?" caption="Parking?" level="1" style="SlicerStyleLight4" rowHeight="241300"/>
  <slicer name="Category 1" xr10:uid="{D2A898E1-814A-4629-8D7F-403FE59DD664}" cache="Slicer_Category1" caption="Category"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microsoft.com/office/2007/relationships/slicer" Target="../slicers/slicer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O22"/>
  <sheetViews>
    <sheetView workbookViewId="0">
      <selection activeCell="A12" sqref="A12"/>
    </sheetView>
  </sheetViews>
  <sheetFormatPr defaultRowHeight="15" x14ac:dyDescent="0.25"/>
  <cols>
    <col min="1" max="1" width="13.140625" bestFit="1" customWidth="1"/>
    <col min="2" max="2" width="15.42578125" bestFit="1" customWidth="1"/>
    <col min="3" max="3" width="16.5703125" bestFit="1" customWidth="1"/>
    <col min="4" max="4" width="15.42578125" bestFit="1" customWidth="1"/>
    <col min="5" max="5" width="13.28515625" bestFit="1" customWidth="1"/>
    <col min="6" max="6" width="22.7109375" bestFit="1" customWidth="1"/>
    <col min="12" max="12" width="10.140625" bestFit="1" customWidth="1"/>
    <col min="15" max="15" width="10.42578125" bestFit="1" customWidth="1"/>
  </cols>
  <sheetData>
    <row r="4" spans="1:15" x14ac:dyDescent="0.25">
      <c r="I4" t="str">
        <f>A6&amp;"-"&amp;B6</f>
        <v>2018-May</v>
      </c>
    </row>
    <row r="5" spans="1:15" x14ac:dyDescent="0.25">
      <c r="A5" s="1" t="s">
        <v>16</v>
      </c>
      <c r="B5" s="1" t="s">
        <v>17</v>
      </c>
      <c r="C5" t="s">
        <v>15</v>
      </c>
      <c r="D5" t="s">
        <v>18</v>
      </c>
      <c r="E5" t="s">
        <v>19</v>
      </c>
      <c r="F5" t="s">
        <v>20</v>
      </c>
      <c r="I5" t="str">
        <f>A11&amp;"-"&amp;B18</f>
        <v>2017-May</v>
      </c>
    </row>
    <row r="6" spans="1:15" x14ac:dyDescent="0.25">
      <c r="A6" t="s">
        <v>14</v>
      </c>
      <c r="B6" t="s">
        <v>6</v>
      </c>
      <c r="C6" s="3">
        <v>169258.19999999963</v>
      </c>
      <c r="D6" s="3">
        <v>36613</v>
      </c>
      <c r="E6" s="3">
        <v>4418</v>
      </c>
      <c r="F6" s="3">
        <v>797</v>
      </c>
    </row>
    <row r="7" spans="1:15" x14ac:dyDescent="0.25">
      <c r="B7" t="s">
        <v>5</v>
      </c>
      <c r="C7" s="3">
        <v>149914.29999999981</v>
      </c>
      <c r="D7" s="3">
        <v>34153</v>
      </c>
      <c r="E7" s="3">
        <v>4366</v>
      </c>
      <c r="F7" s="3">
        <v>795</v>
      </c>
    </row>
    <row r="8" spans="1:15" x14ac:dyDescent="0.25">
      <c r="B8" t="s">
        <v>4</v>
      </c>
      <c r="C8" s="3">
        <v>178282.49999999942</v>
      </c>
      <c r="D8" s="3">
        <v>38690</v>
      </c>
      <c r="E8" s="3">
        <v>4759</v>
      </c>
      <c r="F8" s="3">
        <v>798</v>
      </c>
    </row>
    <row r="9" spans="1:15" x14ac:dyDescent="0.25">
      <c r="B9" t="s">
        <v>3</v>
      </c>
      <c r="C9" s="3">
        <v>172942.89999999991</v>
      </c>
      <c r="D9" s="3">
        <v>37657</v>
      </c>
      <c r="E9" s="3">
        <v>4289</v>
      </c>
      <c r="F9" s="3">
        <v>799</v>
      </c>
    </row>
    <row r="10" spans="1:15" x14ac:dyDescent="0.25">
      <c r="B10" t="s">
        <v>2</v>
      </c>
      <c r="C10" s="3">
        <v>172995.29999999978</v>
      </c>
      <c r="D10" s="3">
        <v>37869</v>
      </c>
      <c r="E10" s="3">
        <v>4598</v>
      </c>
      <c r="F10" s="3">
        <v>796</v>
      </c>
      <c r="L10" t="s">
        <v>74</v>
      </c>
      <c r="M10" t="s">
        <v>25</v>
      </c>
      <c r="N10" t="s">
        <v>26</v>
      </c>
      <c r="O10" t="s">
        <v>27</v>
      </c>
    </row>
    <row r="11" spans="1:15" x14ac:dyDescent="0.25">
      <c r="A11" t="s">
        <v>1</v>
      </c>
      <c r="B11" t="s">
        <v>13</v>
      </c>
      <c r="C11" s="3">
        <v>169002.59999999983</v>
      </c>
      <c r="D11" s="3">
        <v>37207</v>
      </c>
      <c r="E11" s="3">
        <v>4608</v>
      </c>
      <c r="F11" s="3">
        <v>797</v>
      </c>
      <c r="K11" s="4" t="s">
        <v>21</v>
      </c>
      <c r="L11" s="3">
        <f>C6</f>
        <v>169258.19999999963</v>
      </c>
      <c r="M11" s="3">
        <f t="shared" ref="M11:O11" si="0">D6</f>
        <v>36613</v>
      </c>
      <c r="N11" s="3">
        <f t="shared" si="0"/>
        <v>4418</v>
      </c>
      <c r="O11" s="3">
        <f t="shared" si="0"/>
        <v>797</v>
      </c>
    </row>
    <row r="12" spans="1:15" x14ac:dyDescent="0.25">
      <c r="B12" t="s">
        <v>12</v>
      </c>
      <c r="C12" s="3">
        <v>162803.44999999963</v>
      </c>
      <c r="D12" s="3">
        <v>36191</v>
      </c>
      <c r="E12" s="3">
        <v>4428</v>
      </c>
      <c r="F12" s="3">
        <v>795</v>
      </c>
      <c r="K12" s="4" t="s">
        <v>22</v>
      </c>
      <c r="L12" s="3">
        <f>C18</f>
        <v>180184.34999999977</v>
      </c>
      <c r="M12" s="3">
        <f t="shared" ref="M12:O12" si="1">D18</f>
        <v>39911</v>
      </c>
      <c r="N12" s="3">
        <f t="shared" si="1"/>
        <v>4646</v>
      </c>
      <c r="O12" s="3">
        <f t="shared" si="1"/>
        <v>796</v>
      </c>
    </row>
    <row r="13" spans="1:15" x14ac:dyDescent="0.25">
      <c r="B13" t="s">
        <v>11</v>
      </c>
      <c r="C13" s="3">
        <v>173666.54999999996</v>
      </c>
      <c r="D13" s="3">
        <v>36982</v>
      </c>
      <c r="E13" s="3">
        <v>4568</v>
      </c>
      <c r="F13" s="3">
        <v>796</v>
      </c>
      <c r="K13" t="s">
        <v>23</v>
      </c>
      <c r="L13">
        <f>L11/L12-1</f>
        <v>-6.0638729168211114E-2</v>
      </c>
      <c r="M13">
        <f t="shared" ref="M13:O13" si="2">M11/M12-1</f>
        <v>-8.2633860339254794E-2</v>
      </c>
      <c r="N13">
        <f t="shared" si="2"/>
        <v>-4.9074472664657809E-2</v>
      </c>
      <c r="O13">
        <f t="shared" si="2"/>
        <v>1.2562814070351536E-3</v>
      </c>
    </row>
    <row r="14" spans="1:15" x14ac:dyDescent="0.25">
      <c r="B14" t="s">
        <v>10</v>
      </c>
      <c r="C14" s="3">
        <v>168561.79999999973</v>
      </c>
      <c r="D14" s="3">
        <v>37727</v>
      </c>
      <c r="E14" s="3">
        <v>4492</v>
      </c>
      <c r="F14" s="3">
        <v>796</v>
      </c>
      <c r="K14" t="s">
        <v>24</v>
      </c>
    </row>
    <row r="15" spans="1:15" x14ac:dyDescent="0.25">
      <c r="B15" t="s">
        <v>9</v>
      </c>
      <c r="C15" s="3">
        <v>163242.24999999974</v>
      </c>
      <c r="D15" s="3">
        <v>36042</v>
      </c>
      <c r="E15" s="3">
        <v>4509</v>
      </c>
      <c r="F15" s="3">
        <v>797</v>
      </c>
    </row>
    <row r="16" spans="1:15" x14ac:dyDescent="0.25">
      <c r="B16" t="s">
        <v>8</v>
      </c>
      <c r="C16" s="3">
        <v>171553.74999999942</v>
      </c>
      <c r="D16" s="3">
        <v>38589</v>
      </c>
      <c r="E16" s="3">
        <v>4702</v>
      </c>
      <c r="F16" s="3">
        <v>799</v>
      </c>
    </row>
    <row r="17" spans="2:6" x14ac:dyDescent="0.25">
      <c r="B17" t="s">
        <v>7</v>
      </c>
      <c r="C17" s="3">
        <v>153165.05000000016</v>
      </c>
      <c r="D17" s="3">
        <v>35265</v>
      </c>
      <c r="E17" s="3">
        <v>4272</v>
      </c>
      <c r="F17" s="3">
        <v>795</v>
      </c>
    </row>
    <row r="18" spans="2:6" x14ac:dyDescent="0.25">
      <c r="B18" t="s">
        <v>6</v>
      </c>
      <c r="C18" s="3">
        <v>180184.34999999977</v>
      </c>
      <c r="D18" s="3">
        <v>39911</v>
      </c>
      <c r="E18" s="3">
        <v>4646</v>
      </c>
      <c r="F18" s="3">
        <v>796</v>
      </c>
    </row>
    <row r="19" spans="2:6" x14ac:dyDescent="0.25">
      <c r="B19" t="s">
        <v>5</v>
      </c>
      <c r="C19" s="3">
        <v>164760.85</v>
      </c>
      <c r="D19" s="3">
        <v>36741</v>
      </c>
      <c r="E19" s="3">
        <v>4450</v>
      </c>
      <c r="F19" s="3">
        <v>796</v>
      </c>
    </row>
    <row r="20" spans="2:6" x14ac:dyDescent="0.25">
      <c r="B20" t="s">
        <v>4</v>
      </c>
      <c r="C20" s="3">
        <v>169923.44999999969</v>
      </c>
      <c r="D20" s="3">
        <v>38146</v>
      </c>
      <c r="E20" s="3">
        <v>4575</v>
      </c>
      <c r="F20" s="3">
        <v>790</v>
      </c>
    </row>
    <row r="21" spans="2:6" x14ac:dyDescent="0.25">
      <c r="B21" t="s">
        <v>3</v>
      </c>
      <c r="C21" s="3">
        <v>151184.64999999976</v>
      </c>
      <c r="D21" s="3">
        <v>34234</v>
      </c>
      <c r="E21" s="3">
        <v>4144</v>
      </c>
      <c r="F21" s="3">
        <v>793</v>
      </c>
    </row>
    <row r="22" spans="2:6" x14ac:dyDescent="0.25">
      <c r="B22" t="s">
        <v>2</v>
      </c>
      <c r="C22" s="3">
        <v>164881.59999999957</v>
      </c>
      <c r="D22" s="3">
        <v>36926</v>
      </c>
      <c r="E22" s="3">
        <v>4571</v>
      </c>
      <c r="F22" s="3">
        <v>797</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lineWeight="1.5" displayEmptyCellsAs="gap" rightToLeft="1" xr2:uid="{2CA395CB-4B8F-4B33-80B1-B88E02CD4202}">
          <x14:colorSeries rgb="FF376092"/>
          <x14:colorNegative rgb="FFD00000"/>
          <x14:colorAxis rgb="FF000000"/>
          <x14:colorMarkers rgb="FFD00000"/>
          <x14:colorFirst rgb="FFD00000"/>
          <x14:colorLast rgb="FFD00000"/>
          <x14:colorHigh rgb="FFD00000"/>
          <x14:colorLow rgb="FFD00000"/>
          <x14:sparklines>
            <x14:sparkline>
              <xm:f>Pivot!C6:C18</xm:f>
              <xm:sqref>L14</xm:sqref>
            </x14:sparkline>
            <x14:sparkline>
              <xm:f>Pivot!D6:D18</xm:f>
              <xm:sqref>M14</xm:sqref>
            </x14:sparkline>
            <x14:sparkline>
              <xm:f>Pivot!E6:E18</xm:f>
              <xm:sqref>N14</xm:sqref>
            </x14:sparkline>
            <x14:sparkline>
              <xm:f>Pivot!F6:F18</xm:f>
              <xm:sqref>O14</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A39B-E253-45BB-A251-8E5756A2C0E5}">
  <dimension ref="A5:R42"/>
  <sheetViews>
    <sheetView topLeftCell="A26" workbookViewId="0">
      <selection activeCell="E27" sqref="E27:E42"/>
    </sheetView>
  </sheetViews>
  <sheetFormatPr defaultRowHeight="15" x14ac:dyDescent="0.25"/>
  <cols>
    <col min="1" max="1" width="14.5703125" bestFit="1" customWidth="1"/>
    <col min="2" max="2" width="12.7109375" bestFit="1" customWidth="1"/>
    <col min="3" max="18" width="9" bestFit="1" customWidth="1"/>
    <col min="19" max="19" width="11.28515625" bestFit="1" customWidth="1"/>
  </cols>
  <sheetData>
    <row r="5" spans="1:18" x14ac:dyDescent="0.25">
      <c r="A5" s="1" t="s">
        <v>44</v>
      </c>
      <c r="B5" s="1" t="s">
        <v>43</v>
      </c>
    </row>
    <row r="6" spans="1:18" x14ac:dyDescent="0.25">
      <c r="B6" t="s">
        <v>14</v>
      </c>
      <c r="G6" t="s">
        <v>1</v>
      </c>
    </row>
    <row r="7" spans="1:18" x14ac:dyDescent="0.25">
      <c r="A7" s="1" t="s">
        <v>45</v>
      </c>
      <c r="B7" t="s">
        <v>6</v>
      </c>
      <c r="C7" t="s">
        <v>5</v>
      </c>
      <c r="D7" t="s">
        <v>4</v>
      </c>
      <c r="E7" t="s">
        <v>3</v>
      </c>
      <c r="F7" t="s">
        <v>2</v>
      </c>
      <c r="G7" t="s">
        <v>13</v>
      </c>
      <c r="H7" t="s">
        <v>12</v>
      </c>
      <c r="I7" t="s">
        <v>11</v>
      </c>
      <c r="J7" t="s">
        <v>10</v>
      </c>
      <c r="K7" t="s">
        <v>9</v>
      </c>
      <c r="L7" t="s">
        <v>8</v>
      </c>
      <c r="M7" t="s">
        <v>7</v>
      </c>
      <c r="N7" t="s">
        <v>6</v>
      </c>
      <c r="O7" t="s">
        <v>5</v>
      </c>
      <c r="P7" t="s">
        <v>4</v>
      </c>
      <c r="Q7" t="s">
        <v>3</v>
      </c>
      <c r="R7" t="s">
        <v>2</v>
      </c>
    </row>
    <row r="8" spans="1:18" x14ac:dyDescent="0.25">
      <c r="A8" s="2" t="s">
        <v>28</v>
      </c>
      <c r="B8" s="3">
        <v>13829.399999999994</v>
      </c>
      <c r="C8" s="3">
        <v>10565.199999999997</v>
      </c>
      <c r="D8" s="3">
        <v>12214.399999999994</v>
      </c>
      <c r="E8" s="3">
        <v>10794.950000000003</v>
      </c>
      <c r="F8" s="3">
        <v>10102.000000000002</v>
      </c>
      <c r="G8" s="3">
        <v>9293.4499999999989</v>
      </c>
      <c r="H8" s="3">
        <v>9950.0999999999985</v>
      </c>
      <c r="I8" s="3">
        <v>11320.3</v>
      </c>
      <c r="J8" s="3">
        <v>10535</v>
      </c>
      <c r="K8" s="3">
        <v>9762.65</v>
      </c>
      <c r="L8" s="3">
        <v>10989</v>
      </c>
      <c r="M8" s="3">
        <v>9676.7500000000036</v>
      </c>
      <c r="N8" s="3">
        <v>14012.65</v>
      </c>
      <c r="O8" s="3">
        <v>11257.6</v>
      </c>
      <c r="P8" s="3">
        <v>12556.399999999994</v>
      </c>
      <c r="Q8" s="3">
        <v>10027.949999999995</v>
      </c>
      <c r="R8" s="3">
        <v>12073.899999999998</v>
      </c>
    </row>
    <row r="9" spans="1:18" x14ac:dyDescent="0.25">
      <c r="A9" s="2" t="s">
        <v>29</v>
      </c>
      <c r="B9" s="3">
        <v>13249.500000000005</v>
      </c>
      <c r="C9" s="3">
        <v>10063.699999999997</v>
      </c>
      <c r="D9" s="3">
        <v>10518.5</v>
      </c>
      <c r="E9" s="3">
        <v>10919.250000000004</v>
      </c>
      <c r="F9" s="3">
        <v>12027.849999999999</v>
      </c>
      <c r="G9" s="3">
        <v>12202.3</v>
      </c>
      <c r="H9" s="3">
        <v>9639.3499999999967</v>
      </c>
      <c r="I9" s="3">
        <v>9531.9999999999982</v>
      </c>
      <c r="J9" s="3">
        <v>12118.650000000001</v>
      </c>
      <c r="K9" s="3">
        <v>10051.649999999996</v>
      </c>
      <c r="L9" s="3">
        <v>12931.55</v>
      </c>
      <c r="M9" s="3">
        <v>8518.9500000000007</v>
      </c>
      <c r="N9" s="3">
        <v>10791.799999999996</v>
      </c>
      <c r="O9" s="3">
        <v>11348.95</v>
      </c>
      <c r="P9" s="3">
        <v>11348.450000000004</v>
      </c>
      <c r="Q9" s="3">
        <v>10478.250000000007</v>
      </c>
      <c r="R9" s="3">
        <v>8630.7999999999993</v>
      </c>
    </row>
    <row r="10" spans="1:18" x14ac:dyDescent="0.25">
      <c r="A10" s="2" t="s">
        <v>30</v>
      </c>
      <c r="B10" s="3">
        <v>11284.45</v>
      </c>
      <c r="C10" s="3">
        <v>11051.650000000007</v>
      </c>
      <c r="D10" s="3">
        <v>11087.650000000001</v>
      </c>
      <c r="E10" s="3">
        <v>11031.849999999995</v>
      </c>
      <c r="F10" s="3">
        <v>12625.549999999994</v>
      </c>
      <c r="G10" s="3">
        <v>11243.949999999997</v>
      </c>
      <c r="H10" s="3">
        <v>11271.600000000004</v>
      </c>
      <c r="I10" s="3">
        <v>12451.449999999997</v>
      </c>
      <c r="J10" s="3">
        <v>10461.800000000001</v>
      </c>
      <c r="K10" s="3">
        <v>12315.349999999995</v>
      </c>
      <c r="L10" s="3">
        <v>12362.050000000001</v>
      </c>
      <c r="M10" s="3">
        <v>10359.199999999999</v>
      </c>
      <c r="N10" s="3">
        <v>13225.500000000004</v>
      </c>
      <c r="O10" s="3">
        <v>13080.750000000005</v>
      </c>
      <c r="P10" s="3">
        <v>9801.0499999999975</v>
      </c>
      <c r="Q10" s="3">
        <v>9795.7000000000007</v>
      </c>
      <c r="R10" s="3">
        <v>10434.25</v>
      </c>
    </row>
    <row r="11" spans="1:18" x14ac:dyDescent="0.25">
      <c r="A11" s="2" t="s">
        <v>31</v>
      </c>
      <c r="B11" s="3">
        <v>10162.349999999993</v>
      </c>
      <c r="C11" s="3">
        <v>10697.799999999997</v>
      </c>
      <c r="D11" s="3">
        <v>12454.849999999995</v>
      </c>
      <c r="E11" s="3">
        <v>11477.899999999994</v>
      </c>
      <c r="F11" s="3">
        <v>10761.099999999999</v>
      </c>
      <c r="G11" s="3">
        <v>11600.849999999997</v>
      </c>
      <c r="H11" s="3">
        <v>10233.149999999996</v>
      </c>
      <c r="I11" s="3">
        <v>11494.100000000002</v>
      </c>
      <c r="J11" s="3">
        <v>10912.900000000005</v>
      </c>
      <c r="K11" s="3">
        <v>10910.100000000004</v>
      </c>
      <c r="L11" s="3">
        <v>11486.100000000004</v>
      </c>
      <c r="M11" s="3">
        <v>9885.25</v>
      </c>
      <c r="N11" s="3">
        <v>10920.249999999998</v>
      </c>
      <c r="O11" s="3">
        <v>9182.4000000000033</v>
      </c>
      <c r="P11" s="3">
        <v>11953.800000000005</v>
      </c>
      <c r="Q11" s="3">
        <v>8949.2499999999982</v>
      </c>
      <c r="R11" s="3">
        <v>11040.349999999997</v>
      </c>
    </row>
    <row r="12" spans="1:18" x14ac:dyDescent="0.25">
      <c r="A12" s="2" t="s">
        <v>32</v>
      </c>
      <c r="B12" s="3">
        <v>10530.2</v>
      </c>
      <c r="C12" s="3">
        <v>10436.200000000001</v>
      </c>
      <c r="D12" s="3">
        <v>12680.949999999997</v>
      </c>
      <c r="E12" s="3">
        <v>11604.150000000005</v>
      </c>
      <c r="F12" s="3">
        <v>14620.550000000003</v>
      </c>
      <c r="G12" s="3">
        <v>11907.25</v>
      </c>
      <c r="H12" s="3">
        <v>13710.8</v>
      </c>
      <c r="I12" s="3">
        <v>10477.949999999997</v>
      </c>
      <c r="J12" s="3">
        <v>10454.049999999999</v>
      </c>
      <c r="K12" s="3">
        <v>12213.95</v>
      </c>
      <c r="L12" s="3">
        <v>12555.849999999999</v>
      </c>
      <c r="M12" s="3">
        <v>10453.450000000003</v>
      </c>
      <c r="N12" s="3">
        <v>12412.950000000008</v>
      </c>
      <c r="O12" s="3">
        <v>12209.600000000004</v>
      </c>
      <c r="P12" s="3">
        <v>9867.75</v>
      </c>
      <c r="Q12" s="3">
        <v>12057.700000000003</v>
      </c>
      <c r="R12" s="3">
        <v>10630.749999999993</v>
      </c>
    </row>
    <row r="13" spans="1:18" x14ac:dyDescent="0.25">
      <c r="A13" s="2" t="s">
        <v>33</v>
      </c>
      <c r="B13" s="3">
        <v>10279.899999999996</v>
      </c>
      <c r="C13" s="3">
        <v>10428.149999999996</v>
      </c>
      <c r="D13" s="3">
        <v>12462.599999999997</v>
      </c>
      <c r="E13" s="3">
        <v>11422.800000000001</v>
      </c>
      <c r="F13" s="3">
        <v>11077.95</v>
      </c>
      <c r="G13" s="3">
        <v>8496.8000000000011</v>
      </c>
      <c r="H13" s="3">
        <v>9892.0499999999938</v>
      </c>
      <c r="I13" s="3">
        <v>12640.550000000003</v>
      </c>
      <c r="J13" s="3">
        <v>11564.549999999994</v>
      </c>
      <c r="K13" s="3">
        <v>12175.750000000002</v>
      </c>
      <c r="L13" s="3">
        <v>12325.649999999996</v>
      </c>
      <c r="M13" s="3">
        <v>11060.849999999997</v>
      </c>
      <c r="N13" s="3">
        <v>12703.900000000001</v>
      </c>
      <c r="O13" s="3">
        <v>10174.950000000001</v>
      </c>
      <c r="P13" s="3">
        <v>12181.150000000001</v>
      </c>
      <c r="Q13" s="3">
        <v>11916.799999999997</v>
      </c>
      <c r="R13" s="3">
        <v>10006.849999999999</v>
      </c>
    </row>
    <row r="14" spans="1:18" x14ac:dyDescent="0.25">
      <c r="A14" s="2" t="s">
        <v>34</v>
      </c>
      <c r="B14" s="3">
        <v>13313.999999999998</v>
      </c>
      <c r="C14" s="3">
        <v>10641.749999999996</v>
      </c>
      <c r="D14" s="3">
        <v>9929.850000000004</v>
      </c>
      <c r="E14" s="3">
        <v>10265.649999999998</v>
      </c>
      <c r="F14" s="3">
        <v>14897.150000000001</v>
      </c>
      <c r="G14" s="3">
        <v>11461.749999999998</v>
      </c>
      <c r="H14" s="3">
        <v>9677.5999999999931</v>
      </c>
      <c r="I14" s="3">
        <v>13684.9</v>
      </c>
      <c r="J14" s="3">
        <v>14015.049999999996</v>
      </c>
      <c r="K14" s="3">
        <v>10976.75</v>
      </c>
      <c r="L14" s="3">
        <v>9305.9499999999971</v>
      </c>
      <c r="M14" s="3">
        <v>10287.4</v>
      </c>
      <c r="N14" s="3">
        <v>9522.4</v>
      </c>
      <c r="O14" s="3">
        <v>12999.500000000005</v>
      </c>
      <c r="P14" s="3">
        <v>10524.050000000001</v>
      </c>
      <c r="Q14" s="3">
        <v>10567.350000000002</v>
      </c>
      <c r="R14" s="3">
        <v>9833.75</v>
      </c>
    </row>
    <row r="15" spans="1:18" x14ac:dyDescent="0.25">
      <c r="A15" s="2" t="s">
        <v>35</v>
      </c>
      <c r="B15" s="3">
        <v>11135.3</v>
      </c>
      <c r="C15" s="3">
        <v>9958.6999999999971</v>
      </c>
      <c r="D15" s="3">
        <v>11279.3</v>
      </c>
      <c r="E15" s="3">
        <v>11210.699999999997</v>
      </c>
      <c r="F15" s="3">
        <v>9906.0999999999985</v>
      </c>
      <c r="G15" s="3">
        <v>10068.199999999997</v>
      </c>
      <c r="H15" s="3">
        <v>11102.649999999996</v>
      </c>
      <c r="I15" s="3">
        <v>12240.949999999997</v>
      </c>
      <c r="J15" s="3">
        <v>11235.650000000003</v>
      </c>
      <c r="K15" s="3">
        <v>9823.9999999999982</v>
      </c>
      <c r="L15" s="3">
        <v>11180.049999999996</v>
      </c>
      <c r="M15" s="3">
        <v>11648.749999999998</v>
      </c>
      <c r="N15" s="3">
        <v>9190.7999999999956</v>
      </c>
      <c r="O15" s="3">
        <v>11324.4</v>
      </c>
      <c r="P15" s="3">
        <v>12093.25</v>
      </c>
      <c r="Q15" s="3">
        <v>9530.5999999999985</v>
      </c>
      <c r="R15" s="3">
        <v>11454.999999999996</v>
      </c>
    </row>
    <row r="16" spans="1:18" x14ac:dyDescent="0.25">
      <c r="A16" s="2" t="s">
        <v>36</v>
      </c>
      <c r="B16" s="3">
        <v>10325.450000000001</v>
      </c>
      <c r="C16" s="3">
        <v>10033.049999999994</v>
      </c>
      <c r="D16" s="3">
        <v>12436.449999999997</v>
      </c>
      <c r="E16" s="3">
        <v>11796.249999999996</v>
      </c>
      <c r="F16" s="3">
        <v>12055.300000000001</v>
      </c>
      <c r="G16" s="3">
        <v>12460.050000000003</v>
      </c>
      <c r="H16" s="3">
        <v>9088.0999999999967</v>
      </c>
      <c r="I16" s="3">
        <v>10593.599999999999</v>
      </c>
      <c r="J16" s="3">
        <v>12465.95</v>
      </c>
      <c r="K16" s="3">
        <v>10825.9</v>
      </c>
      <c r="L16" s="3">
        <v>10594.250000000002</v>
      </c>
      <c r="M16" s="3">
        <v>9290.0000000000018</v>
      </c>
      <c r="N16" s="3">
        <v>12789.899999999998</v>
      </c>
      <c r="O16" s="3">
        <v>9326.899999999996</v>
      </c>
      <c r="P16" s="3">
        <v>11475.499999999995</v>
      </c>
      <c r="Q16" s="3">
        <v>11687.8</v>
      </c>
      <c r="R16" s="3">
        <v>9759.8999999999978</v>
      </c>
    </row>
    <row r="17" spans="1:18" x14ac:dyDescent="0.25">
      <c r="A17" s="2" t="s">
        <v>37</v>
      </c>
      <c r="B17" s="3">
        <v>11588.95</v>
      </c>
      <c r="C17" s="3">
        <v>9690.3499999999985</v>
      </c>
      <c r="D17" s="3">
        <v>11808.399999999998</v>
      </c>
      <c r="E17" s="3">
        <v>11082.750000000002</v>
      </c>
      <c r="F17" s="3">
        <v>10087.149999999996</v>
      </c>
      <c r="G17" s="3">
        <v>12751.249999999993</v>
      </c>
      <c r="H17" s="3">
        <v>10786.25</v>
      </c>
      <c r="I17" s="3">
        <v>13219.300000000003</v>
      </c>
      <c r="J17" s="3">
        <v>9581.1999999999989</v>
      </c>
      <c r="K17" s="3">
        <v>8899.3000000000047</v>
      </c>
      <c r="L17" s="3">
        <v>11903.999999999998</v>
      </c>
      <c r="M17" s="3">
        <v>9287.2500000000036</v>
      </c>
      <c r="N17" s="3">
        <v>12547.85</v>
      </c>
      <c r="O17" s="3">
        <v>9750.5499999999975</v>
      </c>
      <c r="P17" s="3">
        <v>12042.299999999996</v>
      </c>
      <c r="Q17" s="3">
        <v>7776.3999999999987</v>
      </c>
      <c r="R17" s="3">
        <v>13414.349999999999</v>
      </c>
    </row>
    <row r="18" spans="1:18" x14ac:dyDescent="0.25">
      <c r="A18" s="2" t="s">
        <v>38</v>
      </c>
      <c r="B18" s="3">
        <v>10860.800000000007</v>
      </c>
      <c r="C18" s="3">
        <v>11378.2</v>
      </c>
      <c r="D18" s="3">
        <v>13924.849999999991</v>
      </c>
      <c r="E18" s="3">
        <v>10162.300000000003</v>
      </c>
      <c r="F18" s="3">
        <v>9548.7000000000007</v>
      </c>
      <c r="G18" s="3">
        <v>12372.25</v>
      </c>
      <c r="H18" s="3">
        <v>10392.799999999999</v>
      </c>
      <c r="I18" s="3">
        <v>9358.6500000000033</v>
      </c>
      <c r="J18" s="3">
        <v>10952.849999999997</v>
      </c>
      <c r="K18" s="3">
        <v>11880.999999999996</v>
      </c>
      <c r="L18" s="3">
        <v>10687.800000000001</v>
      </c>
      <c r="M18" s="3">
        <v>9846.9499999999953</v>
      </c>
      <c r="N18" s="3">
        <v>12080.349999999999</v>
      </c>
      <c r="O18" s="3">
        <v>11288.500000000004</v>
      </c>
      <c r="P18" s="3">
        <v>11606.25</v>
      </c>
      <c r="Q18" s="3">
        <v>10737.249999999998</v>
      </c>
      <c r="R18" s="3">
        <v>11708.050000000003</v>
      </c>
    </row>
    <row r="19" spans="1:18" x14ac:dyDescent="0.25">
      <c r="A19" s="2" t="s">
        <v>39</v>
      </c>
      <c r="B19" s="3">
        <v>10686.999999999995</v>
      </c>
      <c r="C19" s="3">
        <v>8597.9999999999982</v>
      </c>
      <c r="D19" s="3">
        <v>11856.25</v>
      </c>
      <c r="E19" s="3">
        <v>13484.849999999993</v>
      </c>
      <c r="F19" s="3">
        <v>11635.849999999997</v>
      </c>
      <c r="G19" s="3">
        <v>11596.95</v>
      </c>
      <c r="H19" s="3">
        <v>13364.550000000003</v>
      </c>
      <c r="I19" s="3">
        <v>11157.450000000004</v>
      </c>
      <c r="J19" s="3">
        <v>10547.300000000001</v>
      </c>
      <c r="K19" s="3">
        <v>11482.1</v>
      </c>
      <c r="L19" s="3">
        <v>12883.799999999996</v>
      </c>
      <c r="M19" s="3">
        <v>11007.650000000001</v>
      </c>
      <c r="N19" s="3">
        <v>14716.399999999994</v>
      </c>
      <c r="O19" s="3">
        <v>9389.9500000000062</v>
      </c>
      <c r="P19" s="3">
        <v>10994.499999999995</v>
      </c>
      <c r="Q19" s="3">
        <v>9370.9999999999982</v>
      </c>
      <c r="R19" s="3">
        <v>11861.150000000005</v>
      </c>
    </row>
    <row r="20" spans="1:18" x14ac:dyDescent="0.25">
      <c r="A20" s="2" t="s">
        <v>40</v>
      </c>
      <c r="B20" s="3">
        <v>10040.399999999998</v>
      </c>
      <c r="C20" s="3">
        <v>8517.9000000000033</v>
      </c>
      <c r="D20" s="3">
        <v>11779.649999999992</v>
      </c>
      <c r="E20" s="3">
        <v>11840.000000000002</v>
      </c>
      <c r="F20" s="3">
        <v>12212.049999999997</v>
      </c>
      <c r="G20" s="3">
        <v>10950.449999999997</v>
      </c>
      <c r="H20" s="3">
        <v>11133.699999999997</v>
      </c>
      <c r="I20" s="3">
        <v>11599.049999999997</v>
      </c>
      <c r="J20" s="3">
        <v>11707.799999999997</v>
      </c>
      <c r="K20" s="3">
        <v>11704.849999999995</v>
      </c>
      <c r="L20" s="3">
        <v>10719.050000000003</v>
      </c>
      <c r="M20" s="3">
        <v>8554.5</v>
      </c>
      <c r="N20" s="3">
        <v>11653.099999999999</v>
      </c>
      <c r="O20" s="3">
        <v>10500.349999999999</v>
      </c>
      <c r="P20" s="3">
        <v>12606.04999999999</v>
      </c>
      <c r="Q20" s="3">
        <v>9416.8499999999985</v>
      </c>
      <c r="R20" s="3">
        <v>11504.450000000003</v>
      </c>
    </row>
    <row r="21" spans="1:18" x14ac:dyDescent="0.25">
      <c r="A21" s="2" t="s">
        <v>41</v>
      </c>
      <c r="B21" s="3">
        <v>11233.650000000001</v>
      </c>
      <c r="C21" s="3">
        <v>8420.4500000000007</v>
      </c>
      <c r="D21" s="3">
        <v>10676.349999999999</v>
      </c>
      <c r="E21" s="3">
        <v>13724</v>
      </c>
      <c r="F21" s="3">
        <v>9773.0000000000036</v>
      </c>
      <c r="G21" s="3">
        <v>12492.100000000004</v>
      </c>
      <c r="H21" s="3">
        <v>10879.85</v>
      </c>
      <c r="I21" s="3">
        <v>13473.7</v>
      </c>
      <c r="J21" s="3">
        <v>10754.400000000001</v>
      </c>
      <c r="K21" s="3">
        <v>11391.750000000002</v>
      </c>
      <c r="L21" s="3">
        <v>9548.4499999999953</v>
      </c>
      <c r="M21" s="3">
        <v>10764.399999999998</v>
      </c>
      <c r="N21" s="3">
        <v>11301.699999999997</v>
      </c>
      <c r="O21" s="3">
        <v>9865.3499999999985</v>
      </c>
      <c r="P21" s="3">
        <v>11086.050000000003</v>
      </c>
      <c r="Q21" s="3">
        <v>11551.699999999999</v>
      </c>
      <c r="R21" s="3">
        <v>12517.649999999994</v>
      </c>
    </row>
    <row r="22" spans="1:18" x14ac:dyDescent="0.25">
      <c r="A22" s="2" t="s">
        <v>42</v>
      </c>
      <c r="B22" s="3">
        <v>10736.849999999999</v>
      </c>
      <c r="C22" s="3">
        <v>9433.1999999999989</v>
      </c>
      <c r="D22" s="3">
        <v>13172.449999999995</v>
      </c>
      <c r="E22" s="3">
        <v>12125.499999999996</v>
      </c>
      <c r="F22" s="3">
        <v>11664.999999999996</v>
      </c>
      <c r="G22" s="3">
        <v>10104.999999999993</v>
      </c>
      <c r="H22" s="3">
        <v>11680.899999999996</v>
      </c>
      <c r="I22" s="3">
        <v>10422.599999999997</v>
      </c>
      <c r="J22" s="3">
        <v>11254.650000000001</v>
      </c>
      <c r="K22" s="3">
        <v>8827.1500000000015</v>
      </c>
      <c r="L22" s="3">
        <v>12080.199999999999</v>
      </c>
      <c r="M22" s="3">
        <v>12523.700000000003</v>
      </c>
      <c r="N22" s="3">
        <v>12314.800000000003</v>
      </c>
      <c r="O22" s="3">
        <v>13061.1</v>
      </c>
      <c r="P22" s="3">
        <v>9786.8999999999978</v>
      </c>
      <c r="Q22" s="3">
        <v>7320.0499999999993</v>
      </c>
      <c r="R22" s="3">
        <v>10010.4</v>
      </c>
    </row>
    <row r="27" spans="1:18" x14ac:dyDescent="0.25">
      <c r="B27" t="s">
        <v>46</v>
      </c>
      <c r="C27" t="s">
        <v>21</v>
      </c>
      <c r="D27" t="s">
        <v>47</v>
      </c>
      <c r="E27" t="s">
        <v>23</v>
      </c>
      <c r="F27" t="s">
        <v>24</v>
      </c>
    </row>
    <row r="28" spans="1:18" x14ac:dyDescent="0.25">
      <c r="B28" t="str">
        <f>A8</f>
        <v>Ballarat</v>
      </c>
      <c r="C28">
        <f>B8</f>
        <v>13829.399999999994</v>
      </c>
      <c r="D28">
        <f>N8</f>
        <v>14012.65</v>
      </c>
      <c r="E28">
        <f>C28/D28-1</f>
        <v>-1.3077469286680632E-2</v>
      </c>
    </row>
    <row r="29" spans="1:18" x14ac:dyDescent="0.25">
      <c r="B29" t="str">
        <f t="shared" ref="B29:C42" si="0">A9</f>
        <v>Bendigo</v>
      </c>
      <c r="C29">
        <f t="shared" si="0"/>
        <v>13249.500000000005</v>
      </c>
      <c r="D29">
        <f t="shared" ref="D29:D42" si="1">N9</f>
        <v>10791.799999999996</v>
      </c>
      <c r="E29">
        <f t="shared" ref="E29:E42" si="2">C29/D29-1</f>
        <v>0.22773772679256576</v>
      </c>
    </row>
    <row r="30" spans="1:18" x14ac:dyDescent="0.25">
      <c r="B30" t="str">
        <f t="shared" si="0"/>
        <v>Cairns</v>
      </c>
      <c r="C30">
        <f t="shared" si="0"/>
        <v>11284.45</v>
      </c>
      <c r="D30">
        <f t="shared" si="1"/>
        <v>13225.500000000004</v>
      </c>
      <c r="E30">
        <f t="shared" si="2"/>
        <v>-0.14676571774224056</v>
      </c>
    </row>
    <row r="31" spans="1:18" x14ac:dyDescent="0.25">
      <c r="B31" t="str">
        <f t="shared" si="0"/>
        <v>Canberra</v>
      </c>
      <c r="C31">
        <f t="shared" si="0"/>
        <v>10162.349999999993</v>
      </c>
      <c r="D31">
        <f t="shared" si="1"/>
        <v>10920.249999999998</v>
      </c>
      <c r="E31">
        <f t="shared" si="2"/>
        <v>-6.940317300428156E-2</v>
      </c>
    </row>
    <row r="32" spans="1:18" x14ac:dyDescent="0.25">
      <c r="B32" t="str">
        <f t="shared" si="0"/>
        <v>Central Coast</v>
      </c>
      <c r="C32">
        <f t="shared" si="0"/>
        <v>10530.2</v>
      </c>
      <c r="D32">
        <f t="shared" si="1"/>
        <v>12412.950000000008</v>
      </c>
      <c r="E32">
        <f t="shared" si="2"/>
        <v>-0.15167627356913593</v>
      </c>
    </row>
    <row r="33" spans="2:5" x14ac:dyDescent="0.25">
      <c r="B33" t="str">
        <f t="shared" si="0"/>
        <v>Darwin</v>
      </c>
      <c r="C33">
        <f t="shared" si="0"/>
        <v>10279.899999999996</v>
      </c>
      <c r="D33">
        <f t="shared" si="1"/>
        <v>12703.900000000001</v>
      </c>
      <c r="E33">
        <f t="shared" si="2"/>
        <v>-0.19080754728862825</v>
      </c>
    </row>
    <row r="34" spans="2:5" x14ac:dyDescent="0.25">
      <c r="B34" t="str">
        <f t="shared" si="0"/>
        <v>Geelong</v>
      </c>
      <c r="C34">
        <f t="shared" si="0"/>
        <v>13313.999999999998</v>
      </c>
      <c r="D34">
        <f t="shared" si="1"/>
        <v>9522.4</v>
      </c>
      <c r="E34">
        <f t="shared" si="2"/>
        <v>0.39817693018566724</v>
      </c>
    </row>
    <row r="35" spans="2:5" x14ac:dyDescent="0.25">
      <c r="B35" t="str">
        <f t="shared" si="0"/>
        <v>Gold Coast</v>
      </c>
      <c r="C35">
        <f t="shared" si="0"/>
        <v>11135.3</v>
      </c>
      <c r="D35">
        <f t="shared" si="1"/>
        <v>9190.7999999999956</v>
      </c>
      <c r="E35">
        <f t="shared" si="2"/>
        <v>0.21157026591809247</v>
      </c>
    </row>
    <row r="36" spans="2:5" x14ac:dyDescent="0.25">
      <c r="B36" t="str">
        <f t="shared" si="0"/>
        <v>Hobart</v>
      </c>
      <c r="C36">
        <f t="shared" si="0"/>
        <v>10325.450000000001</v>
      </c>
      <c r="D36">
        <f t="shared" si="1"/>
        <v>12789.899999999998</v>
      </c>
      <c r="E36">
        <f t="shared" si="2"/>
        <v>-0.19268719849256033</v>
      </c>
    </row>
    <row r="37" spans="2:5" x14ac:dyDescent="0.25">
      <c r="B37" t="str">
        <f t="shared" si="0"/>
        <v>Mackay</v>
      </c>
      <c r="C37">
        <f t="shared" si="0"/>
        <v>11588.95</v>
      </c>
      <c r="D37">
        <f t="shared" si="1"/>
        <v>12547.85</v>
      </c>
      <c r="E37">
        <f t="shared" si="2"/>
        <v>-7.6419466283068394E-2</v>
      </c>
    </row>
    <row r="38" spans="2:5" x14ac:dyDescent="0.25">
      <c r="B38" t="str">
        <f t="shared" si="0"/>
        <v>Newcastle</v>
      </c>
      <c r="C38">
        <f t="shared" si="0"/>
        <v>10860.800000000007</v>
      </c>
      <c r="D38">
        <f t="shared" si="1"/>
        <v>12080.349999999999</v>
      </c>
      <c r="E38">
        <f t="shared" si="2"/>
        <v>-0.10095320085924597</v>
      </c>
    </row>
    <row r="39" spans="2:5" x14ac:dyDescent="0.25">
      <c r="B39" t="str">
        <f t="shared" si="0"/>
        <v>Rockhampton</v>
      </c>
      <c r="C39">
        <f t="shared" si="0"/>
        <v>10686.999999999995</v>
      </c>
      <c r="D39">
        <f t="shared" si="1"/>
        <v>14716.399999999994</v>
      </c>
      <c r="E39">
        <f t="shared" si="2"/>
        <v>-0.27380337582560965</v>
      </c>
    </row>
    <row r="40" spans="2:5" x14ac:dyDescent="0.25">
      <c r="B40" t="str">
        <f t="shared" si="0"/>
        <v>Sunshine Coast</v>
      </c>
      <c r="C40">
        <f t="shared" si="0"/>
        <v>10040.399999999998</v>
      </c>
      <c r="D40">
        <f t="shared" si="1"/>
        <v>11653.099999999999</v>
      </c>
      <c r="E40">
        <f t="shared" si="2"/>
        <v>-0.13839235911474213</v>
      </c>
    </row>
    <row r="41" spans="2:5" x14ac:dyDescent="0.25">
      <c r="B41" t="str">
        <f>A21</f>
        <v>Townsville</v>
      </c>
      <c r="C41">
        <f t="shared" ref="C41:C42" si="3">B21</f>
        <v>11233.650000000001</v>
      </c>
      <c r="D41">
        <f t="shared" si="1"/>
        <v>11301.699999999997</v>
      </c>
      <c r="E41">
        <f t="shared" si="2"/>
        <v>-6.0212180468420806E-3</v>
      </c>
    </row>
    <row r="42" spans="2:5" x14ac:dyDescent="0.25">
      <c r="B42" t="str">
        <f t="shared" si="0"/>
        <v>Wollongong</v>
      </c>
      <c r="C42">
        <f t="shared" si="3"/>
        <v>10736.849999999999</v>
      </c>
      <c r="D42">
        <f t="shared" si="1"/>
        <v>12314.800000000003</v>
      </c>
      <c r="E42">
        <f t="shared" si="2"/>
        <v>-0.12813443986098061</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in="0" lineWeight="1.5" type="column" displayEmptyCellsAs="gap" negative="1" minAxisType="custom" rightToLeft="1" xr2:uid="{2B1A08C0-303E-45E5-B26B-DBD11B5521D3}">
          <x14:colorSeries theme="5" tint="0.39997558519241921"/>
          <x14:colorNegative theme="4" tint="-0.249977111117893"/>
          <x14:colorAxis rgb="FF000000"/>
          <x14:colorMarkers rgb="FFD00000"/>
          <x14:colorFirst rgb="FFD00000"/>
          <x14:colorLast rgb="FFD00000"/>
          <x14:colorHigh rgb="FFD00000"/>
          <x14:colorLow rgb="FFD00000"/>
          <x14:sparklines>
            <x14:sparkline>
              <xm:f>'City{_based_Performance'!B8:N8</xm:f>
              <xm:sqref>F28</xm:sqref>
            </x14:sparkline>
            <x14:sparkline>
              <xm:f>'City{_based_Performance'!B9:N9</xm:f>
              <xm:sqref>F29</xm:sqref>
            </x14:sparkline>
            <x14:sparkline>
              <xm:f>'City{_based_Performance'!B10:N10</xm:f>
              <xm:sqref>F30</xm:sqref>
            </x14:sparkline>
            <x14:sparkline>
              <xm:f>'City{_based_Performance'!B11:N11</xm:f>
              <xm:sqref>F31</xm:sqref>
            </x14:sparkline>
            <x14:sparkline>
              <xm:f>'City{_based_Performance'!B12:N12</xm:f>
              <xm:sqref>F32</xm:sqref>
            </x14:sparkline>
            <x14:sparkline>
              <xm:f>'City{_based_Performance'!B13:N13</xm:f>
              <xm:sqref>F33</xm:sqref>
            </x14:sparkline>
            <x14:sparkline>
              <xm:f>'City{_based_Performance'!B14:N14</xm:f>
              <xm:sqref>F34</xm:sqref>
            </x14:sparkline>
            <x14:sparkline>
              <xm:f>'City{_based_Performance'!B15:N15</xm:f>
              <xm:sqref>F35</xm:sqref>
            </x14:sparkline>
            <x14:sparkline>
              <xm:f>'City{_based_Performance'!B16:N16</xm:f>
              <xm:sqref>F36</xm:sqref>
            </x14:sparkline>
            <x14:sparkline>
              <xm:f>'City{_based_Performance'!B17:N17</xm:f>
              <xm:sqref>F37</xm:sqref>
            </x14:sparkline>
            <x14:sparkline>
              <xm:f>'City{_based_Performance'!B18:N18</xm:f>
              <xm:sqref>F38</xm:sqref>
            </x14:sparkline>
            <x14:sparkline>
              <xm:f>'City{_based_Performance'!B19:N19</xm:f>
              <xm:sqref>F39</xm:sqref>
            </x14:sparkline>
            <x14:sparkline>
              <xm:f>'City{_based_Performance'!B20:N20</xm:f>
              <xm:sqref>F40</xm:sqref>
            </x14:sparkline>
            <x14:sparkline>
              <xm:f>'City{_based_Performance'!B21:N21</xm:f>
              <xm:sqref>F41</xm:sqref>
            </x14:sparkline>
            <x14:sparkline>
              <xm:f>'City{_based_Performance'!B22:N22</xm:f>
              <xm:sqref>F42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DE91-AF19-4CBA-9A7F-2E99BD4C836D}">
  <sheetPr codeName="Sheet1"/>
  <dimension ref="A1:M15"/>
  <sheetViews>
    <sheetView workbookViewId="0">
      <selection activeCell="J2" sqref="J2"/>
    </sheetView>
  </sheetViews>
  <sheetFormatPr defaultRowHeight="15" x14ac:dyDescent="0.25"/>
  <cols>
    <col min="1" max="1" width="23.7109375" bestFit="1" customWidth="1"/>
    <col min="2" max="2" width="7" bestFit="1" customWidth="1"/>
    <col min="5" max="5" width="20" bestFit="1" customWidth="1"/>
    <col min="6" max="6" width="6" bestFit="1" customWidth="1"/>
    <col min="9" max="9" width="20" bestFit="1" customWidth="1"/>
    <col min="13" max="13" width="7" bestFit="1" customWidth="1"/>
  </cols>
  <sheetData>
    <row r="1" spans="1:13" ht="18.75" x14ac:dyDescent="0.3">
      <c r="A1" s="5" t="s">
        <v>60</v>
      </c>
      <c r="E1" s="5" t="s">
        <v>61</v>
      </c>
      <c r="J1">
        <v>1</v>
      </c>
    </row>
    <row r="2" spans="1:13" x14ac:dyDescent="0.25">
      <c r="I2" t="s">
        <v>62</v>
      </c>
      <c r="J2" s="6" t="str">
        <f>IF(J1=1, "Top", "Bottom")</f>
        <v>Top</v>
      </c>
      <c r="M2" t="s">
        <v>58</v>
      </c>
    </row>
    <row r="3" spans="1:13" x14ac:dyDescent="0.25">
      <c r="A3" s="1" t="s">
        <v>59</v>
      </c>
      <c r="B3" t="s">
        <v>58</v>
      </c>
      <c r="E3" s="1" t="s">
        <v>59</v>
      </c>
      <c r="F3" t="s">
        <v>58</v>
      </c>
      <c r="I3" t="s">
        <v>63</v>
      </c>
      <c r="J3" t="s">
        <v>64</v>
      </c>
      <c r="M3" s="3">
        <v>628943</v>
      </c>
    </row>
    <row r="4" spans="1:13" x14ac:dyDescent="0.25">
      <c r="A4" s="2" t="s">
        <v>54</v>
      </c>
      <c r="B4" s="3">
        <v>26144</v>
      </c>
      <c r="E4" s="2" t="s">
        <v>51</v>
      </c>
      <c r="F4" s="3">
        <v>16520</v>
      </c>
      <c r="I4" t="str">
        <f t="shared" ref="I4:J8" si="0">IF(TopORBottom="Top",A4,E4)</f>
        <v>Lotta' Pie</v>
      </c>
      <c r="J4">
        <f t="shared" si="0"/>
        <v>26144</v>
      </c>
    </row>
    <row r="5" spans="1:13" x14ac:dyDescent="0.25">
      <c r="A5" s="2" t="s">
        <v>48</v>
      </c>
      <c r="B5" s="3">
        <v>26097</v>
      </c>
      <c r="E5" s="2" t="s">
        <v>50</v>
      </c>
      <c r="F5" s="3">
        <v>16451</v>
      </c>
      <c r="I5" t="str">
        <f t="shared" si="0"/>
        <v>Cake in a cup</v>
      </c>
      <c r="J5">
        <f t="shared" si="0"/>
        <v>26097</v>
      </c>
    </row>
    <row r="6" spans="1:13" x14ac:dyDescent="0.25">
      <c r="A6" s="2" t="s">
        <v>53</v>
      </c>
      <c r="B6" s="3">
        <v>25932</v>
      </c>
      <c r="E6" s="2" t="s">
        <v>56</v>
      </c>
      <c r="F6" s="3">
        <v>16447</v>
      </c>
      <c r="I6" t="str">
        <f t="shared" si="0"/>
        <v>I can't believe this is cake</v>
      </c>
      <c r="J6">
        <f t="shared" si="0"/>
        <v>25932</v>
      </c>
    </row>
    <row r="7" spans="1:13" x14ac:dyDescent="0.25">
      <c r="A7" s="2" t="s">
        <v>52</v>
      </c>
      <c r="B7" s="3">
        <v>25864</v>
      </c>
      <c r="E7" s="2" t="s">
        <v>55</v>
      </c>
      <c r="F7" s="3">
        <v>16170</v>
      </c>
      <c r="I7" t="str">
        <f t="shared" si="0"/>
        <v>Grapo</v>
      </c>
      <c r="J7">
        <f t="shared" si="0"/>
        <v>25864</v>
      </c>
    </row>
    <row r="8" spans="1:13" x14ac:dyDescent="0.25">
      <c r="A8" s="2" t="s">
        <v>57</v>
      </c>
      <c r="B8" s="3">
        <v>25704</v>
      </c>
      <c r="E8" s="2" t="s">
        <v>49</v>
      </c>
      <c r="F8" s="3">
        <v>16054</v>
      </c>
      <c r="I8" t="str">
        <f t="shared" si="0"/>
        <v>Wall nuts</v>
      </c>
      <c r="J8">
        <f t="shared" si="0"/>
        <v>25704</v>
      </c>
    </row>
    <row r="9" spans="1:13" x14ac:dyDescent="0.25">
      <c r="A9" s="2" t="s">
        <v>0</v>
      </c>
      <c r="B9" s="3">
        <v>129741</v>
      </c>
      <c r="E9" s="2" t="s">
        <v>0</v>
      </c>
      <c r="F9" s="3">
        <v>81642</v>
      </c>
    </row>
    <row r="10" spans="1:13" x14ac:dyDescent="0.25">
      <c r="I10" t="s">
        <v>66</v>
      </c>
      <c r="J10">
        <f>SUM(J4:J8)</f>
        <v>129741</v>
      </c>
    </row>
    <row r="11" spans="1:13" x14ac:dyDescent="0.25">
      <c r="I11" t="s">
        <v>67</v>
      </c>
      <c r="J11" s="7">
        <f>J10/M3</f>
        <v>0.2062841942751569</v>
      </c>
    </row>
    <row r="14" spans="1:13" x14ac:dyDescent="0.25">
      <c r="A14" t="s">
        <v>65</v>
      </c>
      <c r="B14" t="str">
        <f>TopORBottom&amp;" 5 Products"</f>
        <v>Top 5 Products</v>
      </c>
    </row>
    <row r="15" spans="1:13" x14ac:dyDescent="0.25">
      <c r="A15" t="s">
        <v>68</v>
      </c>
      <c r="B15" t="str">
        <f>"Make up" &amp;TEXT(J11," 0% ")&amp; "of Sales"</f>
        <v>Make up 21% of Sales</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C4D0-E10A-4569-9F6C-98D4A9F9FEB1}">
  <dimension ref="A4:H50"/>
  <sheetViews>
    <sheetView workbookViewId="0">
      <selection activeCell="R22" sqref="R22"/>
    </sheetView>
  </sheetViews>
  <sheetFormatPr defaultRowHeight="15" x14ac:dyDescent="0.25"/>
  <cols>
    <col min="1" max="1" width="9.85546875" bestFit="1" customWidth="1"/>
    <col min="2" max="2" width="10" bestFit="1" customWidth="1"/>
    <col min="3" max="3" width="9" bestFit="1" customWidth="1"/>
    <col min="4" max="4" width="11.28515625" bestFit="1" customWidth="1"/>
  </cols>
  <sheetData>
    <row r="4" spans="1:8" x14ac:dyDescent="0.25">
      <c r="A4" s="1" t="s">
        <v>44</v>
      </c>
      <c r="B4" s="1" t="s">
        <v>72</v>
      </c>
    </row>
    <row r="5" spans="1:8" x14ac:dyDescent="0.25">
      <c r="A5" s="1" t="s">
        <v>71</v>
      </c>
      <c r="B5" t="s">
        <v>69</v>
      </c>
      <c r="C5" t="s">
        <v>70</v>
      </c>
    </row>
    <row r="6" spans="1:8" x14ac:dyDescent="0.25">
      <c r="A6" s="2">
        <v>20</v>
      </c>
      <c r="B6" s="3"/>
      <c r="C6" s="3">
        <v>10693.749999999998</v>
      </c>
      <c r="F6" t="str">
        <f t="shared" ref="F6:F42" si="0">A5</f>
        <v>Age</v>
      </c>
      <c r="G6" t="str">
        <f t="shared" ref="G6:G42" si="1">B5</f>
        <v>Female</v>
      </c>
      <c r="H6" t="str">
        <f t="shared" ref="H6" si="2">C5</f>
        <v>Male</v>
      </c>
    </row>
    <row r="7" spans="1:8" x14ac:dyDescent="0.25">
      <c r="A7" s="2">
        <v>21</v>
      </c>
      <c r="B7" s="3">
        <v>7850.4000000000015</v>
      </c>
      <c r="C7" s="3">
        <v>6559.5000000000009</v>
      </c>
      <c r="F7">
        <f t="shared" si="0"/>
        <v>20</v>
      </c>
      <c r="G7">
        <f t="shared" si="1"/>
        <v>0</v>
      </c>
      <c r="H7">
        <f>-C6</f>
        <v>-10693.749999999998</v>
      </c>
    </row>
    <row r="8" spans="1:8" x14ac:dyDescent="0.25">
      <c r="A8" s="2">
        <v>23</v>
      </c>
      <c r="B8" s="3">
        <v>6936.0000000000018</v>
      </c>
      <c r="C8" s="3">
        <v>4066.6000000000004</v>
      </c>
      <c r="F8">
        <f t="shared" si="0"/>
        <v>21</v>
      </c>
      <c r="G8">
        <f t="shared" si="1"/>
        <v>7850.4000000000015</v>
      </c>
      <c r="H8">
        <f t="shared" ref="H8:H42" si="3">-C7</f>
        <v>-6559.5000000000009</v>
      </c>
    </row>
    <row r="9" spans="1:8" x14ac:dyDescent="0.25">
      <c r="A9" s="2">
        <v>24</v>
      </c>
      <c r="B9" s="3"/>
      <c r="C9" s="3">
        <v>8725.0000000000018</v>
      </c>
      <c r="F9">
        <f t="shared" si="0"/>
        <v>23</v>
      </c>
      <c r="G9">
        <f t="shared" si="1"/>
        <v>6936.0000000000018</v>
      </c>
      <c r="H9">
        <f t="shared" si="3"/>
        <v>-4066.6000000000004</v>
      </c>
    </row>
    <row r="10" spans="1:8" x14ac:dyDescent="0.25">
      <c r="A10" s="2">
        <v>25</v>
      </c>
      <c r="B10" s="3">
        <v>9032.3500000000022</v>
      </c>
      <c r="C10" s="3">
        <v>12977.35</v>
      </c>
      <c r="F10">
        <f t="shared" si="0"/>
        <v>24</v>
      </c>
      <c r="G10">
        <f t="shared" si="1"/>
        <v>0</v>
      </c>
      <c r="H10">
        <f t="shared" si="3"/>
        <v>-8725.0000000000018</v>
      </c>
    </row>
    <row r="11" spans="1:8" x14ac:dyDescent="0.25">
      <c r="A11" s="2">
        <v>26</v>
      </c>
      <c r="B11" s="3">
        <v>10392.650000000001</v>
      </c>
      <c r="C11" s="3">
        <v>9309.8999999999978</v>
      </c>
      <c r="F11">
        <f t="shared" si="0"/>
        <v>25</v>
      </c>
      <c r="G11">
        <f t="shared" si="1"/>
        <v>9032.3500000000022</v>
      </c>
      <c r="H11">
        <f t="shared" si="3"/>
        <v>-12977.35</v>
      </c>
    </row>
    <row r="12" spans="1:8" x14ac:dyDescent="0.25">
      <c r="A12" s="2">
        <v>27</v>
      </c>
      <c r="B12" s="3">
        <v>14182.8</v>
      </c>
      <c r="C12" s="3">
        <v>12520.499999999998</v>
      </c>
      <c r="F12">
        <f t="shared" si="0"/>
        <v>26</v>
      </c>
      <c r="G12">
        <f t="shared" si="1"/>
        <v>10392.650000000001</v>
      </c>
      <c r="H12">
        <f t="shared" si="3"/>
        <v>-9309.8999999999978</v>
      </c>
    </row>
    <row r="13" spans="1:8" x14ac:dyDescent="0.25">
      <c r="A13" s="2">
        <v>28</v>
      </c>
      <c r="B13" s="3">
        <v>20752.350000000013</v>
      </c>
      <c r="C13" s="3">
        <v>37249.249999999978</v>
      </c>
      <c r="F13">
        <f t="shared" si="0"/>
        <v>27</v>
      </c>
      <c r="G13">
        <f t="shared" si="1"/>
        <v>14182.8</v>
      </c>
      <c r="H13">
        <f t="shared" si="3"/>
        <v>-12520.499999999998</v>
      </c>
    </row>
    <row r="14" spans="1:8" x14ac:dyDescent="0.25">
      <c r="A14" s="2">
        <v>29</v>
      </c>
      <c r="B14" s="3">
        <v>13105.899999999998</v>
      </c>
      <c r="C14" s="3">
        <v>38287.700000000033</v>
      </c>
      <c r="F14">
        <f t="shared" si="0"/>
        <v>28</v>
      </c>
      <c r="G14">
        <f t="shared" si="1"/>
        <v>20752.350000000013</v>
      </c>
      <c r="H14">
        <f t="shared" si="3"/>
        <v>-37249.249999999978</v>
      </c>
    </row>
    <row r="15" spans="1:8" x14ac:dyDescent="0.25">
      <c r="A15" s="2">
        <v>30</v>
      </c>
      <c r="B15" s="3">
        <v>48124.000000000007</v>
      </c>
      <c r="C15" s="3">
        <v>29725.250000000018</v>
      </c>
      <c r="F15">
        <f t="shared" si="0"/>
        <v>29</v>
      </c>
      <c r="G15">
        <f t="shared" si="1"/>
        <v>13105.899999999998</v>
      </c>
      <c r="H15">
        <f t="shared" si="3"/>
        <v>-38287.700000000033</v>
      </c>
    </row>
    <row r="16" spans="1:8" x14ac:dyDescent="0.25">
      <c r="A16" s="2">
        <v>31</v>
      </c>
      <c r="B16" s="3">
        <v>56096.6</v>
      </c>
      <c r="C16" s="3">
        <v>23762.649999999998</v>
      </c>
      <c r="F16">
        <f t="shared" si="0"/>
        <v>30</v>
      </c>
      <c r="G16">
        <f t="shared" si="1"/>
        <v>48124.000000000007</v>
      </c>
      <c r="H16">
        <f t="shared" si="3"/>
        <v>-29725.250000000018</v>
      </c>
    </row>
    <row r="17" spans="1:8" x14ac:dyDescent="0.25">
      <c r="A17" s="2">
        <v>32</v>
      </c>
      <c r="B17" s="3">
        <v>48592.900000000081</v>
      </c>
      <c r="C17" s="3">
        <v>49336.350000000013</v>
      </c>
      <c r="F17">
        <f t="shared" si="0"/>
        <v>31</v>
      </c>
      <c r="G17">
        <f t="shared" si="1"/>
        <v>56096.6</v>
      </c>
      <c r="H17">
        <f t="shared" si="3"/>
        <v>-23762.649999999998</v>
      </c>
    </row>
    <row r="18" spans="1:8" x14ac:dyDescent="0.25">
      <c r="A18" s="2">
        <v>33</v>
      </c>
      <c r="B18" s="3">
        <v>83108.400000000067</v>
      </c>
      <c r="C18" s="3">
        <v>63242.150000000038</v>
      </c>
      <c r="F18">
        <f t="shared" si="0"/>
        <v>32</v>
      </c>
      <c r="G18">
        <f t="shared" si="1"/>
        <v>48592.900000000081</v>
      </c>
      <c r="H18">
        <f t="shared" si="3"/>
        <v>-49336.350000000013</v>
      </c>
    </row>
    <row r="19" spans="1:8" x14ac:dyDescent="0.25">
      <c r="A19" s="2">
        <v>34</v>
      </c>
      <c r="B19" s="3">
        <v>69240.049999999901</v>
      </c>
      <c r="C19" s="3">
        <v>98544.300000000032</v>
      </c>
      <c r="F19">
        <f t="shared" si="0"/>
        <v>33</v>
      </c>
      <c r="G19">
        <f t="shared" si="1"/>
        <v>83108.400000000067</v>
      </c>
      <c r="H19">
        <f t="shared" si="3"/>
        <v>-63242.150000000038</v>
      </c>
    </row>
    <row r="20" spans="1:8" x14ac:dyDescent="0.25">
      <c r="A20" s="2">
        <v>35</v>
      </c>
      <c r="B20" s="3">
        <v>80397.199999999881</v>
      </c>
      <c r="C20" s="3">
        <v>69923.899999999936</v>
      </c>
      <c r="F20">
        <f t="shared" si="0"/>
        <v>34</v>
      </c>
      <c r="G20">
        <f t="shared" si="1"/>
        <v>69240.049999999901</v>
      </c>
      <c r="H20">
        <f t="shared" si="3"/>
        <v>-98544.300000000032</v>
      </c>
    </row>
    <row r="21" spans="1:8" x14ac:dyDescent="0.25">
      <c r="A21" s="2">
        <v>36</v>
      </c>
      <c r="B21" s="3">
        <v>71711.200000000099</v>
      </c>
      <c r="C21" s="3">
        <v>94633.550000000061</v>
      </c>
      <c r="F21">
        <f t="shared" si="0"/>
        <v>35</v>
      </c>
      <c r="G21">
        <f t="shared" si="1"/>
        <v>80397.199999999881</v>
      </c>
      <c r="H21">
        <f t="shared" si="3"/>
        <v>-69923.899999999936</v>
      </c>
    </row>
    <row r="22" spans="1:8" x14ac:dyDescent="0.25">
      <c r="A22" s="2">
        <v>37</v>
      </c>
      <c r="B22" s="3">
        <v>112787.50000000016</v>
      </c>
      <c r="C22" s="3">
        <v>81268.149999999965</v>
      </c>
      <c r="F22">
        <f t="shared" si="0"/>
        <v>36</v>
      </c>
      <c r="G22">
        <f t="shared" si="1"/>
        <v>71711.200000000099</v>
      </c>
      <c r="H22">
        <f t="shared" si="3"/>
        <v>-94633.550000000061</v>
      </c>
    </row>
    <row r="23" spans="1:8" x14ac:dyDescent="0.25">
      <c r="A23" s="2">
        <v>38</v>
      </c>
      <c r="B23" s="3">
        <v>124089.9499999999</v>
      </c>
      <c r="C23" s="3">
        <v>87907.800000000047</v>
      </c>
      <c r="F23">
        <f t="shared" si="0"/>
        <v>37</v>
      </c>
      <c r="G23">
        <f t="shared" si="1"/>
        <v>112787.50000000016</v>
      </c>
      <c r="H23">
        <f t="shared" si="3"/>
        <v>-81268.149999999965</v>
      </c>
    </row>
    <row r="24" spans="1:8" x14ac:dyDescent="0.25">
      <c r="A24" s="2">
        <v>39</v>
      </c>
      <c r="B24" s="3">
        <v>82707.299999999974</v>
      </c>
      <c r="C24" s="3">
        <v>87309.799999999959</v>
      </c>
      <c r="F24">
        <f t="shared" si="0"/>
        <v>38</v>
      </c>
      <c r="G24">
        <f t="shared" si="1"/>
        <v>124089.9499999999</v>
      </c>
      <c r="H24">
        <f t="shared" si="3"/>
        <v>-87907.800000000047</v>
      </c>
    </row>
    <row r="25" spans="1:8" x14ac:dyDescent="0.25">
      <c r="A25" s="2">
        <v>40</v>
      </c>
      <c r="B25" s="3">
        <v>100651.89999999998</v>
      </c>
      <c r="C25" s="3">
        <v>98850.600000000049</v>
      </c>
      <c r="F25">
        <f t="shared" si="0"/>
        <v>39</v>
      </c>
      <c r="G25">
        <f t="shared" si="1"/>
        <v>82707.299999999974</v>
      </c>
      <c r="H25">
        <f t="shared" si="3"/>
        <v>-87309.799999999959</v>
      </c>
    </row>
    <row r="26" spans="1:8" x14ac:dyDescent="0.25">
      <c r="A26" s="2">
        <v>41</v>
      </c>
      <c r="B26" s="3">
        <v>100083.35000000003</v>
      </c>
      <c r="C26" s="3">
        <v>77722.949999999983</v>
      </c>
      <c r="F26">
        <f t="shared" si="0"/>
        <v>40</v>
      </c>
      <c r="G26">
        <f t="shared" si="1"/>
        <v>100651.89999999998</v>
      </c>
      <c r="H26">
        <f t="shared" si="3"/>
        <v>-98850.600000000049</v>
      </c>
    </row>
    <row r="27" spans="1:8" x14ac:dyDescent="0.25">
      <c r="A27" s="2">
        <v>42</v>
      </c>
      <c r="B27" s="3">
        <v>60240.19999999999</v>
      </c>
      <c r="C27" s="3">
        <v>78251.3</v>
      </c>
      <c r="F27">
        <f t="shared" si="0"/>
        <v>41</v>
      </c>
      <c r="G27">
        <f t="shared" si="1"/>
        <v>100083.35000000003</v>
      </c>
      <c r="H27">
        <f t="shared" si="3"/>
        <v>-77722.949999999983</v>
      </c>
    </row>
    <row r="28" spans="1:8" x14ac:dyDescent="0.25">
      <c r="A28" s="2">
        <v>43</v>
      </c>
      <c r="B28" s="3">
        <v>45487.599999999991</v>
      </c>
      <c r="C28" s="3">
        <v>68798.650000000023</v>
      </c>
      <c r="F28">
        <f t="shared" si="0"/>
        <v>42</v>
      </c>
      <c r="G28">
        <f t="shared" si="1"/>
        <v>60240.19999999999</v>
      </c>
      <c r="H28">
        <f t="shared" si="3"/>
        <v>-78251.3</v>
      </c>
    </row>
    <row r="29" spans="1:8" x14ac:dyDescent="0.25">
      <c r="A29" s="2">
        <v>44</v>
      </c>
      <c r="B29" s="3">
        <v>45485.100000000006</v>
      </c>
      <c r="C29" s="3">
        <v>71898.79999999993</v>
      </c>
      <c r="F29">
        <f t="shared" si="0"/>
        <v>43</v>
      </c>
      <c r="G29">
        <f t="shared" si="1"/>
        <v>45487.599999999991</v>
      </c>
      <c r="H29">
        <f t="shared" si="3"/>
        <v>-68798.650000000023</v>
      </c>
    </row>
    <row r="30" spans="1:8" x14ac:dyDescent="0.25">
      <c r="A30" s="2">
        <v>45</v>
      </c>
      <c r="B30" s="3">
        <v>43039.450000000041</v>
      </c>
      <c r="C30" s="3">
        <v>56215.850000000035</v>
      </c>
      <c r="F30">
        <f t="shared" si="0"/>
        <v>44</v>
      </c>
      <c r="G30">
        <f t="shared" si="1"/>
        <v>45485.100000000006</v>
      </c>
      <c r="H30">
        <f t="shared" si="3"/>
        <v>-71898.79999999993</v>
      </c>
    </row>
    <row r="31" spans="1:8" x14ac:dyDescent="0.25">
      <c r="A31" s="2">
        <v>46</v>
      </c>
      <c r="B31" s="3">
        <v>43275.500000000036</v>
      </c>
      <c r="C31" s="3">
        <v>31898.15</v>
      </c>
      <c r="F31">
        <f t="shared" si="0"/>
        <v>45</v>
      </c>
      <c r="G31">
        <f t="shared" si="1"/>
        <v>43039.450000000041</v>
      </c>
      <c r="H31">
        <f t="shared" si="3"/>
        <v>-56215.850000000035</v>
      </c>
    </row>
    <row r="32" spans="1:8" x14ac:dyDescent="0.25">
      <c r="A32" s="2">
        <v>47</v>
      </c>
      <c r="B32" s="3">
        <v>38682.200000000019</v>
      </c>
      <c r="C32" s="3">
        <v>36408.249999999971</v>
      </c>
      <c r="F32">
        <f t="shared" si="0"/>
        <v>46</v>
      </c>
      <c r="G32">
        <f t="shared" si="1"/>
        <v>43275.500000000036</v>
      </c>
      <c r="H32">
        <f t="shared" si="3"/>
        <v>-31898.15</v>
      </c>
    </row>
    <row r="33" spans="1:8" x14ac:dyDescent="0.25">
      <c r="A33" s="2">
        <v>48</v>
      </c>
      <c r="B33" s="3">
        <v>25121.050000000007</v>
      </c>
      <c r="C33" s="3">
        <v>26648.55</v>
      </c>
      <c r="F33">
        <f t="shared" si="0"/>
        <v>47</v>
      </c>
      <c r="G33">
        <f t="shared" si="1"/>
        <v>38682.200000000019</v>
      </c>
      <c r="H33">
        <f t="shared" si="3"/>
        <v>-36408.249999999971</v>
      </c>
    </row>
    <row r="34" spans="1:8" x14ac:dyDescent="0.25">
      <c r="A34" s="2">
        <v>49</v>
      </c>
      <c r="B34" s="3">
        <v>17530.300000000003</v>
      </c>
      <c r="C34" s="3">
        <v>5076.9500000000016</v>
      </c>
      <c r="F34">
        <f t="shared" si="0"/>
        <v>48</v>
      </c>
      <c r="G34">
        <f t="shared" si="1"/>
        <v>25121.050000000007</v>
      </c>
      <c r="H34">
        <f t="shared" si="3"/>
        <v>-26648.55</v>
      </c>
    </row>
    <row r="35" spans="1:8" x14ac:dyDescent="0.25">
      <c r="A35" s="2">
        <v>50</v>
      </c>
      <c r="B35" s="3">
        <v>6653.7500000000018</v>
      </c>
      <c r="C35" s="3">
        <v>15336.550000000001</v>
      </c>
      <c r="F35">
        <f t="shared" si="0"/>
        <v>49</v>
      </c>
      <c r="G35">
        <f t="shared" si="1"/>
        <v>17530.300000000003</v>
      </c>
      <c r="H35">
        <f t="shared" si="3"/>
        <v>-5076.9500000000016</v>
      </c>
    </row>
    <row r="36" spans="1:8" x14ac:dyDescent="0.25">
      <c r="A36" s="2">
        <v>51</v>
      </c>
      <c r="B36" s="3"/>
      <c r="C36" s="3">
        <v>7537.1000000000022</v>
      </c>
      <c r="F36">
        <f t="shared" si="0"/>
        <v>50</v>
      </c>
      <c r="G36">
        <f t="shared" si="1"/>
        <v>6653.7500000000018</v>
      </c>
      <c r="H36">
        <f t="shared" si="3"/>
        <v>-15336.550000000001</v>
      </c>
    </row>
    <row r="37" spans="1:8" x14ac:dyDescent="0.25">
      <c r="A37" s="2">
        <v>52</v>
      </c>
      <c r="B37" s="3">
        <v>18736.400000000001</v>
      </c>
      <c r="C37" s="3">
        <v>15161.549999999992</v>
      </c>
      <c r="F37">
        <f t="shared" si="0"/>
        <v>51</v>
      </c>
      <c r="G37">
        <f t="shared" si="1"/>
        <v>0</v>
      </c>
      <c r="H37">
        <f t="shared" si="3"/>
        <v>-7537.1000000000022</v>
      </c>
    </row>
    <row r="38" spans="1:8" x14ac:dyDescent="0.25">
      <c r="A38" s="2">
        <v>54</v>
      </c>
      <c r="B38" s="3"/>
      <c r="C38" s="3">
        <v>4097.8999999999996</v>
      </c>
      <c r="F38">
        <f t="shared" si="0"/>
        <v>52</v>
      </c>
      <c r="G38">
        <f t="shared" si="1"/>
        <v>18736.400000000001</v>
      </c>
      <c r="H38">
        <f t="shared" si="3"/>
        <v>-15161.549999999992</v>
      </c>
    </row>
    <row r="39" spans="1:8" x14ac:dyDescent="0.25">
      <c r="A39" s="2">
        <v>55</v>
      </c>
      <c r="B39" s="3"/>
      <c r="C39" s="3">
        <v>3127.75</v>
      </c>
      <c r="F39">
        <f t="shared" si="0"/>
        <v>54</v>
      </c>
      <c r="G39">
        <f t="shared" si="1"/>
        <v>0</v>
      </c>
      <c r="H39">
        <f t="shared" si="3"/>
        <v>-4097.8999999999996</v>
      </c>
    </row>
    <row r="40" spans="1:8" x14ac:dyDescent="0.25">
      <c r="A40" s="2">
        <v>57</v>
      </c>
      <c r="B40" s="3">
        <v>3303.4999999999995</v>
      </c>
      <c r="C40" s="3"/>
      <c r="F40">
        <f t="shared" si="0"/>
        <v>55</v>
      </c>
      <c r="G40">
        <f t="shared" si="1"/>
        <v>0</v>
      </c>
      <c r="H40">
        <f t="shared" si="3"/>
        <v>-3127.75</v>
      </c>
    </row>
    <row r="41" spans="1:8" x14ac:dyDescent="0.25">
      <c r="A41" s="2">
        <v>58</v>
      </c>
      <c r="B41" s="3"/>
      <c r="C41" s="3">
        <v>5851.35</v>
      </c>
      <c r="F41">
        <f t="shared" si="0"/>
        <v>57</v>
      </c>
      <c r="G41">
        <f t="shared" si="1"/>
        <v>3303.4999999999995</v>
      </c>
      <c r="H41">
        <f t="shared" si="3"/>
        <v>0</v>
      </c>
    </row>
    <row r="42" spans="1:8" x14ac:dyDescent="0.25">
      <c r="F42">
        <f t="shared" si="0"/>
        <v>58</v>
      </c>
      <c r="G42">
        <f t="shared" si="1"/>
        <v>0</v>
      </c>
      <c r="H42">
        <f t="shared" si="3"/>
        <v>-5851.35</v>
      </c>
    </row>
    <row r="49" spans="1:2" x14ac:dyDescent="0.25">
      <c r="A49" t="s">
        <v>73</v>
      </c>
      <c r="B49" s="8">
        <f>SUM(B6:B41)</f>
        <v>1407397.85</v>
      </c>
    </row>
    <row r="50" spans="1:2" x14ac:dyDescent="0.25">
      <c r="A50" t="s">
        <v>70</v>
      </c>
      <c r="B50" s="8">
        <f>SUM(C6:C41)</f>
        <v>1428925.7000000002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F9F7-6073-4156-B640-4A113E2040FF}">
  <dimension ref="A1:Y32"/>
  <sheetViews>
    <sheetView showGridLines="0" tabSelected="1" zoomScale="85" zoomScaleNormal="85" workbookViewId="0">
      <selection activeCell="Q1" sqref="Q1:T2"/>
    </sheetView>
  </sheetViews>
  <sheetFormatPr defaultRowHeight="15" x14ac:dyDescent="0.25"/>
  <cols>
    <col min="1" max="2" width="5.7109375" customWidth="1"/>
    <col min="3" max="3" width="20.85546875" bestFit="1" customWidth="1"/>
    <col min="4" max="4" width="8.140625" bestFit="1" customWidth="1"/>
    <col min="5" max="6" width="5.28515625" customWidth="1"/>
    <col min="7" max="7" width="20.85546875" bestFit="1" customWidth="1"/>
    <col min="8" max="8" width="7.7109375" customWidth="1"/>
    <col min="9" max="10" width="5.28515625" customWidth="1"/>
    <col min="11" max="11" width="20.85546875" bestFit="1" customWidth="1"/>
    <col min="12" max="12" width="7.7109375" customWidth="1"/>
    <col min="13" max="14" width="5.28515625" customWidth="1"/>
    <col min="15" max="15" width="20.85546875" bestFit="1" customWidth="1"/>
    <col min="16" max="16" width="7.7109375" customWidth="1"/>
    <col min="17" max="21" width="5.28515625" customWidth="1"/>
    <col min="22" max="26" width="7.7109375" customWidth="1"/>
  </cols>
  <sheetData>
    <row r="1" spans="1:25" ht="15" customHeight="1" x14ac:dyDescent="0.25">
      <c r="A1" s="39" t="s">
        <v>80</v>
      </c>
      <c r="B1" s="39"/>
      <c r="C1" s="39"/>
      <c r="D1" s="39"/>
      <c r="E1" s="39"/>
      <c r="F1" s="39"/>
      <c r="G1" s="39"/>
      <c r="H1" s="39"/>
      <c r="I1" s="39"/>
      <c r="J1" s="39"/>
      <c r="K1" s="39"/>
      <c r="L1" s="39"/>
      <c r="M1" s="39"/>
      <c r="N1" s="39"/>
      <c r="O1" s="39"/>
      <c r="P1" s="39"/>
      <c r="Q1" s="40" t="str">
        <f>Pivot!I4</f>
        <v>2018-May</v>
      </c>
      <c r="R1" s="40"/>
      <c r="S1" s="40"/>
      <c r="T1" s="40"/>
      <c r="U1" s="29"/>
      <c r="V1" s="36" t="s">
        <v>81</v>
      </c>
      <c r="W1" s="36"/>
      <c r="X1" s="36"/>
      <c r="Y1" s="28"/>
    </row>
    <row r="2" spans="1:25" x14ac:dyDescent="0.25">
      <c r="A2" s="39"/>
      <c r="B2" s="39"/>
      <c r="C2" s="39"/>
      <c r="D2" s="39"/>
      <c r="E2" s="39"/>
      <c r="F2" s="39"/>
      <c r="G2" s="39"/>
      <c r="H2" s="39"/>
      <c r="I2" s="39"/>
      <c r="J2" s="39"/>
      <c r="K2" s="39"/>
      <c r="L2" s="39"/>
      <c r="M2" s="39"/>
      <c r="N2" s="39"/>
      <c r="O2" s="39"/>
      <c r="P2" s="39"/>
      <c r="Q2" s="40"/>
      <c r="R2" s="40"/>
      <c r="S2" s="40"/>
      <c r="T2" s="40"/>
      <c r="U2" s="29"/>
      <c r="V2" s="36"/>
      <c r="W2" s="36"/>
      <c r="X2" s="36"/>
      <c r="Y2" s="28"/>
    </row>
    <row r="3" spans="1:25" x14ac:dyDescent="0.25">
      <c r="V3" s="36"/>
      <c r="W3" s="36"/>
      <c r="X3" s="36"/>
      <c r="Y3" s="28"/>
    </row>
    <row r="4" spans="1:25" ht="15.75" thickBot="1" x14ac:dyDescent="0.3">
      <c r="V4" s="28"/>
      <c r="W4" s="28"/>
      <c r="X4" s="28"/>
      <c r="Y4" s="28"/>
    </row>
    <row r="5" spans="1:25" ht="15.75" thickBot="1" x14ac:dyDescent="0.3">
      <c r="B5" s="25"/>
      <c r="C5" s="26"/>
      <c r="D5" s="26"/>
      <c r="E5" s="26"/>
      <c r="F5" s="26"/>
      <c r="G5" s="26"/>
      <c r="H5" s="26"/>
      <c r="I5" s="26"/>
      <c r="J5" s="26"/>
      <c r="K5" s="26"/>
      <c r="L5" s="26"/>
      <c r="M5" s="26"/>
      <c r="N5" s="26"/>
      <c r="O5" s="27"/>
      <c r="V5" s="28"/>
      <c r="W5" s="28"/>
      <c r="X5" s="28"/>
      <c r="Y5" s="28"/>
    </row>
    <row r="6" spans="1:25" ht="15.75" thickBot="1" x14ac:dyDescent="0.3">
      <c r="V6" s="28"/>
      <c r="W6" s="28"/>
      <c r="X6" s="28"/>
      <c r="Y6" s="28"/>
    </row>
    <row r="7" spans="1:25" ht="21.75" thickBot="1" x14ac:dyDescent="0.3">
      <c r="C7" s="55" t="str">
        <f>Pivot!L10</f>
        <v>Amount</v>
      </c>
      <c r="D7" s="56"/>
      <c r="G7" s="55" t="str">
        <f>Pivot!M10</f>
        <v>Quantity</v>
      </c>
      <c r="H7" s="56"/>
      <c r="K7" s="55" t="str">
        <f>Pivot!N10</f>
        <v>Orders</v>
      </c>
      <c r="L7" s="56"/>
      <c r="O7" s="55" t="str">
        <f>Pivot!O10</f>
        <v>Customers</v>
      </c>
      <c r="P7" s="56"/>
      <c r="V7" s="28"/>
      <c r="W7" s="28"/>
      <c r="X7" s="28"/>
      <c r="Y7" s="28"/>
    </row>
    <row r="8" spans="1:25" ht="18.75" x14ac:dyDescent="0.3">
      <c r="A8" s="41" t="str">
        <f>Q1</f>
        <v>2018-May</v>
      </c>
      <c r="B8" s="42"/>
      <c r="C8" s="34">
        <f>Pivot!L11</f>
        <v>169258.19999999963</v>
      </c>
      <c r="D8" s="21">
        <f>Pivot!L13</f>
        <v>-6.0638729168211114E-2</v>
      </c>
      <c r="G8" s="35">
        <f>Pivot!M11</f>
        <v>36613</v>
      </c>
      <c r="H8" s="21">
        <f>Pivot!M13</f>
        <v>-8.2633860339254794E-2</v>
      </c>
      <c r="K8" s="35">
        <f>Pivot!N11</f>
        <v>4418</v>
      </c>
      <c r="L8" s="21">
        <f>Pivot!N13</f>
        <v>-4.9074472664657809E-2</v>
      </c>
      <c r="O8" s="35">
        <f>Pivot!O11</f>
        <v>797</v>
      </c>
      <c r="P8" s="21">
        <f>Pivot!O13</f>
        <v>1.2562814070351536E-3</v>
      </c>
      <c r="V8" s="28"/>
      <c r="W8" s="28"/>
      <c r="X8" s="28"/>
      <c r="Y8" s="28"/>
    </row>
    <row r="9" spans="1:25" x14ac:dyDescent="0.25">
      <c r="A9" s="43" t="str">
        <f>Pivot!I5</f>
        <v>2017-May</v>
      </c>
      <c r="B9" s="44"/>
      <c r="C9" s="22">
        <f>Pivot!L12</f>
        <v>180184.34999999977</v>
      </c>
      <c r="D9" s="23"/>
      <c r="G9" s="24">
        <f>Pivot!M12</f>
        <v>39911</v>
      </c>
      <c r="H9" s="23"/>
      <c r="K9" s="24">
        <f>Pivot!N12</f>
        <v>4646</v>
      </c>
      <c r="L9" s="23"/>
      <c r="O9" s="24">
        <f>Pivot!O12</f>
        <v>796</v>
      </c>
      <c r="P9" s="23"/>
      <c r="V9" s="28"/>
      <c r="W9" s="28"/>
      <c r="X9" s="28"/>
      <c r="Y9" s="28"/>
    </row>
    <row r="10" spans="1:25" ht="21" customHeight="1" thickBot="1" x14ac:dyDescent="0.3">
      <c r="A10" s="37" t="s">
        <v>24</v>
      </c>
      <c r="B10" s="38"/>
      <c r="C10" s="57"/>
      <c r="D10" s="58"/>
      <c r="G10" s="57"/>
      <c r="H10" s="58"/>
      <c r="K10" s="57"/>
      <c r="L10" s="58"/>
      <c r="O10" s="57"/>
      <c r="P10" s="58"/>
      <c r="V10" s="28"/>
      <c r="W10" s="28"/>
      <c r="X10" s="28"/>
      <c r="Y10" s="28"/>
    </row>
    <row r="11" spans="1:25" x14ac:dyDescent="0.25">
      <c r="V11" s="28"/>
      <c r="W11" s="28"/>
      <c r="X11" s="28"/>
      <c r="Y11" s="28"/>
    </row>
    <row r="12" spans="1:25" ht="15.75" thickBot="1" x14ac:dyDescent="0.3">
      <c r="V12" s="28"/>
      <c r="W12" s="28"/>
      <c r="X12" s="28"/>
      <c r="Y12" s="28"/>
    </row>
    <row r="13" spans="1:25" ht="19.5" thickBot="1" x14ac:dyDescent="0.35">
      <c r="C13" s="59" t="s">
        <v>77</v>
      </c>
      <c r="D13" s="60"/>
      <c r="E13" s="60"/>
      <c r="F13" s="60"/>
      <c r="G13" s="61"/>
      <c r="I13" s="59" t="s">
        <v>78</v>
      </c>
      <c r="J13" s="60"/>
      <c r="K13" s="60"/>
      <c r="L13" s="61"/>
      <c r="O13" s="59" t="s">
        <v>79</v>
      </c>
      <c r="P13" s="60"/>
      <c r="Q13" s="60"/>
      <c r="R13" s="60"/>
      <c r="S13" s="60"/>
      <c r="T13" s="61"/>
      <c r="V13" s="28"/>
      <c r="W13" s="28"/>
      <c r="X13" s="28"/>
      <c r="Y13" s="28"/>
    </row>
    <row r="14" spans="1:25" ht="15.75" x14ac:dyDescent="0.25">
      <c r="C14" s="30" t="str">
        <f>'City{_based_Performance'!B27</f>
        <v>Stores</v>
      </c>
      <c r="D14" s="31" t="str">
        <f>'City{_based_Performance'!C27</f>
        <v>Now</v>
      </c>
      <c r="E14" s="31"/>
      <c r="F14" s="32" t="str">
        <f>'City{_based_Performance'!E27</f>
        <v>Var</v>
      </c>
      <c r="G14" s="33" t="s">
        <v>24</v>
      </c>
      <c r="I14" s="49" t="s">
        <v>75</v>
      </c>
      <c r="J14" s="50"/>
      <c r="K14" s="50"/>
      <c r="L14" s="51"/>
      <c r="O14" s="18"/>
      <c r="P14" s="19"/>
      <c r="Q14" s="19"/>
      <c r="R14" s="19"/>
      <c r="S14" s="19"/>
      <c r="T14" s="20"/>
      <c r="V14" s="28"/>
      <c r="W14" s="28"/>
      <c r="X14" s="28"/>
      <c r="Y14" s="28"/>
    </row>
    <row r="15" spans="1:25" x14ac:dyDescent="0.25">
      <c r="C15" s="10" t="str">
        <f>'City{_based_Performance'!B28</f>
        <v>Ballarat</v>
      </c>
      <c r="D15" s="15">
        <f>'City{_based_Performance'!C28</f>
        <v>13829.399999999994</v>
      </c>
      <c r="E15" s="15"/>
      <c r="F15" s="9">
        <f>'City{_based_Performance'!E28</f>
        <v>-1.3077469286680632E-2</v>
      </c>
      <c r="G15" s="11"/>
      <c r="I15" s="46" t="s">
        <v>76</v>
      </c>
      <c r="J15" s="47"/>
      <c r="K15" s="47"/>
      <c r="L15" s="48"/>
      <c r="O15" s="10"/>
      <c r="P15" s="16"/>
      <c r="Q15" s="16"/>
      <c r="R15" s="16"/>
      <c r="S15" s="16"/>
      <c r="T15" s="11"/>
      <c r="V15" s="28"/>
      <c r="W15" s="28"/>
      <c r="X15" s="28"/>
      <c r="Y15" s="28"/>
    </row>
    <row r="16" spans="1:25" x14ac:dyDescent="0.25">
      <c r="C16" s="10" t="str">
        <f>'City{_based_Performance'!B29</f>
        <v>Bendigo</v>
      </c>
      <c r="D16" s="15">
        <f>'City{_based_Performance'!C29</f>
        <v>13249.500000000005</v>
      </c>
      <c r="E16" s="15"/>
      <c r="F16" s="9">
        <f>'City{_based_Performance'!E29</f>
        <v>0.22773772679256576</v>
      </c>
      <c r="G16" s="11"/>
      <c r="I16" s="52"/>
      <c r="J16" s="53"/>
      <c r="K16" s="53"/>
      <c r="L16" s="54"/>
      <c r="O16" s="10"/>
      <c r="P16" s="16"/>
      <c r="Q16" s="16"/>
      <c r="R16" s="16"/>
      <c r="S16" s="16"/>
      <c r="T16" s="11"/>
      <c r="V16" s="28"/>
      <c r="W16" s="28"/>
      <c r="X16" s="28"/>
      <c r="Y16" s="28"/>
    </row>
    <row r="17" spans="3:25" x14ac:dyDescent="0.25">
      <c r="C17" s="10" t="str">
        <f>'City{_based_Performance'!B30</f>
        <v>Cairns</v>
      </c>
      <c r="D17" s="15">
        <f>'City{_based_Performance'!C30</f>
        <v>11284.45</v>
      </c>
      <c r="E17" s="15"/>
      <c r="F17" s="9">
        <f>'City{_based_Performance'!E30</f>
        <v>-0.14676571774224056</v>
      </c>
      <c r="G17" s="11"/>
      <c r="I17" s="52"/>
      <c r="J17" s="53"/>
      <c r="K17" s="53"/>
      <c r="L17" s="54"/>
      <c r="O17" s="10"/>
      <c r="P17" s="16"/>
      <c r="Q17" s="16"/>
      <c r="R17" s="16"/>
      <c r="S17" s="16"/>
      <c r="T17" s="11"/>
      <c r="V17" s="28"/>
      <c r="W17" s="28"/>
      <c r="X17" s="28"/>
      <c r="Y17" s="28"/>
    </row>
    <row r="18" spans="3:25" x14ac:dyDescent="0.25">
      <c r="C18" s="10" t="str">
        <f>'City{_based_Performance'!B31</f>
        <v>Canberra</v>
      </c>
      <c r="D18" s="15">
        <f>'City{_based_Performance'!C31</f>
        <v>10162.349999999993</v>
      </c>
      <c r="E18" s="15"/>
      <c r="F18" s="9">
        <f>'City{_based_Performance'!E31</f>
        <v>-6.940317300428156E-2</v>
      </c>
      <c r="G18" s="11"/>
      <c r="I18" s="10"/>
      <c r="J18" s="16"/>
      <c r="K18" s="16"/>
      <c r="L18" s="11"/>
      <c r="O18" s="10"/>
      <c r="P18" s="16"/>
      <c r="Q18" s="16"/>
      <c r="R18" s="16"/>
      <c r="S18" s="16"/>
      <c r="T18" s="11"/>
      <c r="V18" s="28"/>
      <c r="W18" s="28"/>
      <c r="X18" s="28"/>
      <c r="Y18" s="28"/>
    </row>
    <row r="19" spans="3:25" x14ac:dyDescent="0.25">
      <c r="C19" s="10" t="str">
        <f>'City{_based_Performance'!B32</f>
        <v>Central Coast</v>
      </c>
      <c r="D19" s="15">
        <f>'City{_based_Performance'!C32</f>
        <v>10530.2</v>
      </c>
      <c r="E19" s="15"/>
      <c r="F19" s="9">
        <f>'City{_based_Performance'!E32</f>
        <v>-0.15167627356913593</v>
      </c>
      <c r="G19" s="11"/>
      <c r="I19" s="10"/>
      <c r="J19" s="16"/>
      <c r="K19" s="16"/>
      <c r="L19" s="11"/>
      <c r="O19" s="10"/>
      <c r="P19" s="16"/>
      <c r="Q19" s="16"/>
      <c r="R19" s="16"/>
      <c r="S19" s="16"/>
      <c r="T19" s="11"/>
      <c r="V19" s="28"/>
      <c r="W19" s="28"/>
      <c r="X19" s="28"/>
      <c r="Y19" s="28"/>
    </row>
    <row r="20" spans="3:25" x14ac:dyDescent="0.25">
      <c r="C20" s="10" t="str">
        <f>'City{_based_Performance'!B33</f>
        <v>Darwin</v>
      </c>
      <c r="D20" s="15">
        <f>'City{_based_Performance'!C33</f>
        <v>10279.899999999996</v>
      </c>
      <c r="E20" s="15"/>
      <c r="F20" s="9">
        <f>'City{_based_Performance'!E33</f>
        <v>-0.19080754728862825</v>
      </c>
      <c r="G20" s="11"/>
      <c r="I20" s="10"/>
      <c r="J20" s="16"/>
      <c r="K20" s="16"/>
      <c r="L20" s="11"/>
      <c r="O20" s="10"/>
      <c r="P20" s="16"/>
      <c r="Q20" s="16"/>
      <c r="R20" s="16"/>
      <c r="S20" s="16"/>
      <c r="T20" s="11"/>
      <c r="V20" s="28"/>
      <c r="W20" s="28"/>
      <c r="X20" s="28"/>
      <c r="Y20" s="28"/>
    </row>
    <row r="21" spans="3:25" x14ac:dyDescent="0.25">
      <c r="C21" s="10" t="str">
        <f>'City{_based_Performance'!B34</f>
        <v>Geelong</v>
      </c>
      <c r="D21" s="15">
        <f>'City{_based_Performance'!C34</f>
        <v>13313.999999999998</v>
      </c>
      <c r="E21" s="15"/>
      <c r="F21" s="9">
        <f>'City{_based_Performance'!E34</f>
        <v>0.39817693018566724</v>
      </c>
      <c r="G21" s="11"/>
      <c r="I21" s="10"/>
      <c r="J21" s="16"/>
      <c r="K21" s="16"/>
      <c r="L21" s="11"/>
      <c r="O21" s="10"/>
      <c r="P21" s="16"/>
      <c r="Q21" s="16"/>
      <c r="R21" s="16"/>
      <c r="S21" s="16"/>
      <c r="T21" s="11"/>
      <c r="V21" s="28"/>
      <c r="W21" s="28"/>
      <c r="X21" s="28"/>
      <c r="Y21" s="28"/>
    </row>
    <row r="22" spans="3:25" x14ac:dyDescent="0.25">
      <c r="C22" s="10" t="str">
        <f>'City{_based_Performance'!B35</f>
        <v>Gold Coast</v>
      </c>
      <c r="D22" s="15">
        <f>'City{_based_Performance'!C35</f>
        <v>11135.3</v>
      </c>
      <c r="E22" s="15"/>
      <c r="F22" s="9">
        <f>'City{_based_Performance'!E35</f>
        <v>0.21157026591809247</v>
      </c>
      <c r="G22" s="11"/>
      <c r="I22" s="10"/>
      <c r="J22" s="16"/>
      <c r="K22" s="16"/>
      <c r="L22" s="11"/>
      <c r="O22" s="10"/>
      <c r="P22" s="16"/>
      <c r="Q22" s="16"/>
      <c r="R22" s="16"/>
      <c r="S22" s="16"/>
      <c r="T22" s="11"/>
      <c r="V22" s="28"/>
      <c r="W22" s="28"/>
      <c r="X22" s="28"/>
      <c r="Y22" s="28"/>
    </row>
    <row r="23" spans="3:25" x14ac:dyDescent="0.25">
      <c r="C23" s="10" t="str">
        <f>'City{_based_Performance'!B36</f>
        <v>Hobart</v>
      </c>
      <c r="D23" s="15">
        <f>'City{_based_Performance'!C36</f>
        <v>10325.450000000001</v>
      </c>
      <c r="E23" s="15"/>
      <c r="F23" s="9">
        <f>'City{_based_Performance'!E36</f>
        <v>-0.19268719849256033</v>
      </c>
      <c r="G23" s="11"/>
      <c r="I23" s="10"/>
      <c r="J23" s="16"/>
      <c r="K23" s="16"/>
      <c r="L23" s="11"/>
      <c r="O23" s="10"/>
      <c r="P23" s="16"/>
      <c r="Q23" s="16"/>
      <c r="R23" s="16"/>
      <c r="S23" s="16"/>
      <c r="T23" s="11"/>
      <c r="V23" s="28"/>
      <c r="W23" s="28"/>
      <c r="X23" s="28"/>
      <c r="Y23" s="28"/>
    </row>
    <row r="24" spans="3:25" x14ac:dyDescent="0.25">
      <c r="C24" s="10" t="str">
        <f>'City{_based_Performance'!B37</f>
        <v>Mackay</v>
      </c>
      <c r="D24" s="15">
        <f>'City{_based_Performance'!C37</f>
        <v>11588.95</v>
      </c>
      <c r="E24" s="15"/>
      <c r="F24" s="9">
        <f>'City{_based_Performance'!E37</f>
        <v>-7.6419466283068394E-2</v>
      </c>
      <c r="G24" s="11"/>
      <c r="I24" s="10"/>
      <c r="J24" s="16"/>
      <c r="K24" s="16"/>
      <c r="L24" s="11"/>
      <c r="O24" s="10"/>
      <c r="P24" s="16"/>
      <c r="Q24" s="16"/>
      <c r="R24" s="16"/>
      <c r="S24" s="16"/>
      <c r="T24" s="11"/>
      <c r="V24" s="28"/>
      <c r="W24" s="28"/>
      <c r="X24" s="28"/>
      <c r="Y24" s="28"/>
    </row>
    <row r="25" spans="3:25" x14ac:dyDescent="0.25">
      <c r="C25" s="10" t="str">
        <f>'City{_based_Performance'!B38</f>
        <v>Newcastle</v>
      </c>
      <c r="D25" s="15">
        <f>'City{_based_Performance'!C38</f>
        <v>10860.800000000007</v>
      </c>
      <c r="E25" s="15"/>
      <c r="F25" s="9">
        <f>'City{_based_Performance'!E38</f>
        <v>-0.10095320085924597</v>
      </c>
      <c r="G25" s="11"/>
      <c r="I25" s="10"/>
      <c r="J25" s="16"/>
      <c r="K25" s="16"/>
      <c r="L25" s="11"/>
      <c r="O25" s="10"/>
      <c r="P25" s="16"/>
      <c r="Q25" s="16"/>
      <c r="R25" s="16"/>
      <c r="S25" s="16"/>
      <c r="T25" s="11"/>
      <c r="V25" s="28"/>
      <c r="W25" s="28"/>
      <c r="X25" s="28"/>
      <c r="Y25" s="28"/>
    </row>
    <row r="26" spans="3:25" x14ac:dyDescent="0.25">
      <c r="C26" s="10" t="str">
        <f>'City{_based_Performance'!B39</f>
        <v>Rockhampton</v>
      </c>
      <c r="D26" s="15">
        <f>'City{_based_Performance'!C39</f>
        <v>10686.999999999995</v>
      </c>
      <c r="E26" s="15"/>
      <c r="F26" s="9">
        <f>'City{_based_Performance'!E39</f>
        <v>-0.27380337582560965</v>
      </c>
      <c r="G26" s="11"/>
      <c r="I26" s="10"/>
      <c r="J26" s="16"/>
      <c r="K26" s="16"/>
      <c r="L26" s="11"/>
      <c r="O26" s="10"/>
      <c r="P26" s="16"/>
      <c r="Q26" s="16"/>
      <c r="R26" s="16"/>
      <c r="S26" s="16"/>
      <c r="T26" s="11"/>
      <c r="V26" s="28"/>
      <c r="W26" s="28"/>
      <c r="X26" s="28"/>
      <c r="Y26" s="28"/>
    </row>
    <row r="27" spans="3:25" x14ac:dyDescent="0.25">
      <c r="C27" s="10" t="str">
        <f>'City{_based_Performance'!B40</f>
        <v>Sunshine Coast</v>
      </c>
      <c r="D27" s="15">
        <f>'City{_based_Performance'!C40</f>
        <v>10040.399999999998</v>
      </c>
      <c r="E27" s="15"/>
      <c r="F27" s="9">
        <f>'City{_based_Performance'!E40</f>
        <v>-0.13839235911474213</v>
      </c>
      <c r="G27" s="11"/>
      <c r="I27" s="10"/>
      <c r="J27" s="16"/>
      <c r="K27" s="16"/>
      <c r="L27" s="11"/>
      <c r="O27" s="10"/>
      <c r="P27" s="16"/>
      <c r="Q27" s="16"/>
      <c r="R27" s="16"/>
      <c r="S27" s="16"/>
      <c r="T27" s="11"/>
      <c r="V27" s="28"/>
      <c r="W27" s="28"/>
      <c r="X27" s="28"/>
      <c r="Y27" s="28"/>
    </row>
    <row r="28" spans="3:25" x14ac:dyDescent="0.25">
      <c r="C28" s="10" t="str">
        <f>'City{_based_Performance'!B41</f>
        <v>Townsville</v>
      </c>
      <c r="D28" s="15">
        <f>'City{_based_Performance'!C41</f>
        <v>11233.650000000001</v>
      </c>
      <c r="E28" s="15"/>
      <c r="F28" s="9">
        <f>'City{_based_Performance'!E41</f>
        <v>-6.0212180468420806E-3</v>
      </c>
      <c r="G28" s="11"/>
      <c r="I28" s="10"/>
      <c r="J28" s="16"/>
      <c r="K28" s="16"/>
      <c r="L28" s="11"/>
      <c r="O28" s="10"/>
      <c r="P28" s="16"/>
      <c r="Q28" s="16"/>
      <c r="R28" s="16"/>
      <c r="S28" s="16"/>
      <c r="T28" s="11"/>
      <c r="V28" s="28"/>
      <c r="W28" s="28"/>
      <c r="X28" s="28"/>
      <c r="Y28" s="28"/>
    </row>
    <row r="29" spans="3:25" ht="15.75" thickBot="1" x14ac:dyDescent="0.3">
      <c r="C29" s="12" t="str">
        <f>'City{_based_Performance'!B42</f>
        <v>Wollongong</v>
      </c>
      <c r="D29" s="45">
        <f>'City{_based_Performance'!C42</f>
        <v>10736.849999999999</v>
      </c>
      <c r="E29" s="45"/>
      <c r="F29" s="13">
        <f>'City{_based_Performance'!E42</f>
        <v>-0.12813443986098061</v>
      </c>
      <c r="G29" s="14"/>
      <c r="I29" s="10"/>
      <c r="J29" s="16"/>
      <c r="K29" s="16"/>
      <c r="L29" s="11"/>
      <c r="O29" s="10"/>
      <c r="P29" s="16"/>
      <c r="Q29" s="16"/>
      <c r="R29" s="16"/>
      <c r="S29" s="16"/>
      <c r="T29" s="11"/>
      <c r="V29" s="28"/>
      <c r="W29" s="28"/>
      <c r="X29" s="28"/>
      <c r="Y29" s="28"/>
    </row>
    <row r="30" spans="3:25" ht="15.75" thickBot="1" x14ac:dyDescent="0.3">
      <c r="I30" s="12"/>
      <c r="J30" s="17"/>
      <c r="K30" s="17"/>
      <c r="L30" s="14"/>
      <c r="O30" s="12"/>
      <c r="P30" s="17"/>
      <c r="Q30" s="17"/>
      <c r="R30" s="17"/>
      <c r="S30" s="17"/>
      <c r="T30" s="14"/>
      <c r="V30" s="28"/>
      <c r="W30" s="28"/>
      <c r="X30" s="28"/>
      <c r="Y30" s="28"/>
    </row>
    <row r="31" spans="3:25" x14ac:dyDescent="0.25">
      <c r="O31" s="16"/>
      <c r="P31" s="16"/>
      <c r="Q31" s="16"/>
      <c r="R31" s="16"/>
      <c r="S31" s="16"/>
      <c r="T31" s="16"/>
      <c r="V31" s="28"/>
      <c r="W31" s="28"/>
      <c r="X31" s="28"/>
      <c r="Y31" s="28"/>
    </row>
    <row r="32" spans="3:25" x14ac:dyDescent="0.25">
      <c r="O32" s="16"/>
      <c r="P32" s="16"/>
      <c r="Q32" s="16"/>
      <c r="R32" s="16"/>
      <c r="S32" s="16"/>
      <c r="T32" s="16"/>
      <c r="V32" s="28"/>
      <c r="W32" s="28"/>
      <c r="X32" s="28"/>
      <c r="Y32" s="28"/>
    </row>
  </sheetData>
  <mergeCells count="21">
    <mergeCell ref="D29:E29"/>
    <mergeCell ref="I15:L15"/>
    <mergeCell ref="I14:L14"/>
    <mergeCell ref="I16:L17"/>
    <mergeCell ref="O7:P7"/>
    <mergeCell ref="O10:P10"/>
    <mergeCell ref="C13:G13"/>
    <mergeCell ref="I13:L13"/>
    <mergeCell ref="O13:T13"/>
    <mergeCell ref="C7:D7"/>
    <mergeCell ref="C10:D10"/>
    <mergeCell ref="G7:H7"/>
    <mergeCell ref="G10:H10"/>
    <mergeCell ref="K7:L7"/>
    <mergeCell ref="K10:L10"/>
    <mergeCell ref="V1:X3"/>
    <mergeCell ref="A10:B10"/>
    <mergeCell ref="A1:P2"/>
    <mergeCell ref="Q1:T2"/>
    <mergeCell ref="A8:B8"/>
    <mergeCell ref="A9:B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Option Button 1">
              <controlPr defaultSize="0" autoFill="0" autoLine="0" autoPict="0">
                <anchor moveWithCells="1">
                  <from>
                    <xdr:col>9</xdr:col>
                    <xdr:colOff>171450</xdr:colOff>
                    <xdr:row>15</xdr:row>
                    <xdr:rowOff>66675</xdr:rowOff>
                  </from>
                  <to>
                    <xdr:col>10</xdr:col>
                    <xdr:colOff>771525</xdr:colOff>
                    <xdr:row>16</xdr:row>
                    <xdr:rowOff>95250</xdr:rowOff>
                  </to>
                </anchor>
              </controlPr>
            </control>
          </mc:Choice>
        </mc:AlternateContent>
        <mc:AlternateContent xmlns:mc="http://schemas.openxmlformats.org/markup-compatibility/2006">
          <mc:Choice Requires="x14">
            <control shapeId="6146" r:id="rId5" name="Option Button 2">
              <controlPr defaultSize="0" autoFill="0" autoLine="0" autoPict="0">
                <anchor moveWithCells="1">
                  <from>
                    <xdr:col>10</xdr:col>
                    <xdr:colOff>695325</xdr:colOff>
                    <xdr:row>15</xdr:row>
                    <xdr:rowOff>66675</xdr:rowOff>
                  </from>
                  <to>
                    <xdr:col>11</xdr:col>
                    <xdr:colOff>161925</xdr:colOff>
                    <xdr:row>16</xdr:row>
                    <xdr:rowOff>95250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4" id="{B062A6B7-0AE1-4807-9299-BEEB0F59F51B}">
            <x14:iconSet iconSet="3Triangles">
              <x14:cfvo type="percent">
                <xm:f>0</xm:f>
              </x14:cfvo>
              <x14:cfvo type="num">
                <xm:f>0</xm:f>
              </x14:cfvo>
              <x14:cfvo type="num" gte="0">
                <xm:f>0</xm:f>
              </x14:cfvo>
            </x14:iconSet>
          </x14:cfRule>
          <xm:sqref>D8</xm:sqref>
        </x14:conditionalFormatting>
        <x14:conditionalFormatting xmlns:xm="http://schemas.microsoft.com/office/excel/2006/main">
          <x14:cfRule type="iconSet" priority="3" id="{A554FCDD-68B2-494D-A218-E5966E4DECF9}">
            <x14:iconSet iconSet="3Triangles">
              <x14:cfvo type="percent">
                <xm:f>0</xm:f>
              </x14:cfvo>
              <x14:cfvo type="num">
                <xm:f>0</xm:f>
              </x14:cfvo>
              <x14:cfvo type="num" gte="0">
                <xm:f>0</xm:f>
              </x14:cfvo>
            </x14:iconSet>
          </x14:cfRule>
          <xm:sqref>H8</xm:sqref>
        </x14:conditionalFormatting>
        <x14:conditionalFormatting xmlns:xm="http://schemas.microsoft.com/office/excel/2006/main">
          <x14:cfRule type="iconSet" priority="2" id="{C0907414-0E9C-475B-A4EE-4143AB78C005}">
            <x14:iconSet iconSet="3Triangles">
              <x14:cfvo type="percent">
                <xm:f>0</xm:f>
              </x14:cfvo>
              <x14:cfvo type="num">
                <xm:f>0</xm:f>
              </x14:cfvo>
              <x14:cfvo type="num" gte="0">
                <xm:f>0</xm:f>
              </x14:cfvo>
            </x14:iconSet>
          </x14:cfRule>
          <xm:sqref>L8</xm:sqref>
        </x14:conditionalFormatting>
        <x14:conditionalFormatting xmlns:xm="http://schemas.microsoft.com/office/excel/2006/main">
          <x14:cfRule type="iconSet" priority="1" id="{BDD87200-EE08-4EF4-930A-7A8082E3C144}">
            <x14:iconSet iconSet="3Triangles">
              <x14:cfvo type="percent">
                <xm:f>0</xm:f>
              </x14:cfvo>
              <x14:cfvo type="num">
                <xm:f>0</xm:f>
              </x14:cfvo>
              <x14:cfvo type="num" gte="0">
                <xm:f>0</xm:f>
              </x14:cfvo>
            </x14:iconSet>
          </x14:cfRule>
          <xm:sqref>P8</xm:sqref>
        </x14:conditionalFormatting>
      </x14:conditionalFormattings>
    </ext>
    <ext xmlns:x14="http://schemas.microsoft.com/office/spreadsheetml/2009/9/main" uri="{05C60535-1F16-4fd2-B633-F4F36F0B64E0}">
      <x14:sparklineGroups xmlns:xm="http://schemas.microsoft.com/office/excel/2006/main">
        <x14:sparklineGroup lineWeight="1.5" displayEmptyCellsAs="gap" markers="1" negative="1" rightToLeft="1" xr2:uid="{BC1A323C-625A-4D4D-A0DA-9033626BD9CB}">
          <x14:colorSeries theme="5" tint="0.39997558519241921"/>
          <x14:colorNegative theme="6"/>
          <x14:colorAxis rgb="FF000000"/>
          <x14:colorMarkers theme="5" tint="-0.249977111117893"/>
          <x14:colorFirst theme="5" tint="0.39997558519241921"/>
          <x14:colorLast theme="5" tint="0.39997558519241921"/>
          <x14:colorHigh theme="5"/>
          <x14:colorLow theme="5"/>
          <x14:sparklines>
            <x14:sparkline>
              <xm:f>Pivot!C6:C18</xm:f>
              <xm:sqref>C10</xm:sqref>
            </x14:sparkline>
          </x14:sparklines>
        </x14:sparklineGroup>
        <x14:sparklineGroup lineWeight="1.5" displayEmptyCellsAs="gap" markers="1" rightToLeft="1" xr2:uid="{532883AE-4BDA-47C4-AEEB-AE1B4C1B49D0}">
          <x14:colorSeries theme="5" tint="0.39997558519241921"/>
          <x14:colorNegative rgb="FFD00000"/>
          <x14:colorAxis rgb="FF000000"/>
          <x14:colorMarkers theme="5" tint="-0.249977111117893"/>
          <x14:colorFirst rgb="FFD00000"/>
          <x14:colorLast rgb="FFD00000"/>
          <x14:colorHigh rgb="FFD00000"/>
          <x14:colorLow rgb="FFD00000"/>
          <x14:sparklines>
            <x14:sparkline>
              <xm:f>Pivot!D6:D18</xm:f>
              <xm:sqref>G10</xm:sqref>
            </x14:sparkline>
          </x14:sparklines>
        </x14:sparklineGroup>
        <x14:sparklineGroup lineWeight="1.5" displayEmptyCellsAs="gap" markers="1" rightToLeft="1" xr2:uid="{650838D4-EF3D-4C92-97D7-45816A2CA93A}">
          <x14:colorSeries theme="5" tint="0.39997558519241921"/>
          <x14:colorNegative rgb="FFD00000"/>
          <x14:colorAxis rgb="FF000000"/>
          <x14:colorMarkers theme="5" tint="-0.249977111117893"/>
          <x14:colorFirst rgb="FFD00000"/>
          <x14:colorLast rgb="FFD00000"/>
          <x14:colorHigh rgb="FFD00000"/>
          <x14:colorLow rgb="FFD00000"/>
          <x14:sparklines>
            <x14:sparkline>
              <xm:f>Pivot!E6:E18</xm:f>
              <xm:sqref>K10</xm:sqref>
            </x14:sparkline>
          </x14:sparklines>
        </x14:sparklineGroup>
        <x14:sparklineGroup lineWeight="1.5" displayEmptyCellsAs="gap" markers="1" rightToLeft="1" xr2:uid="{6AE2E4DF-D8E7-4728-A9F4-E0487B6958A2}">
          <x14:colorSeries theme="5" tint="0.59999389629810485"/>
          <x14:colorNegative rgb="FFD00000"/>
          <x14:colorAxis rgb="FF000000"/>
          <x14:colorMarkers theme="5" tint="-0.249977111117893"/>
          <x14:colorFirst rgb="FFD00000"/>
          <x14:colorLast rgb="FFD00000"/>
          <x14:colorHigh rgb="FFD00000"/>
          <x14:colorLow rgb="FFD00000"/>
          <x14:sparklines>
            <x14:sparkline>
              <xm:f>Pivot!F6:F18</xm:f>
              <xm:sqref>O10</xm:sqref>
            </x14:sparkline>
          </x14:sparklines>
        </x14:sparklineGroup>
        <x14:sparklineGroup manualMin="0" type="column" displayEmptyCellsAs="gap" negative="1" minAxisType="custom" rightToLeft="1" xr2:uid="{B9E5BA0D-E89A-47F3-80DC-35023BE10E9E}">
          <x14:colorSeries theme="5" tint="-0.249977111117893"/>
          <x14:colorNegative theme="7" tint="0.39997558519241921"/>
          <x14:colorAxis rgb="FF000000"/>
          <x14:colorMarkers theme="7" tint="-0.249977111117893"/>
          <x14:colorFirst theme="7" tint="-0.249977111117893"/>
          <x14:colorLast theme="7" tint="-0.249977111117893"/>
          <x14:colorHigh theme="7" tint="-0.249977111117893"/>
          <x14:colorLow theme="7" tint="-0.249977111117893"/>
          <x14:sparklines>
            <x14:sparkline>
              <xm:f>'City{_based_Performance'!B8:N8</xm:f>
              <xm:sqref>G15</xm:sqref>
            </x14:sparkline>
            <x14:sparkline>
              <xm:f>'City{_based_Performance'!B9:N9</xm:f>
              <xm:sqref>G16</xm:sqref>
            </x14:sparkline>
            <x14:sparkline>
              <xm:f>'City{_based_Performance'!B10:N10</xm:f>
              <xm:sqref>G17</xm:sqref>
            </x14:sparkline>
            <x14:sparkline>
              <xm:f>'City{_based_Performance'!B11:N11</xm:f>
              <xm:sqref>G18</xm:sqref>
            </x14:sparkline>
            <x14:sparkline>
              <xm:f>'City{_based_Performance'!B12:N12</xm:f>
              <xm:sqref>G19</xm:sqref>
            </x14:sparkline>
            <x14:sparkline>
              <xm:f>'City{_based_Performance'!B13:N13</xm:f>
              <xm:sqref>G20</xm:sqref>
            </x14:sparkline>
            <x14:sparkline>
              <xm:f>'City{_based_Performance'!B14:N14</xm:f>
              <xm:sqref>G21</xm:sqref>
            </x14:sparkline>
            <x14:sparkline>
              <xm:f>'City{_based_Performance'!B15:N15</xm:f>
              <xm:sqref>G22</xm:sqref>
            </x14:sparkline>
            <x14:sparkline>
              <xm:f>'City{_based_Performance'!B16:N16</xm:f>
              <xm:sqref>G23</xm:sqref>
            </x14:sparkline>
            <x14:sparkline>
              <xm:f>'City{_based_Performance'!B17:N17</xm:f>
              <xm:sqref>G24</xm:sqref>
            </x14:sparkline>
            <x14:sparkline>
              <xm:f>'City{_based_Performance'!B18:N18</xm:f>
              <xm:sqref>G25</xm:sqref>
            </x14:sparkline>
            <x14:sparkline>
              <xm:f>'City{_based_Performance'!B19:N19</xm:f>
              <xm:sqref>G26</xm:sqref>
            </x14:sparkline>
            <x14:sparkline>
              <xm:f>'City{_based_Performance'!B20:N20</xm:f>
              <xm:sqref>G27</xm:sqref>
            </x14:sparkline>
            <x14:sparkline>
              <xm:f>'City{_based_Performance'!B21:N21</xm:f>
              <xm:sqref>G28</xm:sqref>
            </x14:sparkline>
            <x14:sparkline>
              <xm:f>'City{_based_Performance'!B22:N22</xm:f>
              <xm:sqref>G29</xm:sqref>
            </x14:sparkline>
          </x14:sparklines>
        </x14:sparklineGroup>
      </x14:sparklineGroup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A7EBE59-D357-46EC-99B1-5C4099DBB8DB}">
  <ds:schemaRefs/>
</ds:datastoreItem>
</file>

<file path=customXml/itemProps2.xml><?xml version="1.0" encoding="utf-8"?>
<ds:datastoreItem xmlns:ds="http://schemas.openxmlformats.org/officeDocument/2006/customXml" ds:itemID="{1814F31E-2D84-43EE-944B-71B3EB2A0E3D}">
  <ds:schemaRefs/>
</ds:datastoreItem>
</file>

<file path=customXml/itemProps3.xml><?xml version="1.0" encoding="utf-8"?>
<ds:datastoreItem xmlns:ds="http://schemas.openxmlformats.org/officeDocument/2006/customXml" ds:itemID="{A821B575-5082-4F46-AAB7-88C1B3F5FCDB}">
  <ds:schemaRefs/>
</ds:datastoreItem>
</file>

<file path=customXml/itemProps4.xml><?xml version="1.0" encoding="utf-8"?>
<ds:datastoreItem xmlns:ds="http://schemas.openxmlformats.org/officeDocument/2006/customXml" ds:itemID="{F7AB8AD9-6B66-4B3D-853B-78939A20BE05}">
  <ds:schemaRefs/>
</ds:datastoreItem>
</file>

<file path=customXml/itemProps5.xml><?xml version="1.0" encoding="utf-8"?>
<ds:datastoreItem xmlns:ds="http://schemas.openxmlformats.org/officeDocument/2006/customXml" ds:itemID="{F1348D19-13AF-4AB2-B32C-C1EE5C0D74F2}">
  <ds:schemaRefs/>
</ds:datastoreItem>
</file>

<file path=customXml/itemProps6.xml><?xml version="1.0" encoding="utf-8"?>
<ds:datastoreItem xmlns:ds="http://schemas.openxmlformats.org/officeDocument/2006/customXml" ds:itemID="{9E367C8D-B80C-41E8-8CE0-31B320EAE0C6}">
  <ds:schemaRefs/>
</ds:datastoreItem>
</file>

<file path=customXml/itemProps7.xml><?xml version="1.0" encoding="utf-8"?>
<ds:datastoreItem xmlns:ds="http://schemas.openxmlformats.org/officeDocument/2006/customXml" ds:itemID="{7EC10A2E-0A1E-4582-A59F-F4FB7C7668BF}">
  <ds:schemaRefs/>
</ds:datastoreItem>
</file>

<file path=customXml/itemProps8.xml><?xml version="1.0" encoding="utf-8"?>
<ds:datastoreItem xmlns:ds="http://schemas.openxmlformats.org/officeDocument/2006/customXml" ds:itemID="{C8436B7C-900B-40C3-99A3-9773F74F75B2}">
  <ds:schemaRefs/>
</ds:datastoreItem>
</file>

<file path=customXml/itemProps9.xml><?xml version="1.0" encoding="utf-8"?>
<ds:datastoreItem xmlns:ds="http://schemas.openxmlformats.org/officeDocument/2006/customXml" ds:itemID="{C82FE634-783E-45A2-BC37-0583220B725C}">
  <ds:schemaRefs/>
</ds:datastoreItem>
</file>

<file path=customXml/itemProps10.xml><?xml version="1.0" encoding="utf-8"?>
<ds:datastoreItem xmlns:ds="http://schemas.openxmlformats.org/officeDocument/2006/customXml" ds:itemID="{562A6B77-0ED2-4695-BFC4-73CAB0F05802}">
  <ds:schemaRefs/>
</ds:datastoreItem>
</file>

<file path=customXml/itemProps11.xml><?xml version="1.0" encoding="utf-8"?>
<ds:datastoreItem xmlns:ds="http://schemas.openxmlformats.org/officeDocument/2006/customXml" ds:itemID="{A4DCE5C3-674D-47E4-9102-25DA37F2F4C1}">
  <ds:schemaRefs/>
</ds:datastoreItem>
</file>

<file path=customXml/itemProps12.xml><?xml version="1.0" encoding="utf-8"?>
<ds:datastoreItem xmlns:ds="http://schemas.openxmlformats.org/officeDocument/2006/customXml" ds:itemID="{2E645607-1438-4431-97FF-92A3CB530B9E}">
  <ds:schemaRefs>
    <ds:schemaRef ds:uri="http://schemas.microsoft.com/DataMashup"/>
  </ds:schemaRefs>
</ds:datastoreItem>
</file>

<file path=customXml/itemProps13.xml><?xml version="1.0" encoding="utf-8"?>
<ds:datastoreItem xmlns:ds="http://schemas.openxmlformats.org/officeDocument/2006/customXml" ds:itemID="{05180DCB-0660-4CC9-B3FD-487095305487}">
  <ds:schemaRefs/>
</ds:datastoreItem>
</file>

<file path=customXml/itemProps14.xml><?xml version="1.0" encoding="utf-8"?>
<ds:datastoreItem xmlns:ds="http://schemas.openxmlformats.org/officeDocument/2006/customXml" ds:itemID="{0CEE67FE-5C81-47BB-BCA9-4CE4A3BF08CC}">
  <ds:schemaRefs/>
</ds:datastoreItem>
</file>

<file path=customXml/itemProps15.xml><?xml version="1.0" encoding="utf-8"?>
<ds:datastoreItem xmlns:ds="http://schemas.openxmlformats.org/officeDocument/2006/customXml" ds:itemID="{2AF43869-B5FB-4866-953C-AF30207F6F30}">
  <ds:schemaRefs/>
</ds:datastoreItem>
</file>

<file path=customXml/itemProps16.xml><?xml version="1.0" encoding="utf-8"?>
<ds:datastoreItem xmlns:ds="http://schemas.openxmlformats.org/officeDocument/2006/customXml" ds:itemID="{208FCC23-C0D0-420B-8DFD-A10922FECB7B}">
  <ds:schemaRefs/>
</ds:datastoreItem>
</file>

<file path=customXml/itemProps17.xml><?xml version="1.0" encoding="utf-8"?>
<ds:datastoreItem xmlns:ds="http://schemas.openxmlformats.org/officeDocument/2006/customXml" ds:itemID="{771ACD8D-242C-4379-8A5F-3B84BF8CA229}">
  <ds:schemaRefs/>
</ds:datastoreItem>
</file>

<file path=customXml/itemProps18.xml><?xml version="1.0" encoding="utf-8"?>
<ds:datastoreItem xmlns:ds="http://schemas.openxmlformats.org/officeDocument/2006/customXml" ds:itemID="{5CA1F040-148F-4A0C-826B-05ACDB8716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vt:lpstr>
      <vt:lpstr>City{_based_Performance</vt:lpstr>
      <vt:lpstr>Top &amp; Bottom Products</vt:lpstr>
      <vt:lpstr>Customer_demographics</vt:lpstr>
      <vt:lpstr>Dashborad</vt:lpstr>
      <vt:lpstr>TopORBottom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garg</dc:creator>
  <cp:lastModifiedBy>tushar garg</cp:lastModifiedBy>
  <dcterms:created xsi:type="dcterms:W3CDTF">2015-06-05T18:17:20Z</dcterms:created>
  <dcterms:modified xsi:type="dcterms:W3CDTF">2026-04-22T10:32:09Z</dcterms:modified>
</cp:coreProperties>
</file>