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3.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f0e21de4c12992c7/Desktop/PracticeExcel/Pantech_data_^0_Projects/Raw_data/Data/"/>
    </mc:Choice>
  </mc:AlternateContent>
  <xr:revisionPtr revIDLastSave="2" documentId="11_F25DC773A252ABDACC1048CE115955745BDE58E8" xr6:coauthVersionLast="47" xr6:coauthVersionMax="47" xr10:uidLastSave="{43EBB652-65D6-4684-8303-484B3C5B4C15}"/>
  <bookViews>
    <workbookView xWindow="-120" yWindow="-120" windowWidth="20730" windowHeight="11160" firstSheet="1" activeTab="4" xr2:uid="{00000000-000D-0000-FFFF-FFFF00000000}"/>
  </bookViews>
  <sheets>
    <sheet name="Pivot" sheetId="1" r:id="rId1"/>
    <sheet name="City{_based_Performance" sheetId="3" r:id="rId2"/>
    <sheet name="Top &amp; Bottom Products" sheetId="4" r:id="rId3"/>
    <sheet name="Customer_demographics" sheetId="5" r:id="rId4"/>
    <sheet name="Dashborad" sheetId="6" r:id="rId5"/>
  </sheets>
  <definedNames>
    <definedName name="_xlchart.v1.0" hidden="1">'Top &amp; Bottom Products'!$I$4:$I$8</definedName>
    <definedName name="_xlchart.v1.1" hidden="1">'Top &amp; Bottom Products'!$J$3</definedName>
    <definedName name="_xlchart.v1.2" hidden="1">'Top &amp; Bottom Products'!$J$4:$J$8</definedName>
    <definedName name="_xlchart.v1.3" hidden="1">'Top &amp; Bottom Products'!$I$5:$I$9</definedName>
    <definedName name="_xlchart.v1.4" hidden="1">'Top &amp; Bottom Products'!$J$4</definedName>
    <definedName name="_xlchart.v1.5" hidden="1">'Top &amp; Bottom Products'!$J$5:$J$9</definedName>
    <definedName name="_xlchart.v1.6" hidden="1">'Top &amp; Bottom Products'!$I$4:$I$8</definedName>
    <definedName name="_xlchart.v1.7" hidden="1">'Top &amp; Bottom Products'!$J$3</definedName>
    <definedName name="_xlchart.v1.8" hidden="1">'Top &amp; Bottom Products'!$J$4:$J$8</definedName>
    <definedName name="Slicer_Category">#N/A</definedName>
    <definedName name="Slicer_Category1">#N/A</definedName>
    <definedName name="Slicer_Parking?">#N/A</definedName>
    <definedName name="TopORBottom">'Top &amp; Bottom Products'!$J$2</definedName>
  </definedNames>
  <calcPr calcId="191029"/>
  <pivotCaches>
    <pivotCache cacheId="450" r:id="rId6"/>
    <pivotCache cacheId="453" r:id="rId7"/>
    <pivotCache cacheId="456" r:id="rId8"/>
    <pivotCache cacheId="459" r:id="rId9"/>
    <pivotCache cacheId="462" r:id="rId10"/>
    <pivotCache cacheId="465" r:id="rId11"/>
  </pivotCaches>
  <extLst>
    <ext xmlns:x14="http://schemas.microsoft.com/office/spreadsheetml/2009/9/main" uri="{876F7934-8845-4945-9796-88D515C7AA90}">
      <x14:pivotCaches>
        <pivotCache cacheId="82" r:id="rId12"/>
        <pivotCache cacheId="19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a436ffdc-55d8-4be1-9f49-7df7b4772938" name="Dim_Customers" connection="Query - Dim_Customers"/>
          <x15:modelTable id="Dim_Products_5c84594c-0e11-4f18-88ed-82a2560d6880" name="Dim_Products" connection="Query - Dim_Products"/>
          <x15:modelTable id="Dim_Stores_3f4a0ab8-2e01-45ab-b02d-134bd570ba54" name="Dim_Stores" connection="Query - Dim_Stores"/>
          <x15:modelTable id="fact_Sales_4f1122ef-2ffa-4058-b39e-a7fefcf86079" name="fact_Sales" connection="Query - fact_Sales"/>
        </x15:modelTables>
        <x15:modelRelationships>
          <x15:modelRelationship fromTable="fact_Sales" fromColumn="Cust ID" toTable="Dim_Customers" toColumn="Cust ID"/>
          <x15:modelRelationship fromTable="fact_Sales" fromColumn="Product ID" toTable="Dim_Products" toColumn="Product ID"/>
          <x15:modelRelationship fromTable="fact_Sales" fromColumn="Store ID" toTable="Dim_Stores" toColumn="Store ID"/>
        </x15:modelRelationships>
        <x15:extLst>
          <ext xmlns:x16="http://schemas.microsoft.com/office/spreadsheetml/2014/11/main" uri="{9835A34E-60A6-4A7C-AAB8-D5F71C897F49}">
            <x16:modelTimeGroupings>
              <x16:modelTimeGrouping tableName="fact_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6" l="1"/>
  <c r="I5" i="1"/>
  <c r="A8" i="6"/>
  <c r="Q1" i="6"/>
  <c r="I4" i="1"/>
  <c r="J2" i="4"/>
  <c r="J6" i="4" s="1"/>
  <c r="F14" i="6"/>
  <c r="D14" i="6"/>
  <c r="C14" i="6"/>
  <c r="C7" i="6"/>
  <c r="G7" i="6"/>
  <c r="K7" i="6"/>
  <c r="O7" i="6"/>
  <c r="B50" i="5"/>
  <c r="B49"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7" i="5"/>
  <c r="F6" i="5"/>
  <c r="G6" i="5"/>
  <c r="H6" i="5"/>
  <c r="F7" i="5"/>
  <c r="G7" i="5"/>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F31" i="5"/>
  <c r="G31" i="5"/>
  <c r="F32" i="5"/>
  <c r="G32" i="5"/>
  <c r="F33" i="5"/>
  <c r="G33" i="5"/>
  <c r="F34" i="5"/>
  <c r="G34" i="5"/>
  <c r="F35" i="5"/>
  <c r="G35" i="5"/>
  <c r="F36" i="5"/>
  <c r="G36" i="5"/>
  <c r="F37" i="5"/>
  <c r="G37" i="5"/>
  <c r="F38" i="5"/>
  <c r="G38" i="5"/>
  <c r="F39" i="5"/>
  <c r="G39" i="5"/>
  <c r="F40" i="5"/>
  <c r="G40" i="5"/>
  <c r="F41" i="5"/>
  <c r="G41" i="5"/>
  <c r="F42" i="5"/>
  <c r="G42" i="5"/>
  <c r="D29" i="3"/>
  <c r="D30" i="3"/>
  <c r="D31" i="3"/>
  <c r="D32" i="3"/>
  <c r="D33" i="3"/>
  <c r="D34" i="3"/>
  <c r="D35" i="3"/>
  <c r="D36" i="3"/>
  <c r="D37" i="3"/>
  <c r="D38" i="3"/>
  <c r="D39" i="3"/>
  <c r="D40" i="3"/>
  <c r="D41" i="3"/>
  <c r="D42" i="3"/>
  <c r="D28" i="3"/>
  <c r="C29" i="3"/>
  <c r="C30" i="3"/>
  <c r="C31" i="3"/>
  <c r="C32" i="3"/>
  <c r="D19" i="6" s="1"/>
  <c r="C33" i="3"/>
  <c r="C34" i="3"/>
  <c r="C35" i="3"/>
  <c r="D22" i="6" s="1"/>
  <c r="C36" i="3"/>
  <c r="D23" i="6" s="1"/>
  <c r="C37" i="3"/>
  <c r="E37" i="3" s="1"/>
  <c r="F24" i="6" s="1"/>
  <c r="C38" i="3"/>
  <c r="C39" i="3"/>
  <c r="C40" i="3"/>
  <c r="D27" i="6" s="1"/>
  <c r="C41" i="3"/>
  <c r="E41" i="3" s="1"/>
  <c r="F28" i="6" s="1"/>
  <c r="C42" i="3"/>
  <c r="C28" i="3"/>
  <c r="D15" i="6" s="1"/>
  <c r="B41" i="3"/>
  <c r="C28" i="6" s="1"/>
  <c r="B42" i="3"/>
  <c r="C29" i="6" s="1"/>
  <c r="B29" i="3"/>
  <c r="C16" i="6" s="1"/>
  <c r="B30" i="3"/>
  <c r="C17" i="6" s="1"/>
  <c r="B31" i="3"/>
  <c r="C18" i="6" s="1"/>
  <c r="B32" i="3"/>
  <c r="C19" i="6" s="1"/>
  <c r="B33" i="3"/>
  <c r="C20" i="6" s="1"/>
  <c r="B34" i="3"/>
  <c r="C21" i="6" s="1"/>
  <c r="B35" i="3"/>
  <c r="C22" i="6" s="1"/>
  <c r="B36" i="3"/>
  <c r="C23" i="6" s="1"/>
  <c r="B37" i="3"/>
  <c r="C24" i="6" s="1"/>
  <c r="B38" i="3"/>
  <c r="C25" i="6" s="1"/>
  <c r="B39" i="3"/>
  <c r="C26" i="6" s="1"/>
  <c r="B40" i="3"/>
  <c r="C27" i="6" s="1"/>
  <c r="B28" i="3"/>
  <c r="C15" i="6" s="1"/>
  <c r="M11" i="1"/>
  <c r="G8" i="6" s="1"/>
  <c r="N11" i="1"/>
  <c r="K8" i="6" s="1"/>
  <c r="O11" i="1"/>
  <c r="O8" i="6" s="1"/>
  <c r="M12" i="1"/>
  <c r="G9" i="6" s="1"/>
  <c r="N12" i="1"/>
  <c r="K9" i="6" s="1"/>
  <c r="O12" i="1"/>
  <c r="O9" i="6" s="1"/>
  <c r="L12" i="1"/>
  <c r="C9" i="6" s="1"/>
  <c r="L11" i="1"/>
  <c r="C8" i="6" s="1"/>
  <c r="E33" i="3" l="1"/>
  <c r="F20" i="6" s="1"/>
  <c r="E29" i="3"/>
  <c r="F16" i="6" s="1"/>
  <c r="E31" i="3"/>
  <c r="F18" i="6" s="1"/>
  <c r="E39" i="3"/>
  <c r="F26" i="6" s="1"/>
  <c r="D18" i="6"/>
  <c r="E42" i="3"/>
  <c r="F29" i="6" s="1"/>
  <c r="E38" i="3"/>
  <c r="F25" i="6" s="1"/>
  <c r="E34" i="3"/>
  <c r="F21" i="6" s="1"/>
  <c r="E30" i="3"/>
  <c r="F17" i="6" s="1"/>
  <c r="E36" i="3"/>
  <c r="F23" i="6" s="1"/>
  <c r="E28" i="3"/>
  <c r="F15" i="6" s="1"/>
  <c r="E35" i="3"/>
  <c r="F22" i="6" s="1"/>
  <c r="D26" i="6"/>
  <c r="E40" i="3"/>
  <c r="F27" i="6" s="1"/>
  <c r="E32" i="3"/>
  <c r="F19" i="6" s="1"/>
  <c r="D29" i="6"/>
  <c r="D25" i="6"/>
  <c r="D21" i="6"/>
  <c r="D17" i="6"/>
  <c r="D28" i="6"/>
  <c r="D24" i="6"/>
  <c r="D20" i="6"/>
  <c r="D16" i="6"/>
  <c r="I4" i="4"/>
  <c r="I5" i="4"/>
  <c r="J5" i="4"/>
  <c r="I8" i="4"/>
  <c r="J8" i="4"/>
  <c r="J4" i="4"/>
  <c r="I7" i="4"/>
  <c r="J7" i="4"/>
  <c r="B14" i="4"/>
  <c r="I6" i="4"/>
  <c r="N13" i="1"/>
  <c r="L8" i="6" s="1"/>
  <c r="M13" i="1"/>
  <c r="H8" i="6" s="1"/>
  <c r="O13" i="1"/>
  <c r="P8" i="6" s="1"/>
  <c r="L13" i="1"/>
  <c r="D8" i="6" s="1"/>
  <c r="J10" i="4" l="1"/>
  <c r="J11" i="4" s="1"/>
  <c r="B1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2D5E72-9851-4A24-BCD1-457D8A108048}" name="Query - Dim_Customers" description="Connection to the 'Dim_Customers' query in the workbook." type="100" refreshedVersion="7" minRefreshableVersion="5">
    <extLst>
      <ext xmlns:x15="http://schemas.microsoft.com/office/spreadsheetml/2010/11/main" uri="{DE250136-89BD-433C-8126-D09CA5730AF9}">
        <x15:connection id="6e21ce44-679d-471e-be32-f6ca2d1d4030"/>
      </ext>
    </extLst>
  </connection>
  <connection id="2" xr16:uid="{6CF2AAD2-C882-4120-99DE-CB5C94E39FDB}" name="Query - Dim_Products" description="Connection to the 'Dim_Products' query in the workbook." type="100" refreshedVersion="7" minRefreshableVersion="5">
    <extLst>
      <ext xmlns:x15="http://schemas.microsoft.com/office/spreadsheetml/2010/11/main" uri="{DE250136-89BD-433C-8126-D09CA5730AF9}">
        <x15:connection id="2e2a2735-867e-46ad-8b38-1b0b9f150a95"/>
      </ext>
    </extLst>
  </connection>
  <connection id="3" xr16:uid="{33B1338E-7BFC-4493-A66D-C3B6CA02210C}" name="Query - Dim_Stores" description="Connection to the 'Dim_Stores' query in the workbook." type="100" refreshedVersion="7" minRefreshableVersion="5">
    <extLst>
      <ext xmlns:x15="http://schemas.microsoft.com/office/spreadsheetml/2010/11/main" uri="{DE250136-89BD-433C-8126-D09CA5730AF9}">
        <x15:connection id="0e88a24e-a6f8-443c-b886-45d50655892d"/>
      </ext>
    </extLst>
  </connection>
  <connection id="4" xr16:uid="{1DF9A1F6-EA8A-4FE0-A614-C502C2A8B142}" name="Query - fact_Sales" description="Connection to the 'fact_Sales' query in the workbook." type="100" refreshedVersion="7" minRefreshableVersion="5">
    <extLst>
      <ext xmlns:x15="http://schemas.microsoft.com/office/spreadsheetml/2010/11/main" uri="{DE250136-89BD-433C-8126-D09CA5730AF9}">
        <x15:connection id="a01e87f0-030e-4f36-ad01-7badd596f6bb"/>
      </ext>
    </extLst>
  </connection>
  <connection id="5" xr16:uid="{7D45D325-52BA-42A1-B578-C6D2EFEF402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<sst xmlns="http://schemas.openxmlformats.org/spreadsheetml/2006/main" count="117" uniqueCount="82">
  <si>
    <t>Grand Total</t>
  </si>
  <si>
    <t>2017</t>
  </si>
  <si>
    <t>Jan</t>
  </si>
  <si>
    <t>Feb</t>
  </si>
  <si>
    <t>Mar</t>
  </si>
  <si>
    <t>Apr</t>
  </si>
  <si>
    <t>May</t>
  </si>
  <si>
    <t>Jun</t>
  </si>
  <si>
    <t>Jul</t>
  </si>
  <si>
    <t>Aug</t>
  </si>
  <si>
    <t>Sep</t>
  </si>
  <si>
    <t>Oct</t>
  </si>
  <si>
    <t>Nov</t>
  </si>
  <si>
    <t>Dec</t>
  </si>
  <si>
    <t>2018</t>
  </si>
  <si>
    <t>Sum of Total_amt</t>
  </si>
  <si>
    <t>Date (Year)</t>
  </si>
  <si>
    <t>Date (Month)</t>
  </si>
  <si>
    <t>Sum of Quantity</t>
  </si>
  <si>
    <t>Count of Date</t>
  </si>
  <si>
    <t>Distinct Count of Cust ID</t>
  </si>
  <si>
    <t>Now</t>
  </si>
  <si>
    <t>Per</t>
  </si>
  <si>
    <t>Var</t>
  </si>
  <si>
    <t>Trend</t>
  </si>
  <si>
    <t>Quantity</t>
  </si>
  <si>
    <t>Orders</t>
  </si>
  <si>
    <t>Customers</t>
  </si>
  <si>
    <t>Ballarat</t>
  </si>
  <si>
    <t>Bendigo</t>
  </si>
  <si>
    <t>Cairns</t>
  </si>
  <si>
    <t>Canberra</t>
  </si>
  <si>
    <t>Central Coast</t>
  </si>
  <si>
    <t>Darwin</t>
  </si>
  <si>
    <t>Geelong</t>
  </si>
  <si>
    <t>Gold Coast</t>
  </si>
  <si>
    <t>Hobart</t>
  </si>
  <si>
    <t>Mackay</t>
  </si>
  <si>
    <t>Newcastle</t>
  </si>
  <si>
    <t>Rockhampton</t>
  </si>
  <si>
    <t>Sunshine Coast</t>
  </si>
  <si>
    <t>Townsville</t>
  </si>
  <si>
    <t>Wollongong</t>
  </si>
  <si>
    <t>Year_filter</t>
  </si>
  <si>
    <t>Total_amt</t>
  </si>
  <si>
    <t>City</t>
  </si>
  <si>
    <t>Stores</t>
  </si>
  <si>
    <t>Pre</t>
  </si>
  <si>
    <t>Cake in a cup</t>
  </si>
  <si>
    <t>Coke</t>
  </si>
  <si>
    <t>Dried Grapes</t>
  </si>
  <si>
    <t>Fried Frozen Bananas</t>
  </si>
  <si>
    <t>Grapo</t>
  </si>
  <si>
    <t>I can't believe this is cake</t>
  </si>
  <si>
    <t>Lotta' Pie</t>
  </si>
  <si>
    <t>Sprite</t>
  </si>
  <si>
    <t>Tea time cookies</t>
  </si>
  <si>
    <t>Wall nuts</t>
  </si>
  <si>
    <t>QTY</t>
  </si>
  <si>
    <t>Products</t>
  </si>
  <si>
    <t>Top 5 Product</t>
  </si>
  <si>
    <t>Bottom 5 Product</t>
  </si>
  <si>
    <t xml:space="preserve">Showing </t>
  </si>
  <si>
    <t>Name</t>
  </si>
  <si>
    <t>Qty</t>
  </si>
  <si>
    <t>Title</t>
  </si>
  <si>
    <t>Total</t>
  </si>
  <si>
    <t>Total %</t>
  </si>
  <si>
    <t>Subtitle</t>
  </si>
  <si>
    <t>Female</t>
  </si>
  <si>
    <t>Male</t>
  </si>
  <si>
    <t>Age</t>
  </si>
  <si>
    <t>Gender</t>
  </si>
  <si>
    <t>Femle</t>
  </si>
  <si>
    <t>Amount</t>
  </si>
  <si>
    <t>Top 5 Products</t>
  </si>
  <si>
    <t>Make up 21% of Sales</t>
  </si>
  <si>
    <t xml:space="preserve">Stores Performance </t>
  </si>
  <si>
    <t>Product Performance</t>
  </si>
  <si>
    <t>Customer Demographic</t>
  </si>
  <si>
    <t>Business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</si>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</sst>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7" formatCode="_ [$₹-4009]\ * #,##0.00_ ;_ [$₹-4009]\ * \-#,##0.00_ ;_ [$₹-4009]\ * &quot;-&quot;??_ ;_ @_ "/>
    <numFmt numFmtId="170" formatCode="0%;0%"/>
    <numFmt numFmtId="174" formatCode="[$₹-4009]\ #,##0.0"/>
    <numFmt numFmtId="176" formatCode="_(* #,##0_);_(* \(#,##0\);_(* &quot;-&quot;??_);_(@_)"/>
    <numFmt numFmtId="178" formatCode="[$₹-4009]\ #,##0"/>
  </numFmts>
  <fonts count="15"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color theme="1"/>
      <name val="Calibri"/>
      <family val="2"/>
      <scheme val="minor"/>
    </font>
    <font>
      <b/>
      <i/>
      <sz val="16"/>
      <color theme="1"/>
      <name val="Calibri"/>
      <family val="2"/>
      <scheme val="minor"/>
    </font>
    <font>
      <b/>
      <i/>
      <sz val="12"/>
      <color theme="1"/>
      <name val="Calibri"/>
      <family val="2"/>
      <scheme val="minor"/>
    </font>
    <font>
      <b/>
      <i/>
      <sz val="10"/>
      <color theme="1"/>
      <name val="Calibri"/>
      <family val="2"/>
      <scheme val="minor"/>
    </font>
    <font>
      <sz val="8"/>
      <name val="Segoe UI"/>
      <family val="2"/>
    </font>
    <font>
      <b/>
      <sz val="22"/>
      <color theme="1"/>
      <name val="Calibri"/>
      <family val="2"/>
      <scheme val="minor"/>
    </font>
    <font>
      <b/>
      <i/>
      <sz val="18"/>
      <color theme="1"/>
      <name val="Calibri"/>
      <family val="2"/>
      <scheme val="minor"/>
    </font>
    <font>
      <i/>
      <sz val="12"/>
      <color theme="2" tint="-0.749992370372631"/>
      <name val="Calibri"/>
      <family val="2"/>
      <scheme val="minor"/>
    </font>
    <font>
      <i/>
      <sz val="10"/>
      <color theme="2" tint="-0.749992370372631"/>
      <name val="Calibri"/>
      <family val="2"/>
      <scheme val="minor"/>
    </font>
    <font>
      <b/>
      <i/>
      <sz val="14"/>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medium">
        <color theme="7"/>
      </left>
      <right/>
      <top style="medium">
        <color theme="7"/>
      </top>
      <bottom/>
      <diagonal/>
    </border>
    <border>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top/>
      <bottom style="medium">
        <color theme="7"/>
      </bottom>
      <diagonal/>
    </border>
    <border>
      <left/>
      <right style="medium">
        <color theme="7"/>
      </right>
      <top/>
      <bottom style="medium">
        <color theme="7"/>
      </bottom>
      <diagonal/>
    </border>
    <border>
      <left style="medium">
        <color theme="7"/>
      </left>
      <right/>
      <top style="medium">
        <color theme="7"/>
      </top>
      <bottom style="medium">
        <color theme="7"/>
      </bottom>
      <diagonal/>
    </border>
    <border>
      <left/>
      <right style="medium">
        <color theme="7"/>
      </right>
      <top style="medium">
        <color theme="7"/>
      </top>
      <bottom style="medium">
        <color theme="7"/>
      </bottom>
      <diagonal/>
    </border>
    <border>
      <left/>
      <right/>
      <top style="medium">
        <color theme="7"/>
      </top>
      <bottom style="medium">
        <color theme="7"/>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pivotButton="1"/>
    <xf numFmtId="0" fontId="0" fillId="0" borderId="0" xfId="0" applyAlignment="1">
      <alignment horizontal="left"/>
    </xf>
    <xf numFmtId="0" fontId="0" fillId="0" borderId="0" xfId="0" applyNumberFormat="1"/>
    <xf numFmtId="17" fontId="0" fillId="0" borderId="0" xfId="0" applyNumberFormat="1"/>
    <xf numFmtId="0" fontId="2" fillId="0" borderId="0" xfId="0" applyFont="1"/>
    <xf numFmtId="0" fontId="0" fillId="2" borderId="0" xfId="0" applyFill="1"/>
    <xf numFmtId="9" fontId="0" fillId="0" borderId="0" xfId="2" applyFont="1"/>
    <xf numFmtId="167" fontId="0" fillId="0" borderId="0" xfId="0" applyNumberFormat="1"/>
    <xf numFmtId="9" fontId="0" fillId="0" borderId="0" xfId="2" applyFont="1" applyBorder="1"/>
    <xf numFmtId="0" fontId="0" fillId="0" borderId="4" xfId="0" applyBorder="1"/>
    <xf numFmtId="0" fontId="0" fillId="0" borderId="5" xfId="0" applyBorder="1"/>
    <xf numFmtId="0" fontId="0" fillId="0" borderId="6" xfId="0" applyBorder="1"/>
    <xf numFmtId="178" fontId="0" fillId="0" borderId="7" xfId="0" applyNumberFormat="1" applyBorder="1"/>
    <xf numFmtId="9" fontId="0" fillId="0" borderId="7" xfId="2" applyFont="1" applyBorder="1"/>
    <xf numFmtId="0" fontId="0" fillId="0" borderId="8" xfId="0" applyBorder="1"/>
    <xf numFmtId="178" fontId="0" fillId="0" borderId="0" xfId="0" applyNumberFormat="1" applyBorder="1"/>
    <xf numFmtId="0" fontId="8" fillId="0" borderId="4" xfId="0"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0" fillId="0" borderId="0" xfId="0" applyBorder="1"/>
    <xf numFmtId="0" fontId="0" fillId="0" borderId="7" xfId="0" applyBorder="1"/>
    <xf numFmtId="0" fontId="0" fillId="0" borderId="1" xfId="0" applyBorder="1"/>
    <xf numFmtId="0" fontId="0" fillId="0" borderId="2" xfId="0" applyBorder="1"/>
    <xf numFmtId="0" fontId="0" fillId="0" borderId="3" xfId="0" applyBorder="1"/>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170" fontId="3" fillId="4" borderId="5" xfId="2" applyNumberFormat="1" applyFont="1" applyFill="1" applyBorder="1"/>
    <xf numFmtId="174" fontId="5" fillId="4" borderId="4" xfId="0" applyNumberFormat="1" applyFont="1" applyFill="1" applyBorder="1"/>
    <xf numFmtId="0" fontId="0" fillId="4" borderId="5" xfId="0" applyFill="1" applyBorder="1"/>
    <xf numFmtId="176" fontId="5" fillId="4" borderId="4" xfId="1" applyNumberFormat="1" applyFont="1" applyFill="1" applyBorder="1"/>
    <xf numFmtId="0" fontId="0" fillId="0" borderId="9" xfId="0" applyBorder="1"/>
    <xf numFmtId="0" fontId="0" fillId="0" borderId="11" xfId="0" applyBorder="1"/>
    <xf numFmtId="0" fontId="0" fillId="0" borderId="10" xfId="0" applyBorder="1"/>
    <xf numFmtId="0" fontId="10" fillId="5" borderId="0" xfId="0" applyFont="1" applyFill="1" applyAlignment="1">
      <alignment horizontal="left" vertical="center"/>
    </xf>
    <xf numFmtId="0" fontId="0" fillId="3" borderId="0" xfId="0" applyFill="1"/>
    <xf numFmtId="0" fontId="11" fillId="3" borderId="0" xfId="0" applyFont="1" applyFill="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0" fillId="5" borderId="0" xfId="0" applyFill="1" applyAlignment="1">
      <alignment horizontal="left" vertical="center"/>
    </xf>
    <xf numFmtId="0" fontId="2" fillId="5" borderId="0" xfId="0" applyFont="1" applyFill="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5" borderId="1" xfId="0" applyFont="1" applyFill="1" applyBorder="1" applyAlignment="1">
      <alignment horizontal="center" vertical="center"/>
    </xf>
    <xf numFmtId="178" fontId="7" fillId="5" borderId="2" xfId="0" applyNumberFormat="1"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8" fillId="4" borderId="4" xfId="0" applyFont="1" applyFill="1" applyBorder="1" applyAlignment="1">
      <alignment horizontal="center"/>
    </xf>
    <xf numFmtId="0" fontId="8" fillId="4" borderId="0" xfId="0" applyFont="1" applyFill="1" applyBorder="1" applyAlignment="1">
      <alignment horizontal="center"/>
    </xf>
    <xf numFmtId="0" fontId="8" fillId="4" borderId="5"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10" xfId="0" applyFont="1" applyFill="1" applyBorder="1" applyAlignment="1">
      <alignment horizontal="center"/>
    </xf>
    <xf numFmtId="174" fontId="4" fillId="4" borderId="4" xfId="0" applyNumberFormat="1" applyFont="1" applyFill="1" applyBorder="1"/>
    <xf numFmtId="176" fontId="4" fillId="4" borderId="4" xfId="1" applyNumberFormat="1" applyFont="1" applyFill="1" applyBorder="1"/>
    <xf numFmtId="0" fontId="3" fillId="4" borderId="6" xfId="0" applyFont="1" applyFill="1" applyBorder="1" applyAlignment="1">
      <alignment horizontal="center"/>
    </xf>
    <xf numFmtId="0" fontId="3" fillId="4" borderId="8"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Customer_demographics!$F$6</c:f>
              <c:strCache>
                <c:ptCount val="1"/>
                <c:pt idx="0">
                  <c:v>Age</c:v>
                </c:pt>
              </c:strCache>
            </c:strRef>
          </c:tx>
          <c:spPr>
            <a:solidFill>
              <a:schemeClr val="accent1"/>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val>
          <c:extLst>
            <c:ext xmlns:c16="http://schemas.microsoft.com/office/drawing/2014/chart" uri="{C3380CC4-5D6E-409C-BE32-E72D297353CC}">
              <c16:uniqueId val="{00000000-D13C-4875-849D-3208B7E927C9}"/>
            </c:ext>
          </c:extLst>
        </c:ser>
        <c:ser>
          <c:idx val="1"/>
          <c:order val="1"/>
          <c:tx>
            <c:strRef>
              <c:f>Customer_demographics!$G$6</c:f>
              <c:strCache>
                <c:ptCount val="1"/>
                <c:pt idx="0">
                  <c:v>Female</c:v>
                </c:pt>
              </c:strCache>
            </c:strRef>
          </c:tx>
          <c:spPr>
            <a:solidFill>
              <a:schemeClr val="accent4"/>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Customer_demographics!$G$7:$G$42</c:f>
              <c:numCache>
                <c:formatCode>General</c:formatCode>
                <c:ptCount val="36"/>
                <c:pt idx="0">
                  <c:v>0</c:v>
                </c:pt>
                <c:pt idx="1">
                  <c:v>7850.4000000000015</c:v>
                </c:pt>
                <c:pt idx="2">
                  <c:v>6936.0000000000018</c:v>
                </c:pt>
                <c:pt idx="3">
                  <c:v>0</c:v>
                </c:pt>
                <c:pt idx="4">
                  <c:v>9032.3500000000022</c:v>
                </c:pt>
                <c:pt idx="5">
                  <c:v>10392.650000000001</c:v>
                </c:pt>
                <c:pt idx="6">
                  <c:v>14182.8</c:v>
                </c:pt>
                <c:pt idx="7">
                  <c:v>20752.350000000013</c:v>
                </c:pt>
                <c:pt idx="8">
                  <c:v>13105.899999999998</c:v>
                </c:pt>
                <c:pt idx="9">
                  <c:v>48124.000000000007</c:v>
                </c:pt>
                <c:pt idx="10">
                  <c:v>56096.6</c:v>
                </c:pt>
                <c:pt idx="11">
                  <c:v>48592.900000000081</c:v>
                </c:pt>
                <c:pt idx="12">
                  <c:v>83108.400000000067</c:v>
                </c:pt>
                <c:pt idx="13">
                  <c:v>69240.049999999901</c:v>
                </c:pt>
                <c:pt idx="14">
                  <c:v>80397.199999999881</c:v>
                </c:pt>
                <c:pt idx="15">
                  <c:v>71711.200000000099</c:v>
                </c:pt>
                <c:pt idx="16">
                  <c:v>112787.50000000016</c:v>
                </c:pt>
                <c:pt idx="17">
                  <c:v>124089.9499999999</c:v>
                </c:pt>
                <c:pt idx="18">
                  <c:v>82707.299999999974</c:v>
                </c:pt>
                <c:pt idx="19">
                  <c:v>100651.89999999998</c:v>
                </c:pt>
                <c:pt idx="20">
                  <c:v>100083.35000000003</c:v>
                </c:pt>
                <c:pt idx="21">
                  <c:v>60240.19999999999</c:v>
                </c:pt>
                <c:pt idx="22">
                  <c:v>45487.599999999991</c:v>
                </c:pt>
                <c:pt idx="23">
                  <c:v>45485.100000000006</c:v>
                </c:pt>
                <c:pt idx="24">
                  <c:v>43039.450000000041</c:v>
                </c:pt>
                <c:pt idx="25">
                  <c:v>43275.500000000036</c:v>
                </c:pt>
                <c:pt idx="26">
                  <c:v>38682.200000000019</c:v>
                </c:pt>
                <c:pt idx="27">
                  <c:v>25121.050000000007</c:v>
                </c:pt>
                <c:pt idx="28">
                  <c:v>17530.300000000003</c:v>
                </c:pt>
                <c:pt idx="29">
                  <c:v>6653.7500000000018</c:v>
                </c:pt>
                <c:pt idx="30">
                  <c:v>0</c:v>
                </c:pt>
                <c:pt idx="31">
                  <c:v>18736.400000000001</c:v>
                </c:pt>
                <c:pt idx="32">
                  <c:v>0</c:v>
                </c:pt>
                <c:pt idx="33">
                  <c:v>0</c:v>
                </c:pt>
                <c:pt idx="34">
                  <c:v>3303.4999999999995</c:v>
                </c:pt>
                <c:pt idx="35">
                  <c:v>0</c:v>
                </c:pt>
              </c:numCache>
            </c:numRef>
          </c:val>
          <c:extLst>
            <c:ext xmlns:c16="http://schemas.microsoft.com/office/drawing/2014/chart" uri="{C3380CC4-5D6E-409C-BE32-E72D297353CC}">
              <c16:uniqueId val="{00000001-D13C-4875-849D-3208B7E927C9}"/>
            </c:ext>
          </c:extLst>
        </c:ser>
        <c:ser>
          <c:idx val="2"/>
          <c:order val="2"/>
          <c:tx>
            <c:strRef>
              <c:f>Customer_demographics!$H$6</c:f>
              <c:strCache>
                <c:ptCount val="1"/>
                <c:pt idx="0">
                  <c:v>Male</c:v>
                </c:pt>
              </c:strCache>
            </c:strRef>
          </c:tx>
          <c:spPr>
            <a:solidFill>
              <a:schemeClr val="bg2">
                <a:lumMod val="75000"/>
              </a:schemeClr>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Customer_demographics!$H$7:$H$42</c:f>
              <c:numCache>
                <c:formatCode>General</c:formatCode>
                <c:ptCount val="36"/>
                <c:pt idx="0">
                  <c:v>-10693.749999999998</c:v>
                </c:pt>
                <c:pt idx="1">
                  <c:v>-6559.5000000000009</c:v>
                </c:pt>
                <c:pt idx="2">
                  <c:v>-4066.6000000000004</c:v>
                </c:pt>
                <c:pt idx="3">
                  <c:v>-8725.0000000000018</c:v>
                </c:pt>
                <c:pt idx="4">
                  <c:v>-12977.35</c:v>
                </c:pt>
                <c:pt idx="5">
                  <c:v>-9309.8999999999978</c:v>
                </c:pt>
                <c:pt idx="6">
                  <c:v>-12520.499999999998</c:v>
                </c:pt>
                <c:pt idx="7">
                  <c:v>-37249.249999999978</c:v>
                </c:pt>
                <c:pt idx="8">
                  <c:v>-38287.700000000033</c:v>
                </c:pt>
                <c:pt idx="9">
                  <c:v>-29725.250000000018</c:v>
                </c:pt>
                <c:pt idx="10">
                  <c:v>-23762.649999999998</c:v>
                </c:pt>
                <c:pt idx="11">
                  <c:v>-49336.350000000013</c:v>
                </c:pt>
                <c:pt idx="12">
                  <c:v>-63242.150000000038</c:v>
                </c:pt>
                <c:pt idx="13">
                  <c:v>-98544.300000000032</c:v>
                </c:pt>
                <c:pt idx="14">
                  <c:v>-69923.899999999936</c:v>
                </c:pt>
                <c:pt idx="15">
                  <c:v>-94633.550000000061</c:v>
                </c:pt>
                <c:pt idx="16">
                  <c:v>-81268.149999999965</c:v>
                </c:pt>
                <c:pt idx="17">
                  <c:v>-87907.800000000047</c:v>
                </c:pt>
                <c:pt idx="18">
                  <c:v>-87309.799999999959</c:v>
                </c:pt>
                <c:pt idx="19">
                  <c:v>-98850.600000000049</c:v>
                </c:pt>
                <c:pt idx="20">
                  <c:v>-77722.949999999983</c:v>
                </c:pt>
                <c:pt idx="21">
                  <c:v>-78251.3</c:v>
                </c:pt>
                <c:pt idx="22">
                  <c:v>-68798.650000000023</c:v>
                </c:pt>
                <c:pt idx="23">
                  <c:v>-71898.79999999993</c:v>
                </c:pt>
                <c:pt idx="24">
                  <c:v>-56215.850000000035</c:v>
                </c:pt>
                <c:pt idx="25">
                  <c:v>-31898.15</c:v>
                </c:pt>
                <c:pt idx="26">
                  <c:v>-36408.249999999971</c:v>
                </c:pt>
                <c:pt idx="27">
                  <c:v>-26648.55</c:v>
                </c:pt>
                <c:pt idx="28">
                  <c:v>-5076.9500000000016</c:v>
                </c:pt>
                <c:pt idx="29">
                  <c:v>-15336.550000000001</c:v>
                </c:pt>
                <c:pt idx="30">
                  <c:v>-7537.1000000000022</c:v>
                </c:pt>
                <c:pt idx="31">
                  <c:v>-15161.549999999992</c:v>
                </c:pt>
                <c:pt idx="32">
                  <c:v>-4097.8999999999996</c:v>
                </c:pt>
                <c:pt idx="33">
                  <c:v>-3127.75</c:v>
                </c:pt>
                <c:pt idx="34">
                  <c:v>0</c:v>
                </c:pt>
                <c:pt idx="35">
                  <c:v>-5851.35</c:v>
                </c:pt>
              </c:numCache>
            </c:numRef>
          </c:val>
          <c:extLst>
            <c:ext xmlns:c16="http://schemas.microsoft.com/office/drawing/2014/chart" uri="{C3380CC4-5D6E-409C-BE32-E72D297353CC}">
              <c16:uniqueId val="{00000002-D13C-4875-849D-3208B7E927C9}"/>
            </c:ext>
          </c:extLst>
        </c:ser>
        <c:dLbls>
          <c:showLegendKey val="0"/>
          <c:showVal val="0"/>
          <c:showCatName val="0"/>
          <c:showSerName val="0"/>
          <c:showPercent val="0"/>
          <c:showBubbleSize val="0"/>
        </c:dLbls>
        <c:gapWidth val="0"/>
        <c:overlap val="100"/>
        <c:axId val="982256272"/>
        <c:axId val="982255024"/>
      </c:barChart>
      <c:catAx>
        <c:axId val="98225627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5024"/>
        <c:crosses val="autoZero"/>
        <c:auto val="1"/>
        <c:lblAlgn val="ctr"/>
        <c:lblOffset val="100"/>
        <c:noMultiLvlLbl val="0"/>
      </c:catAx>
      <c:valAx>
        <c:axId val="982255024"/>
        <c:scaling>
          <c:orientation val="minMax"/>
        </c:scaling>
        <c:delete val="0"/>
        <c:axPos val="t"/>
        <c:majorGridlines>
          <c:spPr>
            <a:ln w="9525" cap="flat" cmpd="sng" algn="ctr">
              <a:solidFill>
                <a:schemeClr val="bg1">
                  <a:lumMod val="95000"/>
                </a:schemeClr>
              </a:solidFill>
              <a:round/>
            </a:ln>
            <a:effectLst/>
          </c:spPr>
        </c:majorGridlines>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02045906652436E-2"/>
          <c:y val="0.11981508525027772"/>
          <c:w val="0.91204645426076025"/>
          <c:h val="0.80069084866472928"/>
        </c:manualLayout>
      </c:layout>
      <c:barChart>
        <c:barDir val="bar"/>
        <c:grouping val="stacked"/>
        <c:varyColors val="0"/>
        <c:ser>
          <c:idx val="0"/>
          <c:order val="0"/>
          <c:tx>
            <c:strRef>
              <c:f>Customer_demographics!$A$49</c:f>
              <c:strCache>
                <c:ptCount val="1"/>
                <c:pt idx="0">
                  <c:v>Femle</c:v>
                </c:pt>
              </c:strCache>
            </c:strRef>
          </c:tx>
          <c:spPr>
            <a:solidFill>
              <a:schemeClr val="bg2">
                <a:lumMod val="75000"/>
              </a:schemeClr>
            </a:solidFill>
            <a:ln>
              <a:noFill/>
            </a:ln>
            <a:effectLst/>
          </c:spPr>
          <c:invertIfNegative val="0"/>
          <c:dLbls>
            <c:dLbl>
              <c:idx val="0"/>
              <c:tx>
                <c:rich>
                  <a:bodyPr/>
                  <a:lstStyle/>
                  <a:p>
                    <a:fld id="{59C9B994-69AB-44A3-9AC5-5D66A74E0FAB}" type="SERIESNAME">
                      <a:rPr lang="en-US"/>
                      <a:pPr/>
                      <a:t>[SERIES NAME]</a:t>
                    </a:fld>
                    <a:endParaRPr lang="en-US" baseline="0"/>
                  </a:p>
                  <a:p>
                    <a:r>
                      <a:rPr lang="en-US" baseline="0"/>
                      <a:t> </a:t>
                    </a:r>
                    <a:fld id="{93F6C71B-05E0-476D-9754-DA2C60C3FD01}" type="VALUE">
                      <a:rPr lang="en-US" baseline="0"/>
                      <a:pPr/>
                      <a:t>[VALUE]</a:t>
                    </a:fld>
                    <a:endParaRPr lang="en-US" baseline="0"/>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50-421E-9603-B225DFF8E0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Customer_demographics!$B$49</c:f>
              <c:numCache>
                <c:formatCode>_ [$₹-4009]\ * #,##0.00_ ;_ [$₹-4009]\ * \-#,##0.00_ ;_ [$₹-4009]\ * "-"??_ ;_ @_ </c:formatCode>
                <c:ptCount val="1"/>
                <c:pt idx="0">
                  <c:v>1407397.85</c:v>
                </c:pt>
              </c:numCache>
            </c:numRef>
          </c:val>
          <c:extLst>
            <c:ext xmlns:c16="http://schemas.microsoft.com/office/drawing/2014/chart" uri="{C3380CC4-5D6E-409C-BE32-E72D297353CC}">
              <c16:uniqueId val="{00000000-FA50-421E-9603-B225DFF8E00A}"/>
            </c:ext>
          </c:extLst>
        </c:ser>
        <c:ser>
          <c:idx val="1"/>
          <c:order val="1"/>
          <c:tx>
            <c:strRef>
              <c:f>Customer_demographics!$A$50</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Customer_demographics!$B$50</c:f>
              <c:numCache>
                <c:formatCode>_ [$₹-4009]\ * #,##0.00_ ;_ [$₹-4009]\ * \-#,##0.00_ ;_ [$₹-4009]\ * "-"??_ ;_ @_ </c:formatCode>
                <c:ptCount val="1"/>
                <c:pt idx="0">
                  <c:v>1428925.7000000002</c:v>
                </c:pt>
              </c:numCache>
            </c:numRef>
          </c:val>
          <c:extLst>
            <c:ext xmlns:c16="http://schemas.microsoft.com/office/drawing/2014/chart" uri="{C3380CC4-5D6E-409C-BE32-E72D297353CC}">
              <c16:uniqueId val="{00000004-FA50-421E-9603-B225DFF8E00A}"/>
            </c:ext>
          </c:extLst>
        </c:ser>
        <c:dLbls>
          <c:dLblPos val="ctr"/>
          <c:showLegendKey val="0"/>
          <c:showVal val="1"/>
          <c:showCatName val="0"/>
          <c:showSerName val="0"/>
          <c:showPercent val="0"/>
          <c:showBubbleSize val="0"/>
        </c:dLbls>
        <c:gapWidth val="63"/>
        <c:overlap val="100"/>
        <c:axId val="1117307248"/>
        <c:axId val="1117308080"/>
      </c:barChart>
      <c:catAx>
        <c:axId val="1117307248"/>
        <c:scaling>
          <c:orientation val="minMax"/>
        </c:scaling>
        <c:delete val="1"/>
        <c:axPos val="l"/>
        <c:numFmt formatCode="General" sourceLinked="1"/>
        <c:majorTickMark val="none"/>
        <c:minorTickMark val="none"/>
        <c:tickLblPos val="nextTo"/>
        <c:crossAx val="1117308080"/>
        <c:crosses val="autoZero"/>
        <c:auto val="1"/>
        <c:lblAlgn val="ctr"/>
        <c:lblOffset val="100"/>
        <c:noMultiLvlLbl val="0"/>
      </c:catAx>
      <c:valAx>
        <c:axId val="1117308080"/>
        <c:scaling>
          <c:orientation val="minMax"/>
        </c:scaling>
        <c:delete val="1"/>
        <c:axPos val="b"/>
        <c:numFmt formatCode="_ [$₹-4009]\ * #,##0.00_ ;_ [$₹-4009]\ * \-#,##0.00_ ;_ [$₹-4009]\ * &quot;-&quot;??_ ;_ @_ " sourceLinked="1"/>
        <c:majorTickMark val="none"/>
        <c:minorTickMark val="none"/>
        <c:tickLblPos val="nextTo"/>
        <c:crossAx val="11173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Customer_demographics!$F$6</c:f>
              <c:strCache>
                <c:ptCount val="1"/>
                <c:pt idx="0">
                  <c:v>Age</c:v>
                </c:pt>
              </c:strCache>
            </c:strRef>
          </c:tx>
          <c:spPr>
            <a:solidFill>
              <a:schemeClr val="accent1"/>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val>
          <c:extLst>
            <c:ext xmlns:c16="http://schemas.microsoft.com/office/drawing/2014/chart" uri="{C3380CC4-5D6E-409C-BE32-E72D297353CC}">
              <c16:uniqueId val="{00000000-5078-4AC9-A0E0-67B297786364}"/>
            </c:ext>
          </c:extLst>
        </c:ser>
        <c:ser>
          <c:idx val="1"/>
          <c:order val="1"/>
          <c:tx>
            <c:strRef>
              <c:f>Customer_demographics!$G$6</c:f>
              <c:strCache>
                <c:ptCount val="1"/>
                <c:pt idx="0">
                  <c:v>Female</c:v>
                </c:pt>
              </c:strCache>
            </c:strRef>
          </c:tx>
          <c:spPr>
            <a:solidFill>
              <a:schemeClr val="accent4"/>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Customer_demographics!$G$7:$G$42</c:f>
              <c:numCache>
                <c:formatCode>General</c:formatCode>
                <c:ptCount val="36"/>
                <c:pt idx="0">
                  <c:v>0</c:v>
                </c:pt>
                <c:pt idx="1">
                  <c:v>7850.4000000000015</c:v>
                </c:pt>
                <c:pt idx="2">
                  <c:v>6936.0000000000018</c:v>
                </c:pt>
                <c:pt idx="3">
                  <c:v>0</c:v>
                </c:pt>
                <c:pt idx="4">
                  <c:v>9032.3500000000022</c:v>
                </c:pt>
                <c:pt idx="5">
                  <c:v>10392.650000000001</c:v>
                </c:pt>
                <c:pt idx="6">
                  <c:v>14182.8</c:v>
                </c:pt>
                <c:pt idx="7">
                  <c:v>20752.350000000013</c:v>
                </c:pt>
                <c:pt idx="8">
                  <c:v>13105.899999999998</c:v>
                </c:pt>
                <c:pt idx="9">
                  <c:v>48124.000000000007</c:v>
                </c:pt>
                <c:pt idx="10">
                  <c:v>56096.6</c:v>
                </c:pt>
                <c:pt idx="11">
                  <c:v>48592.900000000081</c:v>
                </c:pt>
                <c:pt idx="12">
                  <c:v>83108.400000000067</c:v>
                </c:pt>
                <c:pt idx="13">
                  <c:v>69240.049999999901</c:v>
                </c:pt>
                <c:pt idx="14">
                  <c:v>80397.199999999881</c:v>
                </c:pt>
                <c:pt idx="15">
                  <c:v>71711.200000000099</c:v>
                </c:pt>
                <c:pt idx="16">
                  <c:v>112787.50000000016</c:v>
                </c:pt>
                <c:pt idx="17">
                  <c:v>124089.9499999999</c:v>
                </c:pt>
                <c:pt idx="18">
                  <c:v>82707.299999999974</c:v>
                </c:pt>
                <c:pt idx="19">
                  <c:v>100651.89999999998</c:v>
                </c:pt>
                <c:pt idx="20">
                  <c:v>100083.35000000003</c:v>
                </c:pt>
                <c:pt idx="21">
                  <c:v>60240.19999999999</c:v>
                </c:pt>
                <c:pt idx="22">
                  <c:v>45487.599999999991</c:v>
                </c:pt>
                <c:pt idx="23">
                  <c:v>45485.100000000006</c:v>
                </c:pt>
                <c:pt idx="24">
                  <c:v>43039.450000000041</c:v>
                </c:pt>
                <c:pt idx="25">
                  <c:v>43275.500000000036</c:v>
                </c:pt>
                <c:pt idx="26">
                  <c:v>38682.200000000019</c:v>
                </c:pt>
                <c:pt idx="27">
                  <c:v>25121.050000000007</c:v>
                </c:pt>
                <c:pt idx="28">
                  <c:v>17530.300000000003</c:v>
                </c:pt>
                <c:pt idx="29">
                  <c:v>6653.7500000000018</c:v>
                </c:pt>
                <c:pt idx="30">
                  <c:v>0</c:v>
                </c:pt>
                <c:pt idx="31">
                  <c:v>18736.400000000001</c:v>
                </c:pt>
                <c:pt idx="32">
                  <c:v>0</c:v>
                </c:pt>
                <c:pt idx="33">
                  <c:v>0</c:v>
                </c:pt>
                <c:pt idx="34">
                  <c:v>3303.4999999999995</c:v>
                </c:pt>
                <c:pt idx="35">
                  <c:v>0</c:v>
                </c:pt>
              </c:numCache>
            </c:numRef>
          </c:val>
          <c:extLst>
            <c:ext xmlns:c16="http://schemas.microsoft.com/office/drawing/2014/chart" uri="{C3380CC4-5D6E-409C-BE32-E72D297353CC}">
              <c16:uniqueId val="{00000001-5078-4AC9-A0E0-67B297786364}"/>
            </c:ext>
          </c:extLst>
        </c:ser>
        <c:ser>
          <c:idx val="2"/>
          <c:order val="2"/>
          <c:tx>
            <c:strRef>
              <c:f>Customer_demographics!$H$6</c:f>
              <c:strCache>
                <c:ptCount val="1"/>
                <c:pt idx="0">
                  <c:v>Male</c:v>
                </c:pt>
              </c:strCache>
            </c:strRef>
          </c:tx>
          <c:spPr>
            <a:solidFill>
              <a:schemeClr val="bg2">
                <a:lumMod val="75000"/>
              </a:schemeClr>
            </a:solidFill>
            <a:ln>
              <a:noFill/>
            </a:ln>
            <a:effectLst/>
          </c:spPr>
          <c:invertIfNegative val="0"/>
          <c:cat>
            <c:numRef>
              <c:f>Customer_demographics!$F$7:$F$42</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Customer_demographics!$H$7:$H$42</c:f>
              <c:numCache>
                <c:formatCode>General</c:formatCode>
                <c:ptCount val="36"/>
                <c:pt idx="0">
                  <c:v>-10693.749999999998</c:v>
                </c:pt>
                <c:pt idx="1">
                  <c:v>-6559.5000000000009</c:v>
                </c:pt>
                <c:pt idx="2">
                  <c:v>-4066.6000000000004</c:v>
                </c:pt>
                <c:pt idx="3">
                  <c:v>-8725.0000000000018</c:v>
                </c:pt>
                <c:pt idx="4">
                  <c:v>-12977.35</c:v>
                </c:pt>
                <c:pt idx="5">
                  <c:v>-9309.8999999999978</c:v>
                </c:pt>
                <c:pt idx="6">
                  <c:v>-12520.499999999998</c:v>
                </c:pt>
                <c:pt idx="7">
                  <c:v>-37249.249999999978</c:v>
                </c:pt>
                <c:pt idx="8">
                  <c:v>-38287.700000000033</c:v>
                </c:pt>
                <c:pt idx="9">
                  <c:v>-29725.250000000018</c:v>
                </c:pt>
                <c:pt idx="10">
                  <c:v>-23762.649999999998</c:v>
                </c:pt>
                <c:pt idx="11">
                  <c:v>-49336.350000000013</c:v>
                </c:pt>
                <c:pt idx="12">
                  <c:v>-63242.150000000038</c:v>
                </c:pt>
                <c:pt idx="13">
                  <c:v>-98544.300000000032</c:v>
                </c:pt>
                <c:pt idx="14">
                  <c:v>-69923.899999999936</c:v>
                </c:pt>
                <c:pt idx="15">
                  <c:v>-94633.550000000061</c:v>
                </c:pt>
                <c:pt idx="16">
                  <c:v>-81268.149999999965</c:v>
                </c:pt>
                <c:pt idx="17">
                  <c:v>-87907.800000000047</c:v>
                </c:pt>
                <c:pt idx="18">
                  <c:v>-87309.799999999959</c:v>
                </c:pt>
                <c:pt idx="19">
                  <c:v>-98850.600000000049</c:v>
                </c:pt>
                <c:pt idx="20">
                  <c:v>-77722.949999999983</c:v>
                </c:pt>
                <c:pt idx="21">
                  <c:v>-78251.3</c:v>
                </c:pt>
                <c:pt idx="22">
                  <c:v>-68798.650000000023</c:v>
                </c:pt>
                <c:pt idx="23">
                  <c:v>-71898.79999999993</c:v>
                </c:pt>
                <c:pt idx="24">
                  <c:v>-56215.850000000035</c:v>
                </c:pt>
                <c:pt idx="25">
                  <c:v>-31898.15</c:v>
                </c:pt>
                <c:pt idx="26">
                  <c:v>-36408.249999999971</c:v>
                </c:pt>
                <c:pt idx="27">
                  <c:v>-26648.55</c:v>
                </c:pt>
                <c:pt idx="28">
                  <c:v>-5076.9500000000016</c:v>
                </c:pt>
                <c:pt idx="29">
                  <c:v>-15336.550000000001</c:v>
                </c:pt>
                <c:pt idx="30">
                  <c:v>-7537.1000000000022</c:v>
                </c:pt>
                <c:pt idx="31">
                  <c:v>-15161.549999999992</c:v>
                </c:pt>
                <c:pt idx="32">
                  <c:v>-4097.8999999999996</c:v>
                </c:pt>
                <c:pt idx="33">
                  <c:v>-3127.75</c:v>
                </c:pt>
                <c:pt idx="34">
                  <c:v>0</c:v>
                </c:pt>
                <c:pt idx="35">
                  <c:v>-5851.35</c:v>
                </c:pt>
              </c:numCache>
            </c:numRef>
          </c:val>
          <c:extLst>
            <c:ext xmlns:c16="http://schemas.microsoft.com/office/drawing/2014/chart" uri="{C3380CC4-5D6E-409C-BE32-E72D297353CC}">
              <c16:uniqueId val="{00000002-5078-4AC9-A0E0-67B297786364}"/>
            </c:ext>
          </c:extLst>
        </c:ser>
        <c:dLbls>
          <c:showLegendKey val="0"/>
          <c:showVal val="0"/>
          <c:showCatName val="0"/>
          <c:showSerName val="0"/>
          <c:showPercent val="0"/>
          <c:showBubbleSize val="0"/>
        </c:dLbls>
        <c:gapWidth val="0"/>
        <c:overlap val="100"/>
        <c:axId val="982256272"/>
        <c:axId val="982255024"/>
      </c:barChart>
      <c:catAx>
        <c:axId val="98225627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5024"/>
        <c:crosses val="autoZero"/>
        <c:auto val="1"/>
        <c:lblAlgn val="ctr"/>
        <c:lblOffset val="100"/>
        <c:noMultiLvlLbl val="0"/>
      </c:catAx>
      <c:valAx>
        <c:axId val="982255024"/>
        <c:scaling>
          <c:orientation val="minMax"/>
        </c:scaling>
        <c:delete val="0"/>
        <c:axPos val="t"/>
        <c:majorGridlines>
          <c:spPr>
            <a:ln w="9525" cap="flat" cmpd="sng" algn="ctr">
              <a:solidFill>
                <a:schemeClr val="bg1">
                  <a:lumMod val="95000"/>
                </a:schemeClr>
              </a:solidFill>
              <a:round/>
            </a:ln>
            <a:effectLst/>
          </c:spPr>
        </c:majorGridlines>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51732949781389E-3"/>
          <c:y val="0.11981508525027772"/>
          <c:w val="0.99484826705021845"/>
          <c:h val="0.80069084866472928"/>
        </c:manualLayout>
      </c:layout>
      <c:barChart>
        <c:barDir val="bar"/>
        <c:grouping val="stacked"/>
        <c:varyColors val="0"/>
        <c:ser>
          <c:idx val="0"/>
          <c:order val="0"/>
          <c:tx>
            <c:strRef>
              <c:f>Customer_demographics!$A$49</c:f>
              <c:strCache>
                <c:ptCount val="1"/>
                <c:pt idx="0">
                  <c:v>Femle</c:v>
                </c:pt>
              </c:strCache>
            </c:strRef>
          </c:tx>
          <c:spPr>
            <a:solidFill>
              <a:schemeClr val="bg2">
                <a:lumMod val="75000"/>
              </a:schemeClr>
            </a:solidFill>
            <a:ln>
              <a:noFill/>
            </a:ln>
            <a:effectLst/>
          </c:spPr>
          <c:invertIfNegative val="0"/>
          <c:dLbls>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59C9B994-69AB-44A3-9AC5-5D66A74E0FAB}" type="SERIESNAME">
                      <a:rPr lang="en-US"/>
                      <a:pPr>
                        <a:defRPr sz="1000" b="1"/>
                      </a:pPr>
                      <a:t>[SERIES NAME]</a:t>
                    </a:fld>
                    <a:r>
                      <a:rPr lang="en-US" baseline="0"/>
                      <a:t>,</a:t>
                    </a:r>
                    <a:fld id="{93F6C71B-05E0-476D-9754-DA2C60C3FD01}" type="VALUE">
                      <a:rPr lang="en-US" baseline="0"/>
                      <a:pPr>
                        <a:defRPr sz="1000" b="1"/>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layout>
                    <c:manualLayout>
                      <c:w val="0.42803821074114862"/>
                      <c:h val="0.65781595482382882"/>
                    </c:manualLayout>
                  </c15:layout>
                  <c15:dlblFieldTable/>
                  <c15:showDataLabelsRange val="0"/>
                </c:ext>
                <c:ext xmlns:c16="http://schemas.microsoft.com/office/drawing/2014/chart" uri="{C3380CC4-5D6E-409C-BE32-E72D297353CC}">
                  <c16:uniqueId val="{00000000-6042-418A-B47D-07FDB6BC0CD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Customer_demographics!$B$49</c:f>
              <c:numCache>
                <c:formatCode>_ [$₹-4009]\ * #,##0.00_ ;_ [$₹-4009]\ * \-#,##0.00_ ;_ [$₹-4009]\ * "-"??_ ;_ @_ </c:formatCode>
                <c:ptCount val="1"/>
                <c:pt idx="0">
                  <c:v>1407397.85</c:v>
                </c:pt>
              </c:numCache>
            </c:numRef>
          </c:val>
          <c:extLst>
            <c:ext xmlns:c16="http://schemas.microsoft.com/office/drawing/2014/chart" uri="{C3380CC4-5D6E-409C-BE32-E72D297353CC}">
              <c16:uniqueId val="{00000001-6042-418A-B47D-07FDB6BC0CD9}"/>
            </c:ext>
          </c:extLst>
        </c:ser>
        <c:ser>
          <c:idx val="1"/>
          <c:order val="1"/>
          <c:tx>
            <c:strRef>
              <c:f>Customer_demographics!$A$50</c:f>
              <c:strCache>
                <c:ptCount val="1"/>
                <c:pt idx="0">
                  <c:v>Male</c:v>
                </c:pt>
              </c:strCache>
            </c:strRef>
          </c:tx>
          <c:spPr>
            <a:solidFill>
              <a:schemeClr val="accent4"/>
            </a:solidFill>
            <a:ln>
              <a:noFill/>
            </a:ln>
            <a:effectLst/>
          </c:spPr>
          <c:invertIfNegative val="0"/>
          <c:dLbls>
            <c:dLbl>
              <c:idx val="0"/>
              <c:layout>
                <c:manualLayout>
                  <c:x val="-2.6851886513906734E-3"/>
                  <c:y val="-1.0101805456136211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BCBDD35-CD86-44FA-8D6A-68589236630A}" type="SERIESNAME">
                      <a:rPr lang="en-US"/>
                      <a:pPr>
                        <a:defRPr sz="1000" b="1"/>
                      </a:pPr>
                      <a:t>[SERIES NAME]</a:t>
                    </a:fld>
                    <a:r>
                      <a:rPr lang="en-US" baseline="0"/>
                      <a:t>,</a:t>
                    </a:r>
                    <a:fld id="{53A7B852-0B6D-43C1-9E19-4CA1D3C7874B}" type="VALUE">
                      <a:rPr lang="en-US" baseline="0"/>
                      <a:pPr>
                        <a:defRPr sz="1000" b="1"/>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layout>
                    <c:manualLayout>
                      <c:w val="0.38648533856035044"/>
                      <c:h val="0.58229380418356791"/>
                    </c:manualLayout>
                  </c15:layout>
                  <c15:dlblFieldTable/>
                  <c15:showDataLabelsRange val="0"/>
                </c:ext>
                <c:ext xmlns:c16="http://schemas.microsoft.com/office/drawing/2014/chart" uri="{C3380CC4-5D6E-409C-BE32-E72D297353CC}">
                  <c16:uniqueId val="{00000004-6042-418A-B47D-07FDB6BC0CD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Customer_demographics!$B$50</c:f>
              <c:numCache>
                <c:formatCode>_ [$₹-4009]\ * #,##0.00_ ;_ [$₹-4009]\ * \-#,##0.00_ ;_ [$₹-4009]\ * "-"??_ ;_ @_ </c:formatCode>
                <c:ptCount val="1"/>
                <c:pt idx="0">
                  <c:v>1428925.7000000002</c:v>
                </c:pt>
              </c:numCache>
            </c:numRef>
          </c:val>
          <c:extLst>
            <c:ext xmlns:c16="http://schemas.microsoft.com/office/drawing/2014/chart" uri="{C3380CC4-5D6E-409C-BE32-E72D297353CC}">
              <c16:uniqueId val="{00000002-6042-418A-B47D-07FDB6BC0CD9}"/>
            </c:ext>
          </c:extLst>
        </c:ser>
        <c:dLbls>
          <c:dLblPos val="ctr"/>
          <c:showLegendKey val="0"/>
          <c:showVal val="1"/>
          <c:showCatName val="0"/>
          <c:showSerName val="0"/>
          <c:showPercent val="0"/>
          <c:showBubbleSize val="0"/>
        </c:dLbls>
        <c:gapWidth val="63"/>
        <c:overlap val="100"/>
        <c:axId val="1117307248"/>
        <c:axId val="1117308080"/>
      </c:barChart>
      <c:catAx>
        <c:axId val="1117307248"/>
        <c:scaling>
          <c:orientation val="minMax"/>
        </c:scaling>
        <c:delete val="1"/>
        <c:axPos val="l"/>
        <c:numFmt formatCode="General" sourceLinked="1"/>
        <c:majorTickMark val="none"/>
        <c:minorTickMark val="none"/>
        <c:tickLblPos val="nextTo"/>
        <c:crossAx val="1117308080"/>
        <c:crosses val="autoZero"/>
        <c:auto val="1"/>
        <c:lblAlgn val="ctr"/>
        <c:lblOffset val="100"/>
        <c:noMultiLvlLbl val="0"/>
      </c:catAx>
      <c:valAx>
        <c:axId val="1117308080"/>
        <c:scaling>
          <c:orientation val="minMax"/>
        </c:scaling>
        <c:delete val="1"/>
        <c:axPos val="b"/>
        <c:numFmt formatCode="_ [$₹-4009]\ * #,##0.00_ ;_ [$₹-4009]\ * \-#,##0.00_ ;_ [$₹-4009]\ * &quot;-&quot;??_ ;_ @_ " sourceLinked="1"/>
        <c:majorTickMark val="none"/>
        <c:minorTickMark val="none"/>
        <c:tickLblPos val="nextTo"/>
        <c:crossAx val="11173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DBA3855-4FA3-4C3A-A367-7E1316C26C8B}">
          <cx:tx>
            <cx:txData>
              <cx:f>_xlchart.v1.1</cx:f>
              <cx:v>Qty</cx:v>
            </cx:txData>
          </cx:tx>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0DBA3855-4FA3-4C3A-A367-7E1316C26C8B}">
          <cx:tx>
            <cx:txData>
              <cx:f>_xlchart.v1.7</cx:f>
              <cx:v>Qty</cx:v>
            </cx:txData>
          </cx:tx>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Top &amp; Bottom Products'!$J$1" lockText="1" noThreeD="1"/>
</file>

<file path=xl/ctrlProps/ctrlProp2.xml><?xml version="1.0" encoding="utf-8"?>
<formControlPr xmlns="http://schemas.microsoft.com/office/spreadsheetml/2009/9/main" objectType="Radio" lockText="1" noThreeD="1"/>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9</xdr:col>
      <xdr:colOff>581025</xdr:colOff>
      <xdr:row>14</xdr:row>
      <xdr:rowOff>142876</xdr:rowOff>
    </xdr:from>
    <xdr:to>
      <xdr:col>12</xdr:col>
      <xdr:colOff>485775</xdr:colOff>
      <xdr:row>21</xdr:row>
      <xdr:rowOff>28576</xdr:rowOff>
    </xdr:to>
    <mc:AlternateContent xmlns:mc="http://schemas.openxmlformats.org/markup-compatibility/2006">
      <mc:Choice xmlns:a14="http://schemas.microsoft.com/office/drawing/2010/main" Requires="a14">
        <xdr:graphicFrame macro="">
          <xdr:nvGraphicFramePr>
            <xdr:cNvPr id="2" name="Parking?">
              <a:extLst>
                <a:ext uri="{FF2B5EF4-FFF2-40B4-BE49-F238E27FC236}">
                  <a16:creationId xmlns:a16="http://schemas.microsoft.com/office/drawing/2014/main" id="{5B1CFF92-DE5E-4CEC-9713-EFD5BB0259C9}"/>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dr:sp macro="" textlink="">
          <xdr:nvSpPr>
            <xdr:cNvPr id="0" name=""/>
            <xdr:cNvSpPr>
              <a:spLocks noTextEdit="1"/>
            </xdr:cNvSpPr>
          </xdr:nvSpPr>
          <xdr:spPr>
            <a:xfrm>
              <a:off x="8848725" y="2809876"/>
              <a:ext cx="18002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209550</xdr:colOff>
      <xdr:row>3</xdr:row>
      <xdr:rowOff>100012</xdr:rowOff>
    </xdr:from>
    <xdr:to>
      <xdr:col>16</xdr:col>
      <xdr:colOff>581025</xdr:colOff>
      <xdr:row>16</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F357A0-A3DC-46C4-AC26-5B1F9F493D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62975" y="719137"/>
              <a:ext cx="3886200" cy="25003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561975</xdr:colOff>
      <xdr:row>2</xdr:row>
      <xdr:rowOff>76200</xdr:rowOff>
    </xdr:from>
    <xdr:to>
      <xdr:col>16</xdr:col>
      <xdr:colOff>266701</xdr:colOff>
      <xdr:row>24</xdr:row>
      <xdr:rowOff>38100</xdr:rowOff>
    </xdr:to>
    <xdr:grpSp>
      <xdr:nvGrpSpPr>
        <xdr:cNvPr id="6" name="Group 5">
          <a:extLst>
            <a:ext uri="{FF2B5EF4-FFF2-40B4-BE49-F238E27FC236}">
              <a16:creationId xmlns:a16="http://schemas.microsoft.com/office/drawing/2014/main" id="{3C075FCE-DBAD-4601-AD0B-F987CC600184}"/>
            </a:ext>
          </a:extLst>
        </xdr:cNvPr>
        <xdr:cNvGrpSpPr/>
      </xdr:nvGrpSpPr>
      <xdr:grpSpPr>
        <a:xfrm>
          <a:off x="5676900" y="457200"/>
          <a:ext cx="4581526" cy="4152900"/>
          <a:chOff x="6543675" y="457200"/>
          <a:chExt cx="4581526" cy="4152900"/>
        </a:xfrm>
      </xdr:grpSpPr>
      <xdr:graphicFrame macro="">
        <xdr:nvGraphicFramePr>
          <xdr:cNvPr id="2" name="Chart 1">
            <a:extLst>
              <a:ext uri="{FF2B5EF4-FFF2-40B4-BE49-F238E27FC236}">
                <a16:creationId xmlns:a16="http://schemas.microsoft.com/office/drawing/2014/main" id="{F150C48A-C9CD-459A-8BDA-1860FDFD03D1}"/>
              </a:ext>
            </a:extLst>
          </xdr:cNvPr>
          <xdr:cNvGraphicFramePr/>
        </xdr:nvGraphicFramePr>
        <xdr:xfrm>
          <a:off x="6553199" y="457200"/>
          <a:ext cx="4562475" cy="34432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F81EF82-F248-4B34-9329-03D9BD85CC65}"/>
              </a:ext>
            </a:extLst>
          </xdr:cNvPr>
          <xdr:cNvGraphicFramePr/>
        </xdr:nvGraphicFramePr>
        <xdr:xfrm>
          <a:off x="6543675" y="3848100"/>
          <a:ext cx="4581526" cy="762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17</xdr:col>
      <xdr:colOff>152400</xdr:colOff>
      <xdr:row>1</xdr:row>
      <xdr:rowOff>28575</xdr:rowOff>
    </xdr:from>
    <xdr:to>
      <xdr:col>20</xdr:col>
      <xdr:colOff>152400</xdr:colOff>
      <xdr:row>13</xdr:row>
      <xdr:rowOff>180975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E38B5DD7-799F-4340-8D41-759313AF931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753725" y="219075"/>
              <a:ext cx="18288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123826</xdr:colOff>
      <xdr:row>6</xdr:row>
      <xdr:rowOff>190500</xdr:rowOff>
    </xdr:from>
    <xdr:to>
      <xdr:col>24</xdr:col>
      <xdr:colOff>425824</xdr:colOff>
      <xdr:row>12</xdr:row>
      <xdr:rowOff>25774</xdr:rowOff>
    </xdr:to>
    <mc:AlternateContent xmlns:mc="http://schemas.openxmlformats.org/markup-compatibility/2006">
      <mc:Choice xmlns:a14="http://schemas.microsoft.com/office/drawing/2010/main" Requires="a14">
        <xdr:graphicFrame macro="">
          <xdr:nvGraphicFramePr>
            <xdr:cNvPr id="2" name="Parking? 1">
              <a:extLst>
                <a:ext uri="{FF2B5EF4-FFF2-40B4-BE49-F238E27FC236}">
                  <a16:creationId xmlns:a16="http://schemas.microsoft.com/office/drawing/2014/main" id="{1F12B404-17C7-4BBB-AB6B-723677D60DB4}"/>
                </a:ext>
              </a:extLst>
            </xdr:cNvPr>
            <xdr:cNvGraphicFramePr/>
          </xdr:nvGraphicFramePr>
          <xdr:xfrm>
            <a:off x="0" y="0"/>
            <a:ext cx="0" cy="0"/>
          </xdr:xfrm>
          <a:graphic>
            <a:graphicData uri="http://schemas.microsoft.com/office/drawing/2010/slicer">
              <sle:slicer xmlns:sle="http://schemas.microsoft.com/office/drawing/2010/slicer" name="Parking? 1"/>
            </a:graphicData>
          </a:graphic>
        </xdr:graphicFrame>
      </mc:Choice>
      <mc:Fallback>
        <xdr:sp macro="" textlink="">
          <xdr:nvSpPr>
            <xdr:cNvPr id="0" name=""/>
            <xdr:cNvSpPr>
              <a:spLocks noTextEdit="1"/>
            </xdr:cNvSpPr>
          </xdr:nvSpPr>
          <xdr:spPr>
            <a:xfrm>
              <a:off x="12349444" y="1367118"/>
              <a:ext cx="1848409" cy="1202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9526</xdr:colOff>
      <xdr:row>16</xdr:row>
      <xdr:rowOff>180975</xdr:rowOff>
    </xdr:from>
    <xdr:to>
      <xdr:col>11</xdr:col>
      <xdr:colOff>495302</xdr:colOff>
      <xdr:row>29</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8C4048B-EC95-4AE6-89F1-1628F7439F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19726" y="2933700"/>
              <a:ext cx="2581276" cy="2486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9</xdr:col>
          <xdr:colOff>171450</xdr:colOff>
          <xdr:row>15</xdr:row>
          <xdr:rowOff>66675</xdr:rowOff>
        </xdr:from>
        <xdr:to>
          <xdr:col>10</xdr:col>
          <xdr:colOff>771525</xdr:colOff>
          <xdr:row>16</xdr:row>
          <xdr:rowOff>95250</xdr:rowOff>
        </xdr:to>
        <xdr:sp macro="" textlink="">
          <xdr:nvSpPr>
            <xdr:cNvPr id="6145" name="Option Button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695325</xdr:colOff>
          <xdr:row>15</xdr:row>
          <xdr:rowOff>66675</xdr:rowOff>
        </xdr:from>
        <xdr:to>
          <xdr:col>11</xdr:col>
          <xdr:colOff>161925</xdr:colOff>
          <xdr:row>16</xdr:row>
          <xdr:rowOff>95250</xdr:rowOff>
        </xdr:to>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4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Bottom</a:t>
              </a:r>
            </a:p>
          </xdr:txBody>
        </xdr:sp>
        <xdr:clientData/>
      </xdr:twoCellAnchor>
    </mc:Choice>
    <mc:Fallback/>
  </mc:AlternateContent>
  <xdr:twoCellAnchor>
    <xdr:from>
      <xdr:col>14</xdr:col>
      <xdr:colOff>9527</xdr:colOff>
      <xdr:row>13</xdr:row>
      <xdr:rowOff>0</xdr:rowOff>
    </xdr:from>
    <xdr:to>
      <xdr:col>19</xdr:col>
      <xdr:colOff>336176</xdr:colOff>
      <xdr:row>29</xdr:row>
      <xdr:rowOff>180975</xdr:rowOff>
    </xdr:to>
    <xdr:grpSp>
      <xdr:nvGrpSpPr>
        <xdr:cNvPr id="7" name="Group 6">
          <a:extLst>
            <a:ext uri="{FF2B5EF4-FFF2-40B4-BE49-F238E27FC236}">
              <a16:creationId xmlns:a16="http://schemas.microsoft.com/office/drawing/2014/main" id="{8F10B40F-76B5-4DFA-8791-B08CF7F13293}"/>
            </a:ext>
          </a:extLst>
        </xdr:cNvPr>
        <xdr:cNvGrpSpPr/>
      </xdr:nvGrpSpPr>
      <xdr:grpSpPr>
        <a:xfrm>
          <a:off x="8593233" y="2790265"/>
          <a:ext cx="3273796" cy="3251386"/>
          <a:chOff x="6543678" y="457200"/>
          <a:chExt cx="4429960" cy="4191883"/>
        </a:xfrm>
      </xdr:grpSpPr>
      <xdr:graphicFrame macro="">
        <xdr:nvGraphicFramePr>
          <xdr:cNvPr id="8" name="Chart 7">
            <a:extLst>
              <a:ext uri="{FF2B5EF4-FFF2-40B4-BE49-F238E27FC236}">
                <a16:creationId xmlns:a16="http://schemas.microsoft.com/office/drawing/2014/main" id="{80401C93-97BE-4172-93E4-EC1179D186FC}"/>
              </a:ext>
            </a:extLst>
          </xdr:cNvPr>
          <xdr:cNvGraphicFramePr/>
        </xdr:nvGraphicFramePr>
        <xdr:xfrm>
          <a:off x="6543678" y="457200"/>
          <a:ext cx="4426231" cy="344328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6371FF3C-129E-4E11-AFDF-CE4C4E541F55}"/>
              </a:ext>
            </a:extLst>
          </xdr:cNvPr>
          <xdr:cNvGraphicFramePr/>
        </xdr:nvGraphicFramePr>
        <xdr:xfrm>
          <a:off x="6543678" y="3906612"/>
          <a:ext cx="4429960" cy="74247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21</xdr:col>
      <xdr:colOff>133349</xdr:colOff>
      <xdr:row>12</xdr:row>
      <xdr:rowOff>214593</xdr:rowOff>
    </xdr:from>
    <xdr:to>
      <xdr:col>24</xdr:col>
      <xdr:colOff>415738</xdr:colOff>
      <xdr:row>26</xdr:row>
      <xdr:rowOff>4482</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5C042291-17F7-407E-A2AD-664699E7382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358967" y="27583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11205</xdr:colOff>
      <xdr:row>4</xdr:row>
      <xdr:rowOff>11206</xdr:rowOff>
    </xdr:from>
    <xdr:to>
      <xdr:col>14</xdr:col>
      <xdr:colOff>1367118</xdr:colOff>
      <xdr:row>4</xdr:row>
      <xdr:rowOff>179294</xdr:rowOff>
    </xdr:to>
    <xdr:sp macro="" textlink="">
      <xdr:nvSpPr>
        <xdr:cNvPr id="10" name="Rectangle 9">
          <a:extLst>
            <a:ext uri="{FF2B5EF4-FFF2-40B4-BE49-F238E27FC236}">
              <a16:creationId xmlns:a16="http://schemas.microsoft.com/office/drawing/2014/main" id="{888720BD-E5FE-4BBD-BB5C-E6FFA487604D}"/>
            </a:ext>
          </a:extLst>
        </xdr:cNvPr>
        <xdr:cNvSpPr/>
      </xdr:nvSpPr>
      <xdr:spPr>
        <a:xfrm>
          <a:off x="392205" y="784412"/>
          <a:ext cx="9558619" cy="168088"/>
        </a:xfrm>
        <a:prstGeom prst="rect">
          <a:avLst/>
        </a:prstGeom>
        <a:solidFill>
          <a:schemeClr val="accent4">
            <a:lumMod val="60000"/>
            <a:lumOff val="40000"/>
          </a:schemeClr>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cap="none" spc="0">
              <a:ln w="0"/>
              <a:solidFill>
                <a:schemeClr val="tx1"/>
              </a:solidFill>
              <a:effectLst>
                <a:outerShdw blurRad="38100" dist="19050" dir="2700000" algn="tl" rotWithShape="0">
                  <a:schemeClr val="dk1">
                    <a:alpha val="40000"/>
                  </a:schemeClr>
                </a:outerShdw>
              </a:effectLst>
            </a:rPr>
            <a:t>Business Summary</a:t>
          </a:r>
          <a:r>
            <a:rPr lang="en-US" sz="1100" b="1" cap="none" spc="0">
              <a:ln w="0"/>
              <a:solidFill>
                <a:schemeClr val="tx1"/>
              </a:solidFill>
              <a:effectLst>
                <a:outerShdw blurRad="38100" dist="19050" dir="2700000" algn="tl" rotWithShape="0">
                  <a:schemeClr val="dk1">
                    <a:alpha val="40000"/>
                  </a:schemeClr>
                </a:outerShdw>
              </a:effectLst>
            </a:rPr>
            <a:t> </a:t>
          </a:r>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5787036" backgroundQuery="1" createdVersion="7" refreshedVersion="7" minRefreshableVersion="3" recordCount="0" supportSubquery="1" supportAdvancedDrill="1" xr:uid="{F4D90308-8BCA-464D-A320-952A75B93E2F}">
  <cacheSource type="external" connectionId="5"/>
  <cacheFields count="7">
    <cacheField name="[fact_Sales].[Date (Month)].[Date (Month)]" caption="Date (Month)" numFmtId="0" hierarchy="28" level="1">
      <sharedItems count="12">
        <s v="Jan"/>
        <s v="Feb"/>
        <s v="Mar"/>
        <s v="Apr"/>
        <s v="May"/>
        <s v="Jun"/>
        <s v="Jul"/>
        <s v="Aug"/>
        <s v="Sep"/>
        <s v="Oct"/>
        <s v="Nov"/>
        <s v="Dec"/>
      </sharedItems>
    </cacheField>
    <cacheField name="[fact_Sales].[Date (Year)].[Date (Year)]" caption="Date (Year)" numFmtId="0" hierarchy="26" level="1">
      <sharedItems count="2">
        <s v="2017"/>
        <s v="2018"/>
      </sharedItems>
    </cacheField>
    <cacheField name="[Measures].[Sum of Total_amt]" caption="Sum of Total_amt" numFmtId="0" hierarchy="35" level="32767"/>
    <cacheField name="[Measures].[Sum of Quantity]" caption="Sum of Quantity" numFmtId="0" hierarchy="36" level="32767"/>
    <cacheField name="[Measures].[Count of Date]" caption="Count of Date" numFmtId="0" hierarchy="37" level="32767"/>
    <cacheField name="[Measures].[Distinct Count of Cust ID]" caption="Distinct Count of Cust ID" numFmtId="0" hierarchy="41"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Parking?]" caption="Parking?" attribute="1" defaultMemberUniqueName="[Dim_Stores].[Parking?].[All]" allUniqueName="[Dim_Stores].[Parking?].[All]" dimensionUniqueName="[Dim_Stores]" displayFolder="" count="2" memberValueDatatype="130" unbalanced="0">
      <fieldsUsage count="2">
        <fieldUsage x="-1"/>
        <fieldUsage x="6"/>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2" memberValueDatatype="130" unbalanced="0">
      <fieldsUsage count="2">
        <fieldUsage x="-1"/>
        <fieldUsage x="1"/>
      </fieldsUsage>
    </cacheHierarchy>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2" memberValueDatatype="130" unbalanced="0">
      <fieldsUsage count="2">
        <fieldUsage x="-1"/>
        <fieldUsage x="0"/>
      </fieldsUsage>
    </cacheHierarchy>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oneField="1" hidden="1">
      <fieldsUsage count="1">
        <fieldUsage x="4"/>
      </fieldsUsage>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oneField="1" hidden="1">
      <fieldsUsage count="1">
        <fieldUsage x="5"/>
      </fieldsUsage>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6365744" backgroundQuery="1" createdVersion="7" refreshedVersion="7" minRefreshableVersion="3" recordCount="0" supportSubquery="1" supportAdvancedDrill="1" xr:uid="{6B1D5F08-B3BF-4C43-BDAC-9CBE4AA08C72}">
  <cacheSource type="external" connectionId="5"/>
  <cacheFields count="5">
    <cacheField name="[Dim_Stores].[City].[City]" caption="City" numFmtId="0" hierarchy="15" level="1">
      <sharedItems count="15">
        <s v="Ballarat"/>
        <s v="Bendigo"/>
        <s v="Cairns"/>
        <s v="Canberra"/>
        <s v="Central Coast"/>
        <s v="Darwin"/>
        <s v="Geelong"/>
        <s v="Gold Coast"/>
        <s v="Hobart"/>
        <s v="Mackay"/>
        <s v="Newcastle"/>
        <s v="Rockhampton"/>
        <s v="Sunshine Coast"/>
        <s v="Townsville"/>
        <s v="Wollongong"/>
      </sharedItems>
    </cacheField>
    <cacheField name="[fact_Sales].[Date (Year)].[Date (Year)]" caption="Date (Year)" numFmtId="0" hierarchy="26" level="1">
      <sharedItems count="2">
        <s v="2017"/>
        <s v="2018"/>
      </sharedItems>
    </cacheField>
    <cacheField name="[fact_Sales].[Date (Month)].[Date (Month)]" caption="Date (Month)" numFmtId="0" hierarchy="28" level="1">
      <sharedItems count="12">
        <s v="Jan"/>
        <s v="Feb"/>
        <s v="Mar"/>
        <s v="Apr"/>
        <s v="May"/>
        <s v="Jun"/>
        <s v="Jul"/>
        <s v="Aug"/>
        <s v="Sep"/>
        <s v="Oct"/>
        <s v="Nov"/>
        <s v="Dec"/>
      </sharedItems>
    </cacheField>
    <cacheField name="[Measures].[Sum of Total_amt]" caption="Sum of Total_amt" numFmtId="0" hierarchy="35"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0"/>
      </fieldsUsage>
    </cacheHierarchy>
    <cacheHierarchy uniqueName="[Dim_Stores].[Parking?]" caption="Parking?" attribute="1" defaultMemberUniqueName="[Dim_Stores].[Parking?].[All]" allUniqueName="[Dim_Stores].[Parking?].[All]" dimensionUniqueName="[Dim_Stores]" displayFolder="" count="2" memberValueDatatype="130" unbalanced="0">
      <fieldsUsage count="2">
        <fieldUsage x="-1"/>
        <fieldUsage x="4"/>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2" memberValueDatatype="130" unbalanced="0">
      <fieldsUsage count="2">
        <fieldUsage x="-1"/>
        <fieldUsage x="1"/>
      </fieldsUsage>
    </cacheHierarchy>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2" memberValueDatatype="130" unbalanced="0">
      <fieldsUsage count="2">
        <fieldUsage x="-1"/>
        <fieldUsage x="2"/>
      </fieldsUsage>
    </cacheHierarchy>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7060184" backgroundQuery="1" createdVersion="7" refreshedVersion="7" minRefreshableVersion="3" recordCount="0" supportSubquery="1" supportAdvancedDrill="1" xr:uid="{4652915F-5ECA-4C2C-A98E-9997355232CD}">
  <cacheSource type="external" connectionId="5"/>
  <cacheFields count="4">
    <cacheField name="[Dim_Customers].[Age].[Age]" caption="Age" numFmtId="0" hierarchy="5" level="1">
      <sharedItems containsSemiMixedTypes="0" containsString="0" containsNumber="1" containsInteger="1" minValue="20" maxValue="58" count="36">
        <n v="20"/>
        <n v="21"/>
        <n v="23"/>
        <n v="24"/>
        <n v="25"/>
        <n v="26"/>
        <n v="27"/>
        <n v="28"/>
        <n v="29"/>
        <n v="30"/>
        <n v="31"/>
        <n v="32"/>
        <n v="33"/>
        <n v="34"/>
        <n v="35"/>
        <n v="36"/>
        <n v="37"/>
        <n v="38"/>
        <n v="39"/>
        <n v="40"/>
        <n v="41"/>
        <n v="42"/>
        <n v="43"/>
        <n v="44"/>
        <n v="45"/>
        <n v="46"/>
        <n v="47"/>
        <n v="48"/>
        <n v="49"/>
        <n v="50"/>
        <n v="51"/>
        <n v="52"/>
        <n v="54"/>
        <n v="55"/>
        <n v="57"/>
        <n v="58"/>
      </sharedItems>
      <extLst>
        <ext xmlns:x15="http://schemas.microsoft.com/office/spreadsheetml/2010/11/main" uri="{4F2E5C28-24EA-4eb8-9CBF-B6C8F9C3D259}">
          <x15:cachedUniqueNames>
            <x15:cachedUniqueName index="0" name="[Dim_Customers].[Age].&amp;[20]"/>
            <x15:cachedUniqueName index="1" name="[Dim_Customers].[Age].&amp;[21]"/>
            <x15:cachedUniqueName index="2" name="[Dim_Customers].[Age].&amp;[23]"/>
            <x15:cachedUniqueName index="3" name="[Dim_Customers].[Age].&amp;[24]"/>
            <x15:cachedUniqueName index="4" name="[Dim_Customers].[Age].&amp;[25]"/>
            <x15:cachedUniqueName index="5" name="[Dim_Customers].[Age].&amp;[26]"/>
            <x15:cachedUniqueName index="6" name="[Dim_Customers].[Age].&amp;[27]"/>
            <x15:cachedUniqueName index="7" name="[Dim_Customers].[Age].&amp;[28]"/>
            <x15:cachedUniqueName index="8" name="[Dim_Customers].[Age].&amp;[29]"/>
            <x15:cachedUniqueName index="9" name="[Dim_Customers].[Age].&amp;[30]"/>
            <x15:cachedUniqueName index="10" name="[Dim_Customers].[Age].&amp;[31]"/>
            <x15:cachedUniqueName index="11" name="[Dim_Customers].[Age].&amp;[32]"/>
            <x15:cachedUniqueName index="12" name="[Dim_Customers].[Age].&amp;[33]"/>
            <x15:cachedUniqueName index="13" name="[Dim_Customers].[Age].&amp;[34]"/>
            <x15:cachedUniqueName index="14" name="[Dim_Customers].[Age].&amp;[35]"/>
            <x15:cachedUniqueName index="15" name="[Dim_Customers].[Age].&amp;[36]"/>
            <x15:cachedUniqueName index="16" name="[Dim_Customers].[Age].&amp;[37]"/>
            <x15:cachedUniqueName index="17" name="[Dim_Customers].[Age].&amp;[38]"/>
            <x15:cachedUniqueName index="18" name="[Dim_Customers].[Age].&amp;[39]"/>
            <x15:cachedUniqueName index="19" name="[Dim_Customers].[Age].&amp;[40]"/>
            <x15:cachedUniqueName index="20" name="[Dim_Customers].[Age].&amp;[41]"/>
            <x15:cachedUniqueName index="21" name="[Dim_Customers].[Age].&amp;[42]"/>
            <x15:cachedUniqueName index="22" name="[Dim_Customers].[Age].&amp;[43]"/>
            <x15:cachedUniqueName index="23" name="[Dim_Customers].[Age].&amp;[44]"/>
            <x15:cachedUniqueName index="24" name="[Dim_Customers].[Age].&amp;[45]"/>
            <x15:cachedUniqueName index="25" name="[Dim_Customers].[Age].&amp;[46]"/>
            <x15:cachedUniqueName index="26" name="[Dim_Customers].[Age].&amp;[47]"/>
            <x15:cachedUniqueName index="27" name="[Dim_Customers].[Age].&amp;[48]"/>
            <x15:cachedUniqueName index="28" name="[Dim_Customers].[Age].&amp;[49]"/>
            <x15:cachedUniqueName index="29" name="[Dim_Customers].[Age].&amp;[50]"/>
            <x15:cachedUniqueName index="30" name="[Dim_Customers].[Age].&amp;[51]"/>
            <x15:cachedUniqueName index="31" name="[Dim_Customers].[Age].&amp;[52]"/>
            <x15:cachedUniqueName index="32" name="[Dim_Customers].[Age].&amp;[54]"/>
            <x15:cachedUniqueName index="33" name="[Dim_Customers].[Age].&amp;[55]"/>
            <x15:cachedUniqueName index="34" name="[Dim_Customers].[Age].&amp;[57]"/>
            <x15:cachedUniqueName index="35" name="[Dim_Customers].[Age].&amp;[58]"/>
          </x15:cachedUniqueNames>
        </ext>
      </extLst>
    </cacheField>
    <cacheField name="[Dim_Customers].[Gender].[Gender]" caption="Gender" numFmtId="0" hierarchy="2" level="1">
      <sharedItems count="2">
        <s v="Female"/>
        <s v="Male"/>
      </sharedItems>
    </cacheField>
    <cacheField name="[Measures].[Sum of Total_amt]" caption="Sum of Total_amt" numFmtId="0" hierarchy="35"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1"/>
      </fieldsUsage>
    </cacheHierarchy>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2" memberValueDatatype="20" unbalanced="0">
      <fieldsUsage count="2">
        <fieldUsage x="-1"/>
        <fieldUsage x="0"/>
      </fieldsUsage>
    </cacheHierarchy>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Parking?]" caption="Parking?" attribute="1" defaultMemberUniqueName="[Dim_Stores].[Parking?].[All]" allUniqueName="[Dim_Stores].[Parking?].[All]" dimensionUniqueName="[Dim_Stores]" displayFolder="" count="2" memberValueDatatype="130" unbalanced="0">
      <fieldsUsage count="2">
        <fieldUsage x="-1"/>
        <fieldUsage x="3"/>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0" memberValueDatatype="130" unbalanced="0"/>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0" memberValueDatatype="130" unbalanced="0"/>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7638891" backgroundQuery="1" createdVersion="7" refreshedVersion="7" minRefreshableVersion="3" recordCount="0" supportSubquery="1" supportAdvancedDrill="1" xr:uid="{F9C2058C-0179-47E8-8EF1-EFE6ED8D1CAF}">
  <cacheSource type="external" connectionId="5"/>
  <cacheFields count="3">
    <cacheField name="[Dim_Products].[Name].[Name]" caption="Name" numFmtId="0" hierarchy="10" level="1">
      <sharedItems count="5">
        <s v="Coke"/>
        <s v="Dried Grapes"/>
        <s v="Fried Frozen Bananas"/>
        <s v="Sprite"/>
        <s v="Tea time cookies"/>
      </sharedItems>
    </cacheField>
    <cacheField name="[Measures].[Sum of Quantity]" caption="Sum of Quantity" numFmtId="0" hierarchy="36"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Parking?]" caption="Parking?" attribute="1" defaultMemberUniqueName="[Dim_Stores].[Parking?].[All]" allUniqueName="[Dim_Stores].[Parking?].[All]" dimensionUniqueName="[Dim_Stores]" displayFolder="" count="2" memberValueDatatype="130" unbalanced="0">
      <fieldsUsage count="2">
        <fieldUsage x="-1"/>
        <fieldUsage x="2"/>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0" memberValueDatatype="130" unbalanced="0"/>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0" memberValueDatatype="130" unbalanced="0"/>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7638891" backgroundQuery="1" createdVersion="7" refreshedVersion="7" minRefreshableVersion="3" recordCount="0" supportSubquery="1" supportAdvancedDrill="1" xr:uid="{D637C5E0-EC8F-40C6-8CDB-EA002CDA4469}">
  <cacheSource type="external" connectionId="5"/>
  <cacheFields count="3">
    <cacheField name="[Dim_Products].[Name].[Name]" caption="Name" numFmtId="0" hierarchy="10" level="1">
      <sharedItems count="5">
        <s v="Coke"/>
        <s v="Dried Grapes"/>
        <s v="Fried Frozen Bananas"/>
        <s v="Sprite"/>
        <s v="Tea time cookies"/>
      </sharedItems>
    </cacheField>
    <cacheField name="[Measures].[Sum of Quantity]" caption="Sum of Quantity" numFmtId="0" hierarchy="36"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Parking?]" caption="Parking?" attribute="1" defaultMemberUniqueName="[Dim_Stores].[Parking?].[All]" allUniqueName="[Dim_Stores].[Parking?].[All]" dimensionUniqueName="[Dim_Stores]" displayFolder="" count="2" memberValueDatatype="130" unbalanced="0">
      <fieldsUsage count="2">
        <fieldUsage x="-1"/>
        <fieldUsage x="2"/>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0" memberValueDatatype="130" unbalanced="0"/>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0" memberValueDatatype="130" unbalanced="0"/>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3.544008217592" backgroundQuery="1" createdVersion="7" refreshedVersion="7" minRefreshableVersion="3" recordCount="0" supportSubquery="1" supportAdvancedDrill="1" xr:uid="{D155CDE9-21CA-4AD8-8061-936E1C96104D}">
  <cacheSource type="external" connectionId="5"/>
  <cacheFields count="3">
    <cacheField name="[Dim_Products].[Name].[Name]" caption="Name" numFmtId="0" hierarchy="10" level="1">
      <sharedItems count="5">
        <s v="Cake in a cup"/>
        <s v="Grapo"/>
        <s v="I can't believe this is cake"/>
        <s v="Lotta' Pie"/>
        <s v="Wall nuts"/>
      </sharedItems>
    </cacheField>
    <cacheField name="[Measures].[Sum of Quantity]" caption="Sum of Quantity" numFmtId="0" hierarchy="36" level="32767"/>
    <cacheField name="[Dim_Stores].[Parking?].[Parking?]" caption="Parking?" numFmtId="0" hierarchy="16" level="1">
      <sharedItems containsSemiMixedTypes="0" containsNonDate="0" containsString="0"/>
    </cacheField>
  </cacheFields>
  <cacheHierarchies count="42">
    <cacheHierarchy uniqueName="[Dim_Customers].[Cust ID]" caption="Cust ID" attribute="1" defaultMemberUniqueName="[Dim_Customers].[Cust ID].[All]" allUniqueName="[Dim_Customers].[Cust ID].[All]" dimensionUniqueName="[Dim_Customers]" displayFolder="" count="0" memberValueDatatype="130" unbalanced="0"/>
    <cacheHierarchy uniqueName="[Dim_Customers].[Name]" caption="Name" attribute="1" defaultMemberUniqueName="[Dim_Customers].[Name].[All]" allUniqueName="[Dim_Customers].[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Kids?]" caption="Kids?" attribute="1" defaultMemberUniqueName="[Dim_Customers].[Kids?].[All]" allUniqueName="[Dim_Customers].[Kids?].[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Education]" caption="Education" attribute="1" defaultMemberUniqueName="[Dim_Customers].[Education].[All]" allUniqueName="[Dim_Customers].[Education].[All]" dimensionUniqueName="[Dim_Customers]" displayFolder="" count="0" memberValueDatatype="130" unbalanced="0"/>
    <cacheHierarchy uniqueName="[Dim_Customers].[Zip Code]" caption="Zip Code" attribute="1" defaultMemberUniqueName="[Dim_Customers].[Zip Code].[All]" allUniqueName="[Dim_Customers].[Zip Code].[All]" dimensionUniqueName="[Dim_Customers]" displayFolder="" count="0" memberValueDatatype="130" unbalanced="0"/>
    <cacheHierarchy uniqueName="[Dim_Customers].[Store Mapping]" caption="Store Mapping" attribute="1" defaultMemberUniqueName="[Dim_Customers].[Store Mapping].[All]" allUniqueName="[Dim_Customers].[Store Mapping].[All]" dimensionUniqueName="[Dim_Customers]"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Name]" caption="Name" attribute="1" defaultMemberUniqueName="[Dim_Products].[Name].[All]" allUniqueName="[Dim_Products].[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SKU Size]" caption="SKU Size" attribute="1" defaultMemberUniqueName="[Dim_Products].[SKU Size].[All]" allUniqueName="[Dim_Products].[SKU Size].[All]" dimensionUniqueName="[Dim_Products]" displayFolder="" count="0" memberValueDatatype="130"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Parking?]" caption="Parking?" attribute="1" defaultMemberUniqueName="[Dim_Stores].[Parking?].[All]" allUniqueName="[Dim_Stores].[Parking?].[All]" dimensionUniqueName="[Dim_Stores]" displayFolder="" count="2" memberValueDatatype="130" unbalanced="0">
      <fieldsUsage count="2">
        <fieldUsage x="-1"/>
        <fieldUsage x="2"/>
      </fieldsUsage>
    </cacheHierarchy>
    <cacheHierarchy uniqueName="[Dim_Stores].[Self-checkout?]" caption="Self-checkout?" attribute="1" defaultMemberUniqueName="[Dim_Stores].[Self-checkout?].[All]" allUniqueName="[Dim_Stores].[Self-checkout?].[All]" dimensionUniqueName="[Dim_Stores]" displayFolder="" count="0" memberValueDatatype="130" unbalanced="0"/>
    <cacheHierarchy uniqueName="[Dim_Stores].[Cash accepted?]" caption="Cash accepted?" attribute="1" defaultMemberUniqueName="[Dim_Stores].[Cash accepted?].[All]" allUniqueName="[Dim_Stores].[Cash accepted?].[All]" dimensionUniqueName="[Dim_Stores]" displayFolder="" count="0" memberValueDatatype="130" unbalanced="0"/>
    <cacheHierarchy uniqueName="[fact_Sales].[Date]" caption="Date" attribute="1" time="1" defaultMemberUniqueName="[fact_Sales].[Date].[All]" allUniqueName="[fact_Sales].[Date].[All]" dimensionUniqueName="[fact_Sales]" displayFolder="" count="0" memberValueDatatype="7"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tore ID]" caption="Store ID" attribute="1" defaultMemberUniqueName="[fact_Sales].[Store ID].[All]" allUniqueName="[fact_Sales].[Store ID].[All]" dimensionUniqueName="[fact_Sales]" displayFolder="" count="0" memberValueDatatype="130" unbalanced="0"/>
    <cacheHierarchy uniqueName="[fact_Sales].[Cust ID]" caption="Cust ID" attribute="1" defaultMemberUniqueName="[fact_Sales].[Cust ID].[All]" allUniqueName="[fact_Sales].[Cust ID].[All]" dimensionUniqueName="[fact_Sales]" displayFolder="" count="0" memberValueDatatype="130"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ode]" caption="Discount Code" attribute="1" defaultMemberUniqueName="[fact_Sales].[Discount Code].[All]" allUniqueName="[fact_Sales].[Discount Code].[All]" dimensionUniqueName="[fact_Sales]" displayFolder="" count="0" memberValueDatatype="130" unbalanced="0"/>
    <cacheHierarchy uniqueName="[fact_Sales].[Total_amt]" caption="Total_amt" attribute="1" defaultMemberUniqueName="[fact_Sales].[Total_amt].[All]" allUniqueName="[fact_Sales].[Total_amt].[All]" dimensionUniqueName="[fact_Sales]" displayFolder="" count="0" memberValueDatatype="5" unbalanced="0"/>
    <cacheHierarchy uniqueName="[fact_Sales].[Date (Year)]" caption="Date (Year)" attribute="1" defaultMemberUniqueName="[fact_Sales].[Date (Year)].[All]" allUniqueName="[fact_Sales].[Date (Year)].[All]" dimensionUniqueName="[fact_Sales]" displayFolder="" count="0" memberValueDatatype="130" unbalanced="0"/>
    <cacheHierarchy uniqueName="[fact_Sales].[Date (Quarter)]" caption="Date (Quarter)" attribute="1" defaultMemberUniqueName="[fact_Sales].[Date (Quarter)].[All]" allUniqueName="[fact_Sales].[Date (Quarter)].[All]" dimensionUniqueName="[fact_Sales]" displayFolder="" count="0" memberValueDatatype="130" unbalanced="0"/>
    <cacheHierarchy uniqueName="[fact_Sales].[Date (Month)]" caption="Date (Month)" attribute="1" defaultMemberUniqueName="[fact_Sales].[Date (Month)].[All]" allUniqueName="[fact_Sales].[Date (Month)].[All]" dimensionUniqueName="[fact_Sales]" displayFolder="" count="0" memberValueDatatype="130" unbalanced="0"/>
    <cacheHierarchy uniqueName="[fact_Sales].[Date (Month Index)]" caption="Date (Month Index)" attribute="1" defaultMemberUniqueName="[fact_Sales].[Date (Month Index)].[All]" allUniqueName="[fact_Sales].[Date (Month Index)].[All]" dimensionUniqueName="[fact_Sales]" displayFolder="" count="0"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2.552080092595" backgroundQuery="1" createdVersion="3" refreshedVersion="7" minRefreshableVersion="3" recordCount="0" supportSubquery="1" supportAdvancedDrill="1" xr:uid="{0A4C2681-193E-429E-B3C0-D77D19276EC5}">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Dim_Customers].[Cust ID]" caption="Cust ID" attribute="1" defaultMemberUniqueName="[Dim_Customers].[Cust ID].[All]" allUniqueName="[Dim_Customers].[Cust ID].[All]" dimensionUniqueName="[Dim_Customers]" displayFolder="" count="2" memberValueDatatype="130" unbalanced="0"/>
    <cacheHierarchy uniqueName="[Dim_Customers].[Name]" caption="Name" attribute="1" defaultMemberUniqueName="[Dim_Customers].[Name].[All]" allUniqueName="[Dim_Customers].[Name].[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cacheHierarchy uniqueName="[Dim_Customers].[Kids?]" caption="Kids?" attribute="1" defaultMemberUniqueName="[Dim_Customers].[Kids?].[All]" allUniqueName="[Dim_Customers].[Kids?].[All]" dimensionUniqueName="[Dim_Customers]" displayFolder="" count="2" memberValueDatatype="130" unbalanced="0"/>
    <cacheHierarchy uniqueName="[Dim_Customers].[Age]" caption="Age" attribute="1" defaultMemberUniqueName="[Dim_Customers].[Age].[All]" allUniqueName="[Dim_Customers].[Age].[All]" dimensionUniqueName="[Dim_Customers]" displayFolder="" count="2" memberValueDatatype="20" unbalanced="0"/>
    <cacheHierarchy uniqueName="[Dim_Customers].[Education]" caption="Education" attribute="1" defaultMemberUniqueName="[Dim_Customers].[Education].[All]" allUniqueName="[Dim_Customers].[Education].[All]" dimensionUniqueName="[Dim_Customers]" displayFolder="" count="2" memberValueDatatype="130" unbalanced="0"/>
    <cacheHierarchy uniqueName="[Dim_Customers].[Zip Code]" caption="Zip Code" attribute="1" defaultMemberUniqueName="[Dim_Customers].[Zip Code].[All]" allUniqueName="[Dim_Customers].[Zip Code].[All]" dimensionUniqueName="[Dim_Customers]" displayFolder="" count="2" memberValueDatatype="130" unbalanced="0"/>
    <cacheHierarchy uniqueName="[Dim_Customers].[Store Mapping]" caption="Store Mapping" attribute="1" defaultMemberUniqueName="[Dim_Customers].[Store Mapping].[All]" allUniqueName="[Dim_Customers].[Store Mapping].[All]" dimensionUniqueName="[Dim_Customers]" displayFolder="" count="2" memberValueDatatype="130" unbalanced="0"/>
    <cacheHierarchy uniqueName="[Dim_Products].[Product ID]" caption="Product ID" attribute="1" defaultMemberUniqueName="[Dim_Products].[Product ID].[All]" allUniqueName="[Dim_Products].[Product ID].[All]" dimensionUniqueName="[Dim_Products]" displayFolder="" count="2" memberValueDatatype="130" unbalanced="0"/>
    <cacheHierarchy uniqueName="[Dim_Products].[Name]" caption="Name" attribute="1" defaultMemberUniqueName="[Dim_Products].[Name].[All]" allUniqueName="[Dim_Products].[Name].[All]" dimensionUniqueName="[Dim_Products]" displayFolder="" count="2"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2" memberValueDatatype="5" unbalanced="0"/>
    <cacheHierarchy uniqueName="[Dim_Products].[SKU Size]" caption="SKU Size" attribute="1" defaultMemberUniqueName="[Dim_Products].[SKU Size].[All]" allUniqueName="[Dim_Products].[SKU Size].[All]" dimensionUniqueName="[Dim_Products]" displayFolder="" count="2" memberValueDatatype="130" unbalanced="0"/>
    <cacheHierarchy uniqueName="[Dim_Stores].[Store ID]" caption="Store ID" attribute="1" defaultMemberUniqueName="[Dim_Stores].[Store ID].[All]" allUniqueName="[Dim_Stores].[Store ID].[All]" dimensionUniqueName="[Dim_Stores]" displayFolder="" count="2" memberValueDatatype="130" unbalanced="0"/>
    <cacheHierarchy uniqueName="[Dim_Stores].[City]" caption="City" attribute="1" defaultMemberUniqueName="[Dim_Stores].[City].[All]" allUniqueName="[Dim_Stores].[City].[All]" dimensionUniqueName="[Dim_Stores]" displayFolder="" count="2" memberValueDatatype="130" unbalanced="0"/>
    <cacheHierarchy uniqueName="[Dim_Stores].[Parking?]" caption="Parking?" attribute="1" defaultMemberUniqueName="[Dim_Stores].[Parking?].[All]" allUniqueName="[Dim_Stores].[Parking?].[All]" dimensionUniqueName="[Dim_Stores]" displayFolder="" count="2" memberValueDatatype="130" unbalanced="0"/>
    <cacheHierarchy uniqueName="[Dim_Stores].[Self-checkout?]" caption="Self-checkout?" attribute="1" defaultMemberUniqueName="[Dim_Stores].[Self-checkout?].[All]" allUniqueName="[Dim_Stores].[Self-checkout?].[All]" dimensionUniqueName="[Dim_Stores]" displayFolder="" count="2" memberValueDatatype="130" unbalanced="0"/>
    <cacheHierarchy uniqueName="[Dim_Stores].[Cash accepted?]" caption="Cash accepted?" attribute="1" defaultMemberUniqueName="[Dim_Stores].[Cash accepted?].[All]" allUniqueName="[Dim_Stores].[Cash accepted?].[All]" dimensionUniqueName="[Dim_Stores]" displayFolder="" count="2" memberValueDatatype="130" unbalanced="0"/>
    <cacheHierarchy uniqueName="[fact_Sales].[Date]" caption="Date" attribute="1" time="1" defaultMemberUniqueName="[fact_Sales].[Date].[All]" allUniqueName="[fact_Sales].[Date].[All]" dimensionUniqueName="[fact_Sales]" displayFolder="" count="2" memberValueDatatype="7" unbalanced="0"/>
    <cacheHierarchy uniqueName="[fact_Sales].[Product ID]" caption="Product ID" attribute="1" defaultMemberUniqueName="[fact_Sales].[Product ID].[All]" allUniqueName="[fact_Sales].[Product ID].[All]" dimensionUniqueName="[fact_Sales]" displayFolder="" count="2" memberValueDatatype="130" unbalanced="0"/>
    <cacheHierarchy uniqueName="[fact_Sales].[Store ID]" caption="Store ID" attribute="1" defaultMemberUniqueName="[fact_Sales].[Store ID].[All]" allUniqueName="[fact_Sales].[Store ID].[All]" dimensionUniqueName="[fact_Sales]" displayFolder="" count="2" memberValueDatatype="130" unbalanced="0"/>
    <cacheHierarchy uniqueName="[fact_Sales].[Cust ID]" caption="Cust ID" attribute="1" defaultMemberUniqueName="[fact_Sales].[Cust ID].[All]" allUniqueName="[fact_Sales].[Cust ID].[All]" dimensionUniqueName="[fact_Sales]" displayFolder="" count="2" memberValueDatatype="130" unbalanced="0"/>
    <cacheHierarchy uniqueName="[fact_Sales].[Quantity]" caption="Quantity" attribute="1" defaultMemberUniqueName="[fact_Sales].[Quantity].[All]" allUniqueName="[fact_Sales].[Quantity].[All]" dimensionUniqueName="[fact_Sales]" displayFolder="" count="2" memberValueDatatype="20" unbalanced="0"/>
    <cacheHierarchy uniqueName="[fact_Sales].[Discount Code]" caption="Discount Code" attribute="1" defaultMemberUniqueName="[fact_Sales].[Discount Code].[All]" allUniqueName="[fact_Sales].[Discount Code].[All]" dimensionUniqueName="[fact_Sales]" displayFolder="" count="2" memberValueDatatype="130" unbalanced="0"/>
    <cacheHierarchy uniqueName="[fact_Sales].[Total_amt]" caption="Total_amt" attribute="1" defaultMemberUniqueName="[fact_Sales].[Total_amt].[All]" allUniqueName="[fact_Sales].[Total_amt].[All]" dimensionUniqueName="[fact_Sales]" displayFolder="" count="2" memberValueDatatype="5" unbalanced="0"/>
    <cacheHierarchy uniqueName="[fact_Sales].[Date (Year)]" caption="Date (Year)" attribute="1" defaultMemberUniqueName="[fact_Sales].[Date (Year)].[All]" allUniqueName="[fact_Sales].[Date (Year)].[All]" dimensionUniqueName="[fact_Sales]" displayFolder="" count="2" memberValueDatatype="130" unbalanced="0"/>
    <cacheHierarchy uniqueName="[fact_Sales].[Date (Quarter)]" caption="Date (Quarter)" attribute="1" defaultMemberUniqueName="[fact_Sales].[Date (Quarter)].[All]" allUniqueName="[fact_Sales].[Date (Quarter)].[All]" dimensionUniqueName="[fact_Sales]" displayFolder="" count="2" memberValueDatatype="130" unbalanced="0"/>
    <cacheHierarchy uniqueName="[fact_Sales].[Date (Month)]" caption="Date (Month)" attribute="1" defaultMemberUniqueName="[fact_Sales].[Date (Month)].[All]" allUniqueName="[fact_Sales].[Date (Month)].[All]" dimensionUniqueName="[fact_Sal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fact_Sales].[Date (Month Index)]" caption="Date (Month Index)" attribute="1" defaultMemberUniqueName="[fact_Sales].[Date (Month Index)].[All]" allUniqueName="[fact_Sales].[Date (Month Index)].[All]" dimensionUniqueName="[fact_Sales]" displayFolder="" count="2"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licerData="1" pivotCacheId="62261353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garg" refreshedDate="45132.673976620368" backgroundQuery="1" createdVersion="3" refreshedVersion="7" minRefreshableVersion="3" recordCount="0" supportSubquery="1" supportAdvancedDrill="1" xr:uid="{748C5C66-67E6-45B3-8C04-3AD066B9E850}">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Dim_Customers].[Cust ID]" caption="Cust ID" attribute="1" defaultMemberUniqueName="[Dim_Customers].[Cust ID].[All]" allUniqueName="[Dim_Customers].[Cust ID].[All]" dimensionUniqueName="[Dim_Customers]" displayFolder="" count="2" memberValueDatatype="130" unbalanced="0"/>
    <cacheHierarchy uniqueName="[Dim_Customers].[Name]" caption="Name" attribute="1" defaultMemberUniqueName="[Dim_Customers].[Name].[All]" allUniqueName="[Dim_Customers].[Name].[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cacheHierarchy uniqueName="[Dim_Customers].[Kids?]" caption="Kids?" attribute="1" defaultMemberUniqueName="[Dim_Customers].[Kids?].[All]" allUniqueName="[Dim_Customers].[Kids?].[All]" dimensionUniqueName="[Dim_Customers]" displayFolder="" count="2" memberValueDatatype="130" unbalanced="0"/>
    <cacheHierarchy uniqueName="[Dim_Customers].[Age]" caption="Age" attribute="1" defaultMemberUniqueName="[Dim_Customers].[Age].[All]" allUniqueName="[Dim_Customers].[Age].[All]" dimensionUniqueName="[Dim_Customers]" displayFolder="" count="2" memberValueDatatype="20" unbalanced="0"/>
    <cacheHierarchy uniqueName="[Dim_Customers].[Education]" caption="Education" attribute="1" defaultMemberUniqueName="[Dim_Customers].[Education].[All]" allUniqueName="[Dim_Customers].[Education].[All]" dimensionUniqueName="[Dim_Customers]" displayFolder="" count="2" memberValueDatatype="130" unbalanced="0"/>
    <cacheHierarchy uniqueName="[Dim_Customers].[Zip Code]" caption="Zip Code" attribute="1" defaultMemberUniqueName="[Dim_Customers].[Zip Code].[All]" allUniqueName="[Dim_Customers].[Zip Code].[All]" dimensionUniqueName="[Dim_Customers]" displayFolder="" count="2" memberValueDatatype="130" unbalanced="0"/>
    <cacheHierarchy uniqueName="[Dim_Customers].[Store Mapping]" caption="Store Mapping" attribute="1" defaultMemberUniqueName="[Dim_Customers].[Store Mapping].[All]" allUniqueName="[Dim_Customers].[Store Mapping].[All]" dimensionUniqueName="[Dim_Customers]" displayFolder="" count="2" memberValueDatatype="130" unbalanced="0"/>
    <cacheHierarchy uniqueName="[Dim_Products].[Product ID]" caption="Product ID" attribute="1" defaultMemberUniqueName="[Dim_Products].[Product ID].[All]" allUniqueName="[Dim_Products].[Product ID].[All]" dimensionUniqueName="[Dim_Products]" displayFolder="" count="2" memberValueDatatype="130" unbalanced="0"/>
    <cacheHierarchy uniqueName="[Dim_Products].[Name]" caption="Name" attribute="1" defaultMemberUniqueName="[Dim_Products].[Name].[All]" allUniqueName="[Dim_Products].[Name].[All]" dimensionUniqueName="[Dim_Products]" displayFolder="" count="2"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Price]" caption="Price" attribute="1" defaultMemberUniqueName="[Dim_Products].[Price].[All]" allUniqueName="[Dim_Products].[Price].[All]" dimensionUniqueName="[Dim_Products]" displayFolder="" count="2" memberValueDatatype="5" unbalanced="0"/>
    <cacheHierarchy uniqueName="[Dim_Products].[SKU Size]" caption="SKU Size" attribute="1" defaultMemberUniqueName="[Dim_Products].[SKU Size].[All]" allUniqueName="[Dim_Products].[SKU Size].[All]" dimensionUniqueName="[Dim_Products]" displayFolder="" count="2" memberValueDatatype="130" unbalanced="0"/>
    <cacheHierarchy uniqueName="[Dim_Stores].[Store ID]" caption="Store ID" attribute="1" defaultMemberUniqueName="[Dim_Stores].[Store ID].[All]" allUniqueName="[Dim_Stores].[Store ID].[All]" dimensionUniqueName="[Dim_Stores]" displayFolder="" count="2" memberValueDatatype="130" unbalanced="0"/>
    <cacheHierarchy uniqueName="[Dim_Stores].[City]" caption="City" attribute="1" defaultMemberUniqueName="[Dim_Stores].[City].[All]" allUniqueName="[Dim_Stores].[City].[All]" dimensionUniqueName="[Dim_Stores]" displayFolder="" count="2" memberValueDatatype="130" unbalanced="0"/>
    <cacheHierarchy uniqueName="[Dim_Stores].[Parking?]" caption="Parking?" attribute="1" defaultMemberUniqueName="[Dim_Stores].[Parking?].[All]" allUniqueName="[Dim_Stores].[Parking?].[All]" dimensionUniqueName="[Dim_Stores]" displayFolder="" count="2" memberValueDatatype="130" unbalanced="0"/>
    <cacheHierarchy uniqueName="[Dim_Stores].[Self-checkout?]" caption="Self-checkout?" attribute="1" defaultMemberUniqueName="[Dim_Stores].[Self-checkout?].[All]" allUniqueName="[Dim_Stores].[Self-checkout?].[All]" dimensionUniqueName="[Dim_Stores]" displayFolder="" count="2" memberValueDatatype="130" unbalanced="0"/>
    <cacheHierarchy uniqueName="[Dim_Stores].[Cash accepted?]" caption="Cash accepted?" attribute="1" defaultMemberUniqueName="[Dim_Stores].[Cash accepted?].[All]" allUniqueName="[Dim_Stores].[Cash accepted?].[All]" dimensionUniqueName="[Dim_Stores]" displayFolder="" count="2" memberValueDatatype="130" unbalanced="0"/>
    <cacheHierarchy uniqueName="[fact_Sales].[Date]" caption="Date" attribute="1" time="1" defaultMemberUniqueName="[fact_Sales].[Date].[All]" allUniqueName="[fact_Sales].[Date].[All]" dimensionUniqueName="[fact_Sales]" displayFolder="" count="2" memberValueDatatype="7" unbalanced="0"/>
    <cacheHierarchy uniqueName="[fact_Sales].[Product ID]" caption="Product ID" attribute="1" defaultMemberUniqueName="[fact_Sales].[Product ID].[All]" allUniqueName="[fact_Sales].[Product ID].[All]" dimensionUniqueName="[fact_Sales]" displayFolder="" count="2" memberValueDatatype="130" unbalanced="0"/>
    <cacheHierarchy uniqueName="[fact_Sales].[Store ID]" caption="Store ID" attribute="1" defaultMemberUniqueName="[fact_Sales].[Store ID].[All]" allUniqueName="[fact_Sales].[Store ID].[All]" dimensionUniqueName="[fact_Sales]" displayFolder="" count="2" memberValueDatatype="130" unbalanced="0"/>
    <cacheHierarchy uniqueName="[fact_Sales].[Cust ID]" caption="Cust ID" attribute="1" defaultMemberUniqueName="[fact_Sales].[Cust ID].[All]" allUniqueName="[fact_Sales].[Cust ID].[All]" dimensionUniqueName="[fact_Sales]" displayFolder="" count="2" memberValueDatatype="130" unbalanced="0"/>
    <cacheHierarchy uniqueName="[fact_Sales].[Quantity]" caption="Quantity" attribute="1" defaultMemberUniqueName="[fact_Sales].[Quantity].[All]" allUniqueName="[fact_Sales].[Quantity].[All]" dimensionUniqueName="[fact_Sales]" displayFolder="" count="2" memberValueDatatype="20" unbalanced="0"/>
    <cacheHierarchy uniqueName="[fact_Sales].[Discount Code]" caption="Discount Code" attribute="1" defaultMemberUniqueName="[fact_Sales].[Discount Code].[All]" allUniqueName="[fact_Sales].[Discount Code].[All]" dimensionUniqueName="[fact_Sales]" displayFolder="" count="2" memberValueDatatype="130" unbalanced="0"/>
    <cacheHierarchy uniqueName="[fact_Sales].[Total_amt]" caption="Total_amt" attribute="1" defaultMemberUniqueName="[fact_Sales].[Total_amt].[All]" allUniqueName="[fact_Sales].[Total_amt].[All]" dimensionUniqueName="[fact_Sales]" displayFolder="" count="2" memberValueDatatype="5" unbalanced="0"/>
    <cacheHierarchy uniqueName="[fact_Sales].[Date (Year)]" caption="Date (Year)" attribute="1" defaultMemberUniqueName="[fact_Sales].[Date (Year)].[All]" allUniqueName="[fact_Sales].[Date (Year)].[All]" dimensionUniqueName="[fact_Sales]" displayFolder="" count="2" memberValueDatatype="130" unbalanced="0"/>
    <cacheHierarchy uniqueName="[fact_Sales].[Date (Quarter)]" caption="Date (Quarter)" attribute="1" defaultMemberUniqueName="[fact_Sales].[Date (Quarter)].[All]" allUniqueName="[fact_Sales].[Date (Quarter)].[All]" dimensionUniqueName="[fact_Sales]" displayFolder="" count="2" memberValueDatatype="130" unbalanced="0"/>
    <cacheHierarchy uniqueName="[fact_Sales].[Date (Month)]" caption="Date (Month)" attribute="1" defaultMemberUniqueName="[fact_Sales].[Date (Month)].[All]" allUniqueName="[fact_Sales].[Date (Month)].[All]" dimensionUniqueName="[fact_Sal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fact_Sales].[Date (Month Index)]" caption="Date (Month Index)" attribute="1" defaultMemberUniqueName="[fact_Sales].[Date (Month Index)].[All]" allUniqueName="[fact_Sales].[Date (Month Index)].[All]" dimensionUniqueName="[fact_Sales]" displayFolder="" count="2" memberValueDatatype="20" unbalanced="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Sales]" caption="__XL_Count fact_Sales" measure="1" displayFolder="" measureGroup="fact_Sales" count="0" hidden="1"/>
    <cacheHierarchy uniqueName="[Measures].[__No measures defined]" caption="__No measures defined" measure="1" displayFolder="" count="0" hidden="1"/>
    <cacheHierarchy uniqueName="[Measures].[Sum of Total_amt]" caption="Sum of Total_amt" measure="1" displayFolder="" measureGroup="fact_Sale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23"/>
        </ext>
      </extLst>
    </cacheHierarchy>
    <cacheHierarchy uniqueName="[Measures].[Count of Date]" caption="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caption="Count of Cust ID" measure="1" displayFolder="" measureGroup="Dim_Customers"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fact_Sales" count="0" hidden="1">
      <extLst>
        <ext xmlns:x15="http://schemas.microsoft.com/office/spreadsheetml/2010/11/main" uri="{B97F6D7D-B522-45F9-BDA1-12C45D357490}">
          <x15:cacheHierarchy aggregatedColumn="19"/>
        </ext>
      </extLst>
    </cacheHierarchy>
    <cacheHierarchy uniqueName="[Measures].[Count of Cust ID 2]" caption="Count of Cust ID 2" measure="1" displayFolder="" measureGroup="fact_Sales" count="0" hidden="1">
      <extLst>
        <ext xmlns:x15="http://schemas.microsoft.com/office/spreadsheetml/2010/11/main" uri="{B97F6D7D-B522-45F9-BDA1-12C45D357490}">
          <x15:cacheHierarchy aggregatedColumn="22"/>
        </ext>
      </extLst>
    </cacheHierarchy>
    <cacheHierarchy uniqueName="[Measures].[Distinct Count of Cust ID]" caption="Distinct Count of Cust ID" measure="1" displayFolder="" measureGroup="fact_Sales" count="0" hidden="1">
      <extLst>
        <ext xmlns:x15="http://schemas.microsoft.com/office/spreadsheetml/2010/11/main" uri="{B97F6D7D-B522-45F9-BDA1-12C45D357490}">
          <x15:cacheHierarchy aggregatedColumn="22"/>
        </ext>
      </extLst>
    </cacheHierarchy>
  </cacheHierarchies>
  <kpis count="0"/>
  <dimensions count="5">
    <dimension name="Dim_Customers" uniqueName="[Dim_Customers]" caption="Dim_Customers"/>
    <dimension name="Dim_Products" uniqueName="[Dim_Products]" caption="Dim_Products"/>
    <dimension name="Dim_Stores" uniqueName="[Dim_Stores]" caption="Dim_Stores"/>
    <dimension name="fact_Sales" uniqueName="[fact_Sales]" caption="fact_Sales"/>
    <dimension measure="1" name="Measures" uniqueName="[Measures]" caption="Measures"/>
  </dimensions>
  <measureGroups count="4">
    <measureGroup name="Dim_Customers" caption="Dim_Customers"/>
    <measureGroup name="Dim_Products" caption="Dim_Products"/>
    <measureGroup name="Dim_Stores" caption="Dim_Stores"/>
    <measureGroup name="fact_Sales" caption="fact_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licerData="1" pivotCacheId="10648030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F29FA-1C43-4D15-B51C-F598956C87A2}" name="PivotTable1" cacheId="450" applyNumberFormats="0" applyBorderFormats="0" applyFontFormats="0" applyPatternFormats="0" applyAlignmentFormats="0" applyWidthHeightFormats="1" dataCaption="Values" tag="71364f46-f77d-4acc-a266-00c25c0f1774" updatedVersion="7" minRefreshableVersion="3" useAutoFormatting="1" rowGrandTotals="0" colGrandTotals="0" itemPrintTitles="1" createdVersion="7" indent="0" compact="0" compactData="0" multipleFieldFilters="0">
  <location ref="A5:F22" firstHeaderRow="0" firstDataRow="1" firstDataCol="2"/>
  <pivotFields count="7">
    <pivotField axis="axisRow" compact="0" allDrilled="1" outline="0" subtotalTop="0" showAll="0" sortType="descending" defaultSubtotal="0" defaultAttributeDrillState="1">
      <items count="12">
        <item x="11"/>
        <item x="10"/>
        <item x="9"/>
        <item x="8"/>
        <item x="7"/>
        <item x="6"/>
        <item x="5"/>
        <item x="4"/>
        <item x="3"/>
        <item x="2"/>
        <item x="1"/>
        <item x="0"/>
      </items>
    </pivotField>
    <pivotField axis="axisRow" compact="0" allDrilled="1" outline="0" subtotalTop="0" showAll="0" sortType="descending" defaultSubtotal="0">
      <items count="2">
        <item x="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1"/>
    <field x="0"/>
  </rowFields>
  <rowItems count="17">
    <i>
      <x/>
      <x v="7"/>
    </i>
    <i r="1">
      <x v="8"/>
    </i>
    <i r="1">
      <x v="9"/>
    </i>
    <i r="1">
      <x v="10"/>
    </i>
    <i r="1">
      <x v="11"/>
    </i>
    <i>
      <x v="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Sum of Total_amt" fld="2" baseField="0" baseItem="0"/>
    <dataField name="Sum of Quantity" fld="3" baseField="0" baseItem="0"/>
    <dataField name="Count of Date" fld="4" subtotal="count" baseField="0" baseItem="8"/>
    <dataField name="Distinct Count of Cust ID" fld="5" subtotal="count" baseField="0" baseItem="8">
      <extLst>
        <ext xmlns:x15="http://schemas.microsoft.com/office/spreadsheetml/2010/11/main" uri="{FABC7310-3BB5-11E1-824E-6D434824019B}">
          <x15:dataField isCountDistinct="1"/>
        </ext>
      </extLst>
    </dataField>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te"/>
    <pivotHierarchy dragToData="1"/>
    <pivotHierarchy dragToData="1" caption="Distinct Count of Date"/>
    <pivotHierarchy dragToData="1"/>
    <pivotHierarchy dragToData="1" caption="Distinct Count of Cust ID"/>
  </pivotHierarchies>
  <pivotTableStyleInfo name="PivotStyleLight16" showRowHeaders="1" showColHeaders="1" showRowStripes="0" showColStripes="0" showLastColumn="1"/>
  <rowHierarchiesUsage count="2">
    <rowHierarchyUsage hierarchyUsage="26"/>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5EBCE-C6C5-4E22-9922-735F95C9295A}" name="PivotTable2" cacheId="453" applyNumberFormats="0" applyBorderFormats="0" applyFontFormats="0" applyPatternFormats="0" applyAlignmentFormats="0" applyWidthHeightFormats="1" dataCaption="Values" tag="9c79e414-d183-4764-a954-5fd387949408" updatedVersion="7" minRefreshableVersion="3" useAutoFormatting="1" rowGrandTotals="0" colGrandTotals="0" itemPrintTitles="1" createdVersion="7" indent="0" outline="1" outlineData="1" multipleFieldFilters="0" rowHeaderCaption="City" colHeaderCaption="Year_filter">
  <location ref="A5:R22" firstHeaderRow="1" firstDataRow="3"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sortType="descending" defaultSubtotal="0" defaultAttributeDrillState="1">
      <items count="2">
        <item x="1"/>
        <item x="0"/>
      </items>
    </pivotField>
    <pivotField axis="axisCol"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Fields count="2">
    <field x="1"/>
    <field x="2"/>
  </colFields>
  <colItems count="17">
    <i>
      <x/>
      <x v="7"/>
    </i>
    <i r="1">
      <x v="8"/>
    </i>
    <i r="1">
      <x v="9"/>
    </i>
    <i r="1">
      <x v="10"/>
    </i>
    <i r="1">
      <x v="11"/>
    </i>
    <i>
      <x v="1"/>
      <x/>
    </i>
    <i r="1">
      <x v="1"/>
    </i>
    <i r="1">
      <x v="2"/>
    </i>
    <i r="1">
      <x v="3"/>
    </i>
    <i r="1">
      <x v="4"/>
    </i>
    <i r="1">
      <x v="5"/>
    </i>
    <i r="1">
      <x v="6"/>
    </i>
    <i r="1">
      <x v="7"/>
    </i>
    <i r="1">
      <x v="8"/>
    </i>
    <i r="1">
      <x v="9"/>
    </i>
    <i r="1">
      <x v="10"/>
    </i>
    <i r="1">
      <x v="11"/>
    </i>
  </colItems>
  <dataFields count="1">
    <dataField name="Total_amt" fld="3"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am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2">
    <colHierarchyUsage hierarchyUsage="26"/>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AE5C4-9A56-4647-BA6E-995F499A6918}" name="PivotTable6" cacheId="462" applyNumberFormats="0" applyBorderFormats="0" applyFontFormats="0" applyPatternFormats="0" applyAlignmentFormats="0" applyWidthHeightFormats="1" dataCaption="Values" tag="41d28e97-4154-4529-a859-4c84c440ee39" updatedVersion="7" minRefreshableVersion="3" useAutoFormatting="1" itemPrintTitles="1" createdVersion="7" indent="0" outline="1" outlineData="1" multipleFieldFilters="0" rowHeaderCaption="Products">
  <location ref="M2:M3" firstHeaderRow="1" firstDataRow="1" firstDataCol="0"/>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QTY"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866A9B-25CB-46C5-9D17-542F5FB282B5}" name="Bottom 5 Product" cacheId="459" applyNumberFormats="0" applyBorderFormats="0" applyFontFormats="0" applyPatternFormats="0" applyAlignmentFormats="0" applyWidthHeightFormats="1" dataCaption="Values" tag="75a16ede-0cc5-40ca-bd6e-26b80f74d892" updatedVersion="7" minRefreshableVersion="3" useAutoFormatting="1" itemPrintTitles="1" createdVersion="7" indent="0" outline="1" outlineData="1" multipleFieldFilters="0" rowHeaderCaption="Products">
  <location ref="E3:F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v="4"/>
    </i>
    <i>
      <x v="3"/>
    </i>
    <i>
      <x/>
    </i>
    <i t="grand">
      <x/>
    </i>
  </rowItems>
  <colItems count="1">
    <i/>
  </colItems>
  <dataFields count="1">
    <dataField name="QTY"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92227D-9A66-45EC-BAAE-6FBABDDD1D29}" name="Top 5 Product" cacheId="465" applyNumberFormats="0" applyBorderFormats="0" applyFontFormats="0" applyPatternFormats="0" applyAlignmentFormats="0" applyWidthHeightFormats="1" dataCaption="Values" tag="70745b56-7ea1-4a5f-8734-f3d3ac190007" updatedVersion="7" minRefreshableVersion="3" useAutoFormatting="1" itemPrintTitles="1" createdVersion="7" indent="0" outline="1" outlineData="1" multipleFieldFilters="0" rowHeaderCaption="Products">
  <location ref="A3:B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i>
    <i>
      <x v="2"/>
    </i>
    <i>
      <x v="1"/>
    </i>
    <i>
      <x v="4"/>
    </i>
    <i t="grand">
      <x/>
    </i>
  </rowItems>
  <colItems count="1">
    <i/>
  </colItems>
  <dataFields count="1">
    <dataField name="QTY"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85DDEB-AEB4-4F58-B638-EF093004B1A4}" name="PivotTable7" cacheId="456" applyNumberFormats="0" applyBorderFormats="0" applyFontFormats="0" applyPatternFormats="0" applyAlignmentFormats="0" applyWidthHeightFormats="1" dataCaption="Values" tag="f1b1f735-0285-4ca7-9826-137756b80b88" updatedVersion="7" minRefreshableVersion="3" useAutoFormatting="1" rowGrandTotals="0" colGrandTotals="0" itemPrintTitles="1" createdVersion="7" indent="0" outline="1" outlineData="1" multipleFieldFilters="0" rowHeaderCaption="Age" colHeaderCaption="Gender">
  <location ref="A4:C41" firstHeaderRow="1" firstDataRow="2" firstDataCol="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1"/>
  </colFields>
  <colItems count="2">
    <i>
      <x/>
    </i>
    <i>
      <x v="1"/>
    </i>
  </colItems>
  <dataFields count="1">
    <dataField name="Total_amt" fld="2"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am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A95C6B4F-59A9-4FAB-8680-26CFB0369671}" sourceName="[Dim_Stores].[Parking?]">
  <pivotTables>
    <pivotTable tabId="1" name="PivotTable1"/>
    <pivotTable tabId="3" name="PivotTable2"/>
    <pivotTable tabId="5" name="PivotTable7"/>
    <pivotTable tabId="4" name="Bottom 5 Product"/>
    <pivotTable tabId="4" name="PivotTable6"/>
    <pivotTable tabId="4" name="Top 5 Product"/>
  </pivotTables>
  <data>
    <olap pivotCacheId="622613533">
      <levels count="2">
        <level uniqueName="[Dim_Stores].[Parking?].[(All)]" sourceCaption="(All)" count="0"/>
        <level uniqueName="[Dim_Stores].[Parking?].[Parking?]" sourceCaption="Parking?" count="2">
          <ranges>
            <range startItem="0">
              <i n="[Dim_Stores].[Parking?].&amp;[No]" c="No"/>
              <i n="[Dim_Stores].[Parking?].&amp;[Yes]" c="Yes"/>
            </range>
          </ranges>
        </level>
      </levels>
      <selections count="1">
        <selection n="[Dim_Stores].[Parkin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D7B182-504D-4063-9890-08217497DBE7}" sourceName="[Dim_Products].[Category]">
  <data>
    <olap pivotCacheId="1064803018">
      <levels count="2">
        <level uniqueName="[Dim_Products].[Category].[(All)]" sourceCaption="(All)" count="0"/>
        <level uniqueName="[Dim_Products].[Category].[Category]" sourceCaption="Category" count="7">
          <ranges>
            <range startItem="0">
              <i n="[Dim_Products].[Category].&amp;[Biscuits]" c="Biscuits"/>
              <i n="[Dim_Products].[Category].&amp;[Cakes]" c="Cakes"/>
              <i n="[Dim_Products].[Category].&amp;[Chips]" c="Chips"/>
              <i n="[Dim_Products].[Category].&amp;[Chocoloates]" c="Chocoloates"/>
              <i n="[Dim_Products].[Category].&amp;[Drinks]" c="Drinks"/>
              <i n="[Dim_Products].[Category].&amp;[Dry Fruits &amp; Nuts]" c="Dry Fruits &amp; Nuts"/>
              <i n="[Dim_Products].[Category].&amp;[Frozen Fruits]" c="Frozen Fruits"/>
            </range>
          </ranges>
        </level>
      </levels>
      <selections count="1">
        <selection n="[Dim_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25C2EF1-2E2D-47F8-AC28-90D093C55A74}" sourceName="[Dim_Products].[Category]">
  <pivotTables>
    <pivotTable tabId="3" name="PivotTable2"/>
    <pivotTable tabId="5" name="PivotTable7"/>
    <pivotTable tabId="1" name="PivotTable1"/>
    <pivotTable tabId="4" name="Bottom 5 Product"/>
    <pivotTable tabId="4" name="PivotTable6"/>
    <pivotTable tabId="4" name="Top 5 Product"/>
  </pivotTables>
  <data>
    <olap pivotCacheId="1064803018">
      <levels count="2">
        <level uniqueName="[Dim_Products].[Category].[(All)]" sourceCaption="(All)" count="0"/>
        <level uniqueName="[Dim_Products].[Category].[Category]" sourceCaption="Category" count="7">
          <ranges>
            <range startItem="0">
              <i n="[Dim_Products].[Category].&amp;[Biscuits]" c="Biscuits"/>
              <i n="[Dim_Products].[Category].&amp;[Cakes]" c="Cakes"/>
              <i n="[Dim_Products].[Category].&amp;[Chips]" c="Chips"/>
              <i n="[Dim_Products].[Category].&amp;[Chocoloates]" c="Chocoloates"/>
              <i n="[Dim_Products].[Category].&amp;[Drinks]" c="Drinks"/>
              <i n="[Dim_Products].[Category].&amp;[Dry Fruits &amp; Nuts]" c="Dry Fruits &amp; Nuts"/>
              <i n="[Dim_Products].[Category].&amp;[Frozen Fruits]" c="Frozen Fruits"/>
            </range>
          </ranges>
        </level>
      </levels>
      <selections count="1">
        <selection n="[Dim_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ing?" xr10:uid="{129E06A3-AFA8-4C83-9C56-47661A568901}" cache="Slicer_Parking?" caption="Parking?" level="1"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5A2BB1-ABB7-45E8-A3F3-2B3BC388BEE2}" cache="Slicer_Category" caption="Category" level="1"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ing? 1" xr10:uid="{02B73632-65E2-4A5A-B048-4CB50BB536BA}" cache="Slicer_Parking?" caption="Parking?" level="1" style="SlicerStyleLight4" rowHeight="241300"/>
  <slicer name="Category 1" xr10:uid="{D2A898E1-814A-4629-8D7F-403FE59DD664}" cache="Slicer_Category1" caption="Category" level="1"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microsoft.com/office/2007/relationships/slicer" Target="../slicers/slicer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O22"/>
  <sheetViews>
    <sheetView workbookViewId="0">
      <selection activeCell="I5" sqref="I5"/>
    </sheetView>
  </sheetViews>
  <sheetFormatPr defaultRowHeight="15" x14ac:dyDescent="0.25"/>
  <cols>
    <col min="1" max="1" width="13.140625" bestFit="1" customWidth="1"/>
    <col min="2" max="2" width="15.42578125" bestFit="1" customWidth="1"/>
    <col min="3" max="3" width="16.5703125" bestFit="1" customWidth="1"/>
    <col min="4" max="4" width="15.42578125" bestFit="1" customWidth="1"/>
    <col min="5" max="5" width="13.28515625" bestFit="1" customWidth="1"/>
    <col min="6" max="6" width="22.7109375" bestFit="1" customWidth="1"/>
    <col min="12" max="12" width="10.140625" bestFit="1" customWidth="1"/>
    <col min="15" max="15" width="10.42578125" bestFit="1" customWidth="1"/>
  </cols>
  <sheetData>
    <row r="4" spans="1:15" x14ac:dyDescent="0.25">
      <c r="I4" t="str">
        <f>A6&amp;"-"&amp;B6</f>
        <v>2018-May</v>
      </c>
    </row>
    <row r="5" spans="1:15" x14ac:dyDescent="0.25">
      <c r="A5" s="1" t="s">
        <v>16</v>
      </c>
      <c r="B5" s="1" t="s">
        <v>17</v>
      </c>
      <c r="C5" t="s">
        <v>15</v>
      </c>
      <c r="D5" t="s">
        <v>18</v>
      </c>
      <c r="E5" t="s">
        <v>19</v>
      </c>
      <c r="F5" t="s">
        <v>20</v>
      </c>
      <c r="I5" t="str">
        <f>A11&amp;"-"&amp;B18</f>
        <v>2017-May</v>
      </c>
    </row>
    <row r="6" spans="1:15" x14ac:dyDescent="0.25">
      <c r="A6" t="s">
        <v>14</v>
      </c>
      <c r="B6" t="s">
        <v>6</v>
      </c>
      <c r="C6" s="3">
        <v>169258.19999999963</v>
      </c>
      <c r="D6" s="3">
        <v>36613</v>
      </c>
      <c r="E6" s="3">
        <v>4418</v>
      </c>
      <c r="F6" s="3">
        <v>797</v>
      </c>
    </row>
    <row r="7" spans="1:15" x14ac:dyDescent="0.25">
      <c r="B7" t="s">
        <v>5</v>
      </c>
      <c r="C7" s="3">
        <v>149914.29999999981</v>
      </c>
      <c r="D7" s="3">
        <v>34153</v>
      </c>
      <c r="E7" s="3">
        <v>4366</v>
      </c>
      <c r="F7" s="3">
        <v>795</v>
      </c>
    </row>
    <row r="8" spans="1:15" x14ac:dyDescent="0.25">
      <c r="B8" t="s">
        <v>4</v>
      </c>
      <c r="C8" s="3">
        <v>178282.49999999942</v>
      </c>
      <c r="D8" s="3">
        <v>38690</v>
      </c>
      <c r="E8" s="3">
        <v>4759</v>
      </c>
      <c r="F8" s="3">
        <v>798</v>
      </c>
    </row>
    <row r="9" spans="1:15" x14ac:dyDescent="0.25">
      <c r="B9" t="s">
        <v>3</v>
      </c>
      <c r="C9" s="3">
        <v>172942.89999999991</v>
      </c>
      <c r="D9" s="3">
        <v>37657</v>
      </c>
      <c r="E9" s="3">
        <v>4289</v>
      </c>
      <c r="F9" s="3">
        <v>799</v>
      </c>
    </row>
    <row r="10" spans="1:15" x14ac:dyDescent="0.25">
      <c r="B10" t="s">
        <v>2</v>
      </c>
      <c r="C10" s="3">
        <v>172995.29999999978</v>
      </c>
      <c r="D10" s="3">
        <v>37869</v>
      </c>
      <c r="E10" s="3">
        <v>4598</v>
      </c>
      <c r="F10" s="3">
        <v>796</v>
      </c>
      <c r="L10" t="s">
        <v>74</v>
      </c>
      <c r="M10" t="s">
        <v>25</v>
      </c>
      <c r="N10" t="s">
        <v>26</v>
      </c>
      <c r="O10" t="s">
        <v>27</v>
      </c>
    </row>
    <row r="11" spans="1:15" x14ac:dyDescent="0.25">
      <c r="A11" t="s">
        <v>1</v>
      </c>
      <c r="B11" t="s">
        <v>13</v>
      </c>
      <c r="C11" s="3">
        <v>169002.59999999983</v>
      </c>
      <c r="D11" s="3">
        <v>37207</v>
      </c>
      <c r="E11" s="3">
        <v>4608</v>
      </c>
      <c r="F11" s="3">
        <v>797</v>
      </c>
      <c r="K11" s="4" t="s">
        <v>21</v>
      </c>
      <c r="L11" s="3">
        <f>C6</f>
        <v>169258.19999999963</v>
      </c>
      <c r="M11" s="3">
        <f t="shared" ref="M11:O11" si="0">D6</f>
        <v>36613</v>
      </c>
      <c r="N11" s="3">
        <f t="shared" si="0"/>
        <v>4418</v>
      </c>
      <c r="O11" s="3">
        <f t="shared" si="0"/>
        <v>797</v>
      </c>
    </row>
    <row r="12" spans="1:15" x14ac:dyDescent="0.25">
      <c r="B12" t="s">
        <v>12</v>
      </c>
      <c r="C12" s="3">
        <v>162803.44999999963</v>
      </c>
      <c r="D12" s="3">
        <v>36191</v>
      </c>
      <c r="E12" s="3">
        <v>4428</v>
      </c>
      <c r="F12" s="3">
        <v>795</v>
      </c>
      <c r="K12" s="4" t="s">
        <v>22</v>
      </c>
      <c r="L12" s="3">
        <f>C18</f>
        <v>180184.34999999977</v>
      </c>
      <c r="M12" s="3">
        <f t="shared" ref="M12:O12" si="1">D18</f>
        <v>39911</v>
      </c>
      <c r="N12" s="3">
        <f t="shared" si="1"/>
        <v>4646</v>
      </c>
      <c r="O12" s="3">
        <f t="shared" si="1"/>
        <v>796</v>
      </c>
    </row>
    <row r="13" spans="1:15" x14ac:dyDescent="0.25">
      <c r="B13" t="s">
        <v>11</v>
      </c>
      <c r="C13" s="3">
        <v>173666.54999999996</v>
      </c>
      <c r="D13" s="3">
        <v>36982</v>
      </c>
      <c r="E13" s="3">
        <v>4568</v>
      </c>
      <c r="F13" s="3">
        <v>796</v>
      </c>
      <c r="K13" t="s">
        <v>23</v>
      </c>
      <c r="L13">
        <f>L11/L12-1</f>
        <v>-6.0638729168211114E-2</v>
      </c>
      <c r="M13">
        <f t="shared" ref="M13:O13" si="2">M11/M12-1</f>
        <v>-8.2633860339254794E-2</v>
      </c>
      <c r="N13">
        <f t="shared" si="2"/>
        <v>-4.9074472664657809E-2</v>
      </c>
      <c r="O13">
        <f t="shared" si="2"/>
        <v>1.2562814070351536E-3</v>
      </c>
    </row>
    <row r="14" spans="1:15" x14ac:dyDescent="0.25">
      <c r="B14" t="s">
        <v>10</v>
      </c>
      <c r="C14" s="3">
        <v>168561.79999999973</v>
      </c>
      <c r="D14" s="3">
        <v>37727</v>
      </c>
      <c r="E14" s="3">
        <v>4492</v>
      </c>
      <c r="F14" s="3">
        <v>796</v>
      </c>
      <c r="K14" t="s">
        <v>24</v>
      </c>
    </row>
    <row r="15" spans="1:15" x14ac:dyDescent="0.25">
      <c r="B15" t="s">
        <v>9</v>
      </c>
      <c r="C15" s="3">
        <v>163242.24999999974</v>
      </c>
      <c r="D15" s="3">
        <v>36042</v>
      </c>
      <c r="E15" s="3">
        <v>4509</v>
      </c>
      <c r="F15" s="3">
        <v>797</v>
      </c>
    </row>
    <row r="16" spans="1:15" x14ac:dyDescent="0.25">
      <c r="B16" t="s">
        <v>8</v>
      </c>
      <c r="C16" s="3">
        <v>171553.74999999942</v>
      </c>
      <c r="D16" s="3">
        <v>38589</v>
      </c>
      <c r="E16" s="3">
        <v>4702</v>
      </c>
      <c r="F16" s="3">
        <v>799</v>
      </c>
    </row>
    <row r="17" spans="2:6" x14ac:dyDescent="0.25">
      <c r="B17" t="s">
        <v>7</v>
      </c>
      <c r="C17" s="3">
        <v>153165.05000000016</v>
      </c>
      <c r="D17" s="3">
        <v>35265</v>
      </c>
      <c r="E17" s="3">
        <v>4272</v>
      </c>
      <c r="F17" s="3">
        <v>795</v>
      </c>
    </row>
    <row r="18" spans="2:6" x14ac:dyDescent="0.25">
      <c r="B18" t="s">
        <v>6</v>
      </c>
      <c r="C18" s="3">
        <v>180184.34999999977</v>
      </c>
      <c r="D18" s="3">
        <v>39911</v>
      </c>
      <c r="E18" s="3">
        <v>4646</v>
      </c>
      <c r="F18" s="3">
        <v>796</v>
      </c>
    </row>
    <row r="19" spans="2:6" x14ac:dyDescent="0.25">
      <c r="B19" t="s">
        <v>5</v>
      </c>
      <c r="C19" s="3">
        <v>164760.85</v>
      </c>
      <c r="D19" s="3">
        <v>36741</v>
      </c>
      <c r="E19" s="3">
        <v>4450</v>
      </c>
      <c r="F19" s="3">
        <v>796</v>
      </c>
    </row>
    <row r="20" spans="2:6" x14ac:dyDescent="0.25">
      <c r="B20" t="s">
        <v>4</v>
      </c>
      <c r="C20" s="3">
        <v>169923.44999999969</v>
      </c>
      <c r="D20" s="3">
        <v>38146</v>
      </c>
      <c r="E20" s="3">
        <v>4575</v>
      </c>
      <c r="F20" s="3">
        <v>790</v>
      </c>
    </row>
    <row r="21" spans="2:6" x14ac:dyDescent="0.25">
      <c r="B21" t="s">
        <v>3</v>
      </c>
      <c r="C21" s="3">
        <v>151184.64999999976</v>
      </c>
      <c r="D21" s="3">
        <v>34234</v>
      </c>
      <c r="E21" s="3">
        <v>4144</v>
      </c>
      <c r="F21" s="3">
        <v>793</v>
      </c>
    </row>
    <row r="22" spans="2:6" x14ac:dyDescent="0.25">
      <c r="B22" t="s">
        <v>2</v>
      </c>
      <c r="C22" s="3">
        <v>164881.59999999957</v>
      </c>
      <c r="D22" s="3">
        <v>36926</v>
      </c>
      <c r="E22" s="3">
        <v>4571</v>
      </c>
      <c r="F22" s="3">
        <v>797</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lineWeight="1.5" displayEmptyCellsAs="gap" rightToLeft="1" xr2:uid="{2CA395CB-4B8F-4B33-80B1-B88E02CD4202}">
          <x14:colorSeries rgb="FF376092"/>
          <x14:colorNegative rgb="FFD00000"/>
          <x14:colorAxis rgb="FF000000"/>
          <x14:colorMarkers rgb="FFD00000"/>
          <x14:colorFirst rgb="FFD00000"/>
          <x14:colorLast rgb="FFD00000"/>
          <x14:colorHigh rgb="FFD00000"/>
          <x14:colorLow rgb="FFD00000"/>
          <x14:sparklines>
            <x14:sparkline>
              <xm:f>Pivot!C6:C18</xm:f>
              <xm:sqref>L14</xm:sqref>
            </x14:sparkline>
            <x14:sparkline>
              <xm:f>Pivot!D6:D18</xm:f>
              <xm:sqref>M14</xm:sqref>
            </x14:sparkline>
            <x14:sparkline>
              <xm:f>Pivot!E6:E18</xm:f>
              <xm:sqref>N14</xm:sqref>
            </x14:sparkline>
            <x14:sparkline>
              <xm:f>Pivot!F6:F18</xm:f>
              <xm:sqref>O14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A39B-E253-45BB-A251-8E5756A2C0E5}">
  <dimension ref="A5:R42"/>
  <sheetViews>
    <sheetView topLeftCell="A2" workbookViewId="0">
      <selection activeCell="E27" sqref="E27:E42"/>
    </sheetView>
  </sheetViews>
  <sheetFormatPr defaultRowHeight="15" x14ac:dyDescent="0.25"/>
  <cols>
    <col min="1" max="1" width="14.5703125" bestFit="1" customWidth="1"/>
    <col min="2" max="2" width="12.7109375" bestFit="1" customWidth="1"/>
    <col min="3" max="18" width="9" bestFit="1" customWidth="1"/>
    <col min="19" max="19" width="11.28515625" bestFit="1" customWidth="1"/>
  </cols>
  <sheetData>
    <row r="5" spans="1:18" x14ac:dyDescent="0.25">
      <c r="A5" s="1" t="s">
        <v>44</v>
      </c>
      <c r="B5" s="1" t="s">
        <v>43</v>
      </c>
    </row>
    <row r="6" spans="1:18" x14ac:dyDescent="0.25">
      <c r="B6" t="s">
        <v>14</v>
      </c>
      <c r="G6" t="s">
        <v>1</v>
      </c>
    </row>
    <row r="7" spans="1:18" x14ac:dyDescent="0.25">
      <c r="A7" s="1" t="s">
        <v>45</v>
      </c>
      <c r="B7" t="s">
        <v>6</v>
      </c>
      <c r="C7" t="s">
        <v>5</v>
      </c>
      <c r="D7" t="s">
        <v>4</v>
      </c>
      <c r="E7" t="s">
        <v>3</v>
      </c>
      <c r="F7" t="s">
        <v>2</v>
      </c>
      <c r="G7" t="s">
        <v>13</v>
      </c>
      <c r="H7" t="s">
        <v>12</v>
      </c>
      <c r="I7" t="s">
        <v>11</v>
      </c>
      <c r="J7" t="s">
        <v>10</v>
      </c>
      <c r="K7" t="s">
        <v>9</v>
      </c>
      <c r="L7" t="s">
        <v>8</v>
      </c>
      <c r="M7" t="s">
        <v>7</v>
      </c>
      <c r="N7" t="s">
        <v>6</v>
      </c>
      <c r="O7" t="s">
        <v>5</v>
      </c>
      <c r="P7" t="s">
        <v>4</v>
      </c>
      <c r="Q7" t="s">
        <v>3</v>
      </c>
      <c r="R7" t="s">
        <v>2</v>
      </c>
    </row>
    <row r="8" spans="1:18" x14ac:dyDescent="0.25">
      <c r="A8" s="2" t="s">
        <v>28</v>
      </c>
      <c r="B8" s="3">
        <v>13829.399999999994</v>
      </c>
      <c r="C8" s="3">
        <v>10565.199999999997</v>
      </c>
      <c r="D8" s="3">
        <v>12214.399999999994</v>
      </c>
      <c r="E8" s="3">
        <v>10794.950000000003</v>
      </c>
      <c r="F8" s="3">
        <v>10102.000000000002</v>
      </c>
      <c r="G8" s="3">
        <v>9293.4499999999989</v>
      </c>
      <c r="H8" s="3">
        <v>9950.0999999999985</v>
      </c>
      <c r="I8" s="3">
        <v>11320.3</v>
      </c>
      <c r="J8" s="3">
        <v>10535</v>
      </c>
      <c r="K8" s="3">
        <v>9762.65</v>
      </c>
      <c r="L8" s="3">
        <v>10989</v>
      </c>
      <c r="M8" s="3">
        <v>9676.7500000000036</v>
      </c>
      <c r="N8" s="3">
        <v>14012.65</v>
      </c>
      <c r="O8" s="3">
        <v>11257.6</v>
      </c>
      <c r="P8" s="3">
        <v>12556.399999999994</v>
      </c>
      <c r="Q8" s="3">
        <v>10027.949999999995</v>
      </c>
      <c r="R8" s="3">
        <v>12073.899999999998</v>
      </c>
    </row>
    <row r="9" spans="1:18" x14ac:dyDescent="0.25">
      <c r="A9" s="2" t="s">
        <v>29</v>
      </c>
      <c r="B9" s="3">
        <v>13249.500000000005</v>
      </c>
      <c r="C9" s="3">
        <v>10063.699999999997</v>
      </c>
      <c r="D9" s="3">
        <v>10518.5</v>
      </c>
      <c r="E9" s="3">
        <v>10919.250000000004</v>
      </c>
      <c r="F9" s="3">
        <v>12027.849999999999</v>
      </c>
      <c r="G9" s="3">
        <v>12202.3</v>
      </c>
      <c r="H9" s="3">
        <v>9639.3499999999967</v>
      </c>
      <c r="I9" s="3">
        <v>9531.9999999999982</v>
      </c>
      <c r="J9" s="3">
        <v>12118.650000000001</v>
      </c>
      <c r="K9" s="3">
        <v>10051.649999999996</v>
      </c>
      <c r="L9" s="3">
        <v>12931.55</v>
      </c>
      <c r="M9" s="3">
        <v>8518.9500000000007</v>
      </c>
      <c r="N9" s="3">
        <v>10791.799999999996</v>
      </c>
      <c r="O9" s="3">
        <v>11348.95</v>
      </c>
      <c r="P9" s="3">
        <v>11348.450000000004</v>
      </c>
      <c r="Q9" s="3">
        <v>10478.250000000007</v>
      </c>
      <c r="R9" s="3">
        <v>8630.7999999999993</v>
      </c>
    </row>
    <row r="10" spans="1:18" x14ac:dyDescent="0.25">
      <c r="A10" s="2" t="s">
        <v>30</v>
      </c>
      <c r="B10" s="3">
        <v>11284.45</v>
      </c>
      <c r="C10" s="3">
        <v>11051.650000000007</v>
      </c>
      <c r="D10" s="3">
        <v>11087.650000000001</v>
      </c>
      <c r="E10" s="3">
        <v>11031.849999999995</v>
      </c>
      <c r="F10" s="3">
        <v>12625.549999999994</v>
      </c>
      <c r="G10" s="3">
        <v>11243.949999999997</v>
      </c>
      <c r="H10" s="3">
        <v>11271.600000000004</v>
      </c>
      <c r="I10" s="3">
        <v>12451.449999999997</v>
      </c>
      <c r="J10" s="3">
        <v>10461.800000000001</v>
      </c>
      <c r="K10" s="3">
        <v>12315.349999999995</v>
      </c>
      <c r="L10" s="3">
        <v>12362.050000000001</v>
      </c>
      <c r="M10" s="3">
        <v>10359.199999999999</v>
      </c>
      <c r="N10" s="3">
        <v>13225.500000000004</v>
      </c>
      <c r="O10" s="3">
        <v>13080.750000000005</v>
      </c>
      <c r="P10" s="3">
        <v>9801.0499999999975</v>
      </c>
      <c r="Q10" s="3">
        <v>9795.7000000000007</v>
      </c>
      <c r="R10" s="3">
        <v>10434.25</v>
      </c>
    </row>
    <row r="11" spans="1:18" x14ac:dyDescent="0.25">
      <c r="A11" s="2" t="s">
        <v>31</v>
      </c>
      <c r="B11" s="3">
        <v>10162.349999999993</v>
      </c>
      <c r="C11" s="3">
        <v>10697.799999999997</v>
      </c>
      <c r="D11" s="3">
        <v>12454.849999999995</v>
      </c>
      <c r="E11" s="3">
        <v>11477.899999999994</v>
      </c>
      <c r="F11" s="3">
        <v>10761.099999999999</v>
      </c>
      <c r="G11" s="3">
        <v>11600.849999999997</v>
      </c>
      <c r="H11" s="3">
        <v>10233.149999999996</v>
      </c>
      <c r="I11" s="3">
        <v>11494.100000000002</v>
      </c>
      <c r="J11" s="3">
        <v>10912.900000000005</v>
      </c>
      <c r="K11" s="3">
        <v>10910.100000000004</v>
      </c>
      <c r="L11" s="3">
        <v>11486.100000000004</v>
      </c>
      <c r="M11" s="3">
        <v>9885.25</v>
      </c>
      <c r="N11" s="3">
        <v>10920.249999999998</v>
      </c>
      <c r="O11" s="3">
        <v>9182.4000000000033</v>
      </c>
      <c r="P11" s="3">
        <v>11953.800000000005</v>
      </c>
      <c r="Q11" s="3">
        <v>8949.2499999999982</v>
      </c>
      <c r="R11" s="3">
        <v>11040.349999999997</v>
      </c>
    </row>
    <row r="12" spans="1:18" x14ac:dyDescent="0.25">
      <c r="A12" s="2" t="s">
        <v>32</v>
      </c>
      <c r="B12" s="3">
        <v>10530.2</v>
      </c>
      <c r="C12" s="3">
        <v>10436.200000000001</v>
      </c>
      <c r="D12" s="3">
        <v>12680.949999999997</v>
      </c>
      <c r="E12" s="3">
        <v>11604.150000000005</v>
      </c>
      <c r="F12" s="3">
        <v>14620.550000000003</v>
      </c>
      <c r="G12" s="3">
        <v>11907.25</v>
      </c>
      <c r="H12" s="3">
        <v>13710.8</v>
      </c>
      <c r="I12" s="3">
        <v>10477.949999999997</v>
      </c>
      <c r="J12" s="3">
        <v>10454.049999999999</v>
      </c>
      <c r="K12" s="3">
        <v>12213.95</v>
      </c>
      <c r="L12" s="3">
        <v>12555.849999999999</v>
      </c>
      <c r="M12" s="3">
        <v>10453.450000000003</v>
      </c>
      <c r="N12" s="3">
        <v>12412.950000000008</v>
      </c>
      <c r="O12" s="3">
        <v>12209.600000000004</v>
      </c>
      <c r="P12" s="3">
        <v>9867.75</v>
      </c>
      <c r="Q12" s="3">
        <v>12057.700000000003</v>
      </c>
      <c r="R12" s="3">
        <v>10630.749999999993</v>
      </c>
    </row>
    <row r="13" spans="1:18" x14ac:dyDescent="0.25">
      <c r="A13" s="2" t="s">
        <v>33</v>
      </c>
      <c r="B13" s="3">
        <v>10279.899999999996</v>
      </c>
      <c r="C13" s="3">
        <v>10428.149999999996</v>
      </c>
      <c r="D13" s="3">
        <v>12462.599999999997</v>
      </c>
      <c r="E13" s="3">
        <v>11422.800000000001</v>
      </c>
      <c r="F13" s="3">
        <v>11077.95</v>
      </c>
      <c r="G13" s="3">
        <v>8496.8000000000011</v>
      </c>
      <c r="H13" s="3">
        <v>9892.0499999999938</v>
      </c>
      <c r="I13" s="3">
        <v>12640.550000000003</v>
      </c>
      <c r="J13" s="3">
        <v>11564.549999999994</v>
      </c>
      <c r="K13" s="3">
        <v>12175.750000000002</v>
      </c>
      <c r="L13" s="3">
        <v>12325.649999999996</v>
      </c>
      <c r="M13" s="3">
        <v>11060.849999999997</v>
      </c>
      <c r="N13" s="3">
        <v>12703.900000000001</v>
      </c>
      <c r="O13" s="3">
        <v>10174.950000000001</v>
      </c>
      <c r="P13" s="3">
        <v>12181.150000000001</v>
      </c>
      <c r="Q13" s="3">
        <v>11916.799999999997</v>
      </c>
      <c r="R13" s="3">
        <v>10006.849999999999</v>
      </c>
    </row>
    <row r="14" spans="1:18" x14ac:dyDescent="0.25">
      <c r="A14" s="2" t="s">
        <v>34</v>
      </c>
      <c r="B14" s="3">
        <v>13313.999999999998</v>
      </c>
      <c r="C14" s="3">
        <v>10641.749999999996</v>
      </c>
      <c r="D14" s="3">
        <v>9929.850000000004</v>
      </c>
      <c r="E14" s="3">
        <v>10265.649999999998</v>
      </c>
      <c r="F14" s="3">
        <v>14897.150000000001</v>
      </c>
      <c r="G14" s="3">
        <v>11461.749999999998</v>
      </c>
      <c r="H14" s="3">
        <v>9677.5999999999931</v>
      </c>
      <c r="I14" s="3">
        <v>13684.9</v>
      </c>
      <c r="J14" s="3">
        <v>14015.049999999996</v>
      </c>
      <c r="K14" s="3">
        <v>10976.75</v>
      </c>
      <c r="L14" s="3">
        <v>9305.9499999999971</v>
      </c>
      <c r="M14" s="3">
        <v>10287.4</v>
      </c>
      <c r="N14" s="3">
        <v>9522.4</v>
      </c>
      <c r="O14" s="3">
        <v>12999.500000000005</v>
      </c>
      <c r="P14" s="3">
        <v>10524.050000000001</v>
      </c>
      <c r="Q14" s="3">
        <v>10567.350000000002</v>
      </c>
      <c r="R14" s="3">
        <v>9833.75</v>
      </c>
    </row>
    <row r="15" spans="1:18" x14ac:dyDescent="0.25">
      <c r="A15" s="2" t="s">
        <v>35</v>
      </c>
      <c r="B15" s="3">
        <v>11135.3</v>
      </c>
      <c r="C15" s="3">
        <v>9958.6999999999971</v>
      </c>
      <c r="D15" s="3">
        <v>11279.3</v>
      </c>
      <c r="E15" s="3">
        <v>11210.699999999997</v>
      </c>
      <c r="F15" s="3">
        <v>9906.0999999999985</v>
      </c>
      <c r="G15" s="3">
        <v>10068.199999999997</v>
      </c>
      <c r="H15" s="3">
        <v>11102.649999999996</v>
      </c>
      <c r="I15" s="3">
        <v>12240.949999999997</v>
      </c>
      <c r="J15" s="3">
        <v>11235.650000000003</v>
      </c>
      <c r="K15" s="3">
        <v>9823.9999999999982</v>
      </c>
      <c r="L15" s="3">
        <v>11180.049999999996</v>
      </c>
      <c r="M15" s="3">
        <v>11648.749999999998</v>
      </c>
      <c r="N15" s="3">
        <v>9190.7999999999956</v>
      </c>
      <c r="O15" s="3">
        <v>11324.4</v>
      </c>
      <c r="P15" s="3">
        <v>12093.25</v>
      </c>
      <c r="Q15" s="3">
        <v>9530.5999999999985</v>
      </c>
      <c r="R15" s="3">
        <v>11454.999999999996</v>
      </c>
    </row>
    <row r="16" spans="1:18" x14ac:dyDescent="0.25">
      <c r="A16" s="2" t="s">
        <v>36</v>
      </c>
      <c r="B16" s="3">
        <v>10325.450000000001</v>
      </c>
      <c r="C16" s="3">
        <v>10033.049999999994</v>
      </c>
      <c r="D16" s="3">
        <v>12436.449999999997</v>
      </c>
      <c r="E16" s="3">
        <v>11796.249999999996</v>
      </c>
      <c r="F16" s="3">
        <v>12055.300000000001</v>
      </c>
      <c r="G16" s="3">
        <v>12460.050000000003</v>
      </c>
      <c r="H16" s="3">
        <v>9088.0999999999967</v>
      </c>
      <c r="I16" s="3">
        <v>10593.599999999999</v>
      </c>
      <c r="J16" s="3">
        <v>12465.95</v>
      </c>
      <c r="K16" s="3">
        <v>10825.9</v>
      </c>
      <c r="L16" s="3">
        <v>10594.250000000002</v>
      </c>
      <c r="M16" s="3">
        <v>9290.0000000000018</v>
      </c>
      <c r="N16" s="3">
        <v>12789.899999999998</v>
      </c>
      <c r="O16" s="3">
        <v>9326.899999999996</v>
      </c>
      <c r="P16" s="3">
        <v>11475.499999999995</v>
      </c>
      <c r="Q16" s="3">
        <v>11687.8</v>
      </c>
      <c r="R16" s="3">
        <v>9759.8999999999978</v>
      </c>
    </row>
    <row r="17" spans="1:18" x14ac:dyDescent="0.25">
      <c r="A17" s="2" t="s">
        <v>37</v>
      </c>
      <c r="B17" s="3">
        <v>11588.95</v>
      </c>
      <c r="C17" s="3">
        <v>9690.3499999999985</v>
      </c>
      <c r="D17" s="3">
        <v>11808.399999999998</v>
      </c>
      <c r="E17" s="3">
        <v>11082.750000000002</v>
      </c>
      <c r="F17" s="3">
        <v>10087.149999999996</v>
      </c>
      <c r="G17" s="3">
        <v>12751.249999999993</v>
      </c>
      <c r="H17" s="3">
        <v>10786.25</v>
      </c>
      <c r="I17" s="3">
        <v>13219.300000000003</v>
      </c>
      <c r="J17" s="3">
        <v>9581.1999999999989</v>
      </c>
      <c r="K17" s="3">
        <v>8899.3000000000047</v>
      </c>
      <c r="L17" s="3">
        <v>11903.999999999998</v>
      </c>
      <c r="M17" s="3">
        <v>9287.2500000000036</v>
      </c>
      <c r="N17" s="3">
        <v>12547.85</v>
      </c>
      <c r="O17" s="3">
        <v>9750.5499999999975</v>
      </c>
      <c r="P17" s="3">
        <v>12042.299999999996</v>
      </c>
      <c r="Q17" s="3">
        <v>7776.3999999999987</v>
      </c>
      <c r="R17" s="3">
        <v>13414.349999999999</v>
      </c>
    </row>
    <row r="18" spans="1:18" x14ac:dyDescent="0.25">
      <c r="A18" s="2" t="s">
        <v>38</v>
      </c>
      <c r="B18" s="3">
        <v>10860.800000000007</v>
      </c>
      <c r="C18" s="3">
        <v>11378.2</v>
      </c>
      <c r="D18" s="3">
        <v>13924.849999999991</v>
      </c>
      <c r="E18" s="3">
        <v>10162.300000000003</v>
      </c>
      <c r="F18" s="3">
        <v>9548.7000000000007</v>
      </c>
      <c r="G18" s="3">
        <v>12372.25</v>
      </c>
      <c r="H18" s="3">
        <v>10392.799999999999</v>
      </c>
      <c r="I18" s="3">
        <v>9358.6500000000033</v>
      </c>
      <c r="J18" s="3">
        <v>10952.849999999997</v>
      </c>
      <c r="K18" s="3">
        <v>11880.999999999996</v>
      </c>
      <c r="L18" s="3">
        <v>10687.800000000001</v>
      </c>
      <c r="M18" s="3">
        <v>9846.9499999999953</v>
      </c>
      <c r="N18" s="3">
        <v>12080.349999999999</v>
      </c>
      <c r="O18" s="3">
        <v>11288.500000000004</v>
      </c>
      <c r="P18" s="3">
        <v>11606.25</v>
      </c>
      <c r="Q18" s="3">
        <v>10737.249999999998</v>
      </c>
      <c r="R18" s="3">
        <v>11708.050000000003</v>
      </c>
    </row>
    <row r="19" spans="1:18" x14ac:dyDescent="0.25">
      <c r="A19" s="2" t="s">
        <v>39</v>
      </c>
      <c r="B19" s="3">
        <v>10686.999999999995</v>
      </c>
      <c r="C19" s="3">
        <v>8597.9999999999982</v>
      </c>
      <c r="D19" s="3">
        <v>11856.25</v>
      </c>
      <c r="E19" s="3">
        <v>13484.849999999993</v>
      </c>
      <c r="F19" s="3">
        <v>11635.849999999997</v>
      </c>
      <c r="G19" s="3">
        <v>11596.95</v>
      </c>
      <c r="H19" s="3">
        <v>13364.550000000003</v>
      </c>
      <c r="I19" s="3">
        <v>11157.450000000004</v>
      </c>
      <c r="J19" s="3">
        <v>10547.300000000001</v>
      </c>
      <c r="K19" s="3">
        <v>11482.1</v>
      </c>
      <c r="L19" s="3">
        <v>12883.799999999996</v>
      </c>
      <c r="M19" s="3">
        <v>11007.650000000001</v>
      </c>
      <c r="N19" s="3">
        <v>14716.399999999994</v>
      </c>
      <c r="O19" s="3">
        <v>9389.9500000000062</v>
      </c>
      <c r="P19" s="3">
        <v>10994.499999999995</v>
      </c>
      <c r="Q19" s="3">
        <v>9370.9999999999982</v>
      </c>
      <c r="R19" s="3">
        <v>11861.150000000005</v>
      </c>
    </row>
    <row r="20" spans="1:18" x14ac:dyDescent="0.25">
      <c r="A20" s="2" t="s">
        <v>40</v>
      </c>
      <c r="B20" s="3">
        <v>10040.399999999998</v>
      </c>
      <c r="C20" s="3">
        <v>8517.9000000000033</v>
      </c>
      <c r="D20" s="3">
        <v>11779.649999999992</v>
      </c>
      <c r="E20" s="3">
        <v>11840.000000000002</v>
      </c>
      <c r="F20" s="3">
        <v>12212.049999999997</v>
      </c>
      <c r="G20" s="3">
        <v>10950.449999999997</v>
      </c>
      <c r="H20" s="3">
        <v>11133.699999999997</v>
      </c>
      <c r="I20" s="3">
        <v>11599.049999999997</v>
      </c>
      <c r="J20" s="3">
        <v>11707.799999999997</v>
      </c>
      <c r="K20" s="3">
        <v>11704.849999999995</v>
      </c>
      <c r="L20" s="3">
        <v>10719.050000000003</v>
      </c>
      <c r="M20" s="3">
        <v>8554.5</v>
      </c>
      <c r="N20" s="3">
        <v>11653.099999999999</v>
      </c>
      <c r="O20" s="3">
        <v>10500.349999999999</v>
      </c>
      <c r="P20" s="3">
        <v>12606.04999999999</v>
      </c>
      <c r="Q20" s="3">
        <v>9416.8499999999985</v>
      </c>
      <c r="R20" s="3">
        <v>11504.450000000003</v>
      </c>
    </row>
    <row r="21" spans="1:18" x14ac:dyDescent="0.25">
      <c r="A21" s="2" t="s">
        <v>41</v>
      </c>
      <c r="B21" s="3">
        <v>11233.650000000001</v>
      </c>
      <c r="C21" s="3">
        <v>8420.4500000000007</v>
      </c>
      <c r="D21" s="3">
        <v>10676.349999999999</v>
      </c>
      <c r="E21" s="3">
        <v>13724</v>
      </c>
      <c r="F21" s="3">
        <v>9773.0000000000036</v>
      </c>
      <c r="G21" s="3">
        <v>12492.100000000004</v>
      </c>
      <c r="H21" s="3">
        <v>10879.85</v>
      </c>
      <c r="I21" s="3">
        <v>13473.7</v>
      </c>
      <c r="J21" s="3">
        <v>10754.400000000001</v>
      </c>
      <c r="K21" s="3">
        <v>11391.750000000002</v>
      </c>
      <c r="L21" s="3">
        <v>9548.4499999999953</v>
      </c>
      <c r="M21" s="3">
        <v>10764.399999999998</v>
      </c>
      <c r="N21" s="3">
        <v>11301.699999999997</v>
      </c>
      <c r="O21" s="3">
        <v>9865.3499999999985</v>
      </c>
      <c r="P21" s="3">
        <v>11086.050000000003</v>
      </c>
      <c r="Q21" s="3">
        <v>11551.699999999999</v>
      </c>
      <c r="R21" s="3">
        <v>12517.649999999994</v>
      </c>
    </row>
    <row r="22" spans="1:18" x14ac:dyDescent="0.25">
      <c r="A22" s="2" t="s">
        <v>42</v>
      </c>
      <c r="B22" s="3">
        <v>10736.849999999999</v>
      </c>
      <c r="C22" s="3">
        <v>9433.1999999999989</v>
      </c>
      <c r="D22" s="3">
        <v>13172.449999999995</v>
      </c>
      <c r="E22" s="3">
        <v>12125.499999999996</v>
      </c>
      <c r="F22" s="3">
        <v>11664.999999999996</v>
      </c>
      <c r="G22" s="3">
        <v>10104.999999999993</v>
      </c>
      <c r="H22" s="3">
        <v>11680.899999999996</v>
      </c>
      <c r="I22" s="3">
        <v>10422.599999999997</v>
      </c>
      <c r="J22" s="3">
        <v>11254.650000000001</v>
      </c>
      <c r="K22" s="3">
        <v>8827.1500000000015</v>
      </c>
      <c r="L22" s="3">
        <v>12080.199999999999</v>
      </c>
      <c r="M22" s="3">
        <v>12523.700000000003</v>
      </c>
      <c r="N22" s="3">
        <v>12314.800000000003</v>
      </c>
      <c r="O22" s="3">
        <v>13061.1</v>
      </c>
      <c r="P22" s="3">
        <v>9786.8999999999978</v>
      </c>
      <c r="Q22" s="3">
        <v>7320.0499999999993</v>
      </c>
      <c r="R22" s="3">
        <v>10010.4</v>
      </c>
    </row>
    <row r="27" spans="1:18" x14ac:dyDescent="0.25">
      <c r="B27" t="s">
        <v>46</v>
      </c>
      <c r="C27" t="s">
        <v>21</v>
      </c>
      <c r="D27" t="s">
        <v>47</v>
      </c>
      <c r="E27" t="s">
        <v>23</v>
      </c>
      <c r="F27" t="s">
        <v>24</v>
      </c>
    </row>
    <row r="28" spans="1:18" x14ac:dyDescent="0.25">
      <c r="B28" t="str">
        <f>A8</f>
        <v>Ballarat</v>
      </c>
      <c r="C28">
        <f>B8</f>
        <v>13829.399999999994</v>
      </c>
      <c r="D28">
        <f>N8</f>
        <v>14012.65</v>
      </c>
      <c r="E28">
        <f>C28/D28-1</f>
        <v>-1.3077469286680632E-2</v>
      </c>
    </row>
    <row r="29" spans="1:18" x14ac:dyDescent="0.25">
      <c r="B29" t="str">
        <f t="shared" ref="B29:C42" si="0">A9</f>
        <v>Bendigo</v>
      </c>
      <c r="C29">
        <f t="shared" si="0"/>
        <v>13249.500000000005</v>
      </c>
      <c r="D29">
        <f t="shared" ref="D29:D42" si="1">N9</f>
        <v>10791.799999999996</v>
      </c>
      <c r="E29">
        <f t="shared" ref="E29:E42" si="2">C29/D29-1</f>
        <v>0.22773772679256576</v>
      </c>
    </row>
    <row r="30" spans="1:18" x14ac:dyDescent="0.25">
      <c r="B30" t="str">
        <f t="shared" si="0"/>
        <v>Cairns</v>
      </c>
      <c r="C30">
        <f t="shared" si="0"/>
        <v>11284.45</v>
      </c>
      <c r="D30">
        <f t="shared" si="1"/>
        <v>13225.500000000004</v>
      </c>
      <c r="E30">
        <f t="shared" si="2"/>
        <v>-0.14676571774224056</v>
      </c>
    </row>
    <row r="31" spans="1:18" x14ac:dyDescent="0.25">
      <c r="B31" t="str">
        <f t="shared" si="0"/>
        <v>Canberra</v>
      </c>
      <c r="C31">
        <f t="shared" si="0"/>
        <v>10162.349999999993</v>
      </c>
      <c r="D31">
        <f t="shared" si="1"/>
        <v>10920.249999999998</v>
      </c>
      <c r="E31">
        <f t="shared" si="2"/>
        <v>-6.940317300428156E-2</v>
      </c>
    </row>
    <row r="32" spans="1:18" x14ac:dyDescent="0.25">
      <c r="B32" t="str">
        <f t="shared" si="0"/>
        <v>Central Coast</v>
      </c>
      <c r="C32">
        <f t="shared" si="0"/>
        <v>10530.2</v>
      </c>
      <c r="D32">
        <f t="shared" si="1"/>
        <v>12412.950000000008</v>
      </c>
      <c r="E32">
        <f t="shared" si="2"/>
        <v>-0.15167627356913593</v>
      </c>
    </row>
    <row r="33" spans="2:5" x14ac:dyDescent="0.25">
      <c r="B33" t="str">
        <f t="shared" si="0"/>
        <v>Darwin</v>
      </c>
      <c r="C33">
        <f t="shared" si="0"/>
        <v>10279.899999999996</v>
      </c>
      <c r="D33">
        <f t="shared" si="1"/>
        <v>12703.900000000001</v>
      </c>
      <c r="E33">
        <f t="shared" si="2"/>
        <v>-0.19080754728862825</v>
      </c>
    </row>
    <row r="34" spans="2:5" x14ac:dyDescent="0.25">
      <c r="B34" t="str">
        <f t="shared" si="0"/>
        <v>Geelong</v>
      </c>
      <c r="C34">
        <f t="shared" si="0"/>
        <v>13313.999999999998</v>
      </c>
      <c r="D34">
        <f t="shared" si="1"/>
        <v>9522.4</v>
      </c>
      <c r="E34">
        <f t="shared" si="2"/>
        <v>0.39817693018566724</v>
      </c>
    </row>
    <row r="35" spans="2:5" x14ac:dyDescent="0.25">
      <c r="B35" t="str">
        <f t="shared" si="0"/>
        <v>Gold Coast</v>
      </c>
      <c r="C35">
        <f t="shared" si="0"/>
        <v>11135.3</v>
      </c>
      <c r="D35">
        <f t="shared" si="1"/>
        <v>9190.7999999999956</v>
      </c>
      <c r="E35">
        <f t="shared" si="2"/>
        <v>0.21157026591809247</v>
      </c>
    </row>
    <row r="36" spans="2:5" x14ac:dyDescent="0.25">
      <c r="B36" t="str">
        <f t="shared" si="0"/>
        <v>Hobart</v>
      </c>
      <c r="C36">
        <f t="shared" si="0"/>
        <v>10325.450000000001</v>
      </c>
      <c r="D36">
        <f t="shared" si="1"/>
        <v>12789.899999999998</v>
      </c>
      <c r="E36">
        <f t="shared" si="2"/>
        <v>-0.19268719849256033</v>
      </c>
    </row>
    <row r="37" spans="2:5" x14ac:dyDescent="0.25">
      <c r="B37" t="str">
        <f t="shared" si="0"/>
        <v>Mackay</v>
      </c>
      <c r="C37">
        <f t="shared" si="0"/>
        <v>11588.95</v>
      </c>
      <c r="D37">
        <f t="shared" si="1"/>
        <v>12547.85</v>
      </c>
      <c r="E37">
        <f t="shared" si="2"/>
        <v>-7.6419466283068394E-2</v>
      </c>
    </row>
    <row r="38" spans="2:5" x14ac:dyDescent="0.25">
      <c r="B38" t="str">
        <f t="shared" si="0"/>
        <v>Newcastle</v>
      </c>
      <c r="C38">
        <f t="shared" si="0"/>
        <v>10860.800000000007</v>
      </c>
      <c r="D38">
        <f t="shared" si="1"/>
        <v>12080.349999999999</v>
      </c>
      <c r="E38">
        <f t="shared" si="2"/>
        <v>-0.10095320085924597</v>
      </c>
    </row>
    <row r="39" spans="2:5" x14ac:dyDescent="0.25">
      <c r="B39" t="str">
        <f t="shared" si="0"/>
        <v>Rockhampton</v>
      </c>
      <c r="C39">
        <f t="shared" si="0"/>
        <v>10686.999999999995</v>
      </c>
      <c r="D39">
        <f t="shared" si="1"/>
        <v>14716.399999999994</v>
      </c>
      <c r="E39">
        <f t="shared" si="2"/>
        <v>-0.27380337582560965</v>
      </c>
    </row>
    <row r="40" spans="2:5" x14ac:dyDescent="0.25">
      <c r="B40" t="str">
        <f t="shared" si="0"/>
        <v>Sunshine Coast</v>
      </c>
      <c r="C40">
        <f t="shared" si="0"/>
        <v>10040.399999999998</v>
      </c>
      <c r="D40">
        <f t="shared" si="1"/>
        <v>11653.099999999999</v>
      </c>
      <c r="E40">
        <f t="shared" si="2"/>
        <v>-0.13839235911474213</v>
      </c>
    </row>
    <row r="41" spans="2:5" x14ac:dyDescent="0.25">
      <c r="B41" t="str">
        <f>A21</f>
        <v>Townsville</v>
      </c>
      <c r="C41">
        <f t="shared" ref="C41:C42" si="3">B21</f>
        <v>11233.650000000001</v>
      </c>
      <c r="D41">
        <f t="shared" si="1"/>
        <v>11301.699999999997</v>
      </c>
      <c r="E41">
        <f t="shared" si="2"/>
        <v>-6.0212180468420806E-3</v>
      </c>
    </row>
    <row r="42" spans="2:5" x14ac:dyDescent="0.25">
      <c r="B42" t="str">
        <f t="shared" si="0"/>
        <v>Wollongong</v>
      </c>
      <c r="C42">
        <f t="shared" si="3"/>
        <v>10736.849999999999</v>
      </c>
      <c r="D42">
        <f t="shared" si="1"/>
        <v>12314.800000000003</v>
      </c>
      <c r="E42">
        <f t="shared" si="2"/>
        <v>-0.12813443986098061</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in="0" lineWeight="1.5" type="column" displayEmptyCellsAs="gap" negative="1" minAxisType="custom" rightToLeft="1" xr2:uid="{2B1A08C0-303E-45E5-B26B-DBD11B5521D3}">
          <x14:colorSeries theme="5" tint="0.39997558519241921"/>
          <x14:colorNegative theme="4" tint="-0.249977111117893"/>
          <x14:colorAxis rgb="FF000000"/>
          <x14:colorMarkers rgb="FFD00000"/>
          <x14:colorFirst rgb="FFD00000"/>
          <x14:colorLast rgb="FFD00000"/>
          <x14:colorHigh rgb="FFD00000"/>
          <x14:colorLow rgb="FFD00000"/>
          <x14:sparklines>
            <x14:sparkline>
              <xm:f>'City{_based_Performance'!B8:N8</xm:f>
              <xm:sqref>F28</xm:sqref>
            </x14:sparkline>
            <x14:sparkline>
              <xm:f>'City{_based_Performance'!B9:N9</xm:f>
              <xm:sqref>F29</xm:sqref>
            </x14:sparkline>
            <x14:sparkline>
              <xm:f>'City{_based_Performance'!B10:N10</xm:f>
              <xm:sqref>F30</xm:sqref>
            </x14:sparkline>
            <x14:sparkline>
              <xm:f>'City{_based_Performance'!B11:N11</xm:f>
              <xm:sqref>F31</xm:sqref>
            </x14:sparkline>
            <x14:sparkline>
              <xm:f>'City{_based_Performance'!B12:N12</xm:f>
              <xm:sqref>F32</xm:sqref>
            </x14:sparkline>
            <x14:sparkline>
              <xm:f>'City{_based_Performance'!B13:N13</xm:f>
              <xm:sqref>F33</xm:sqref>
            </x14:sparkline>
            <x14:sparkline>
              <xm:f>'City{_based_Performance'!B14:N14</xm:f>
              <xm:sqref>F34</xm:sqref>
            </x14:sparkline>
            <x14:sparkline>
              <xm:f>'City{_based_Performance'!B15:N15</xm:f>
              <xm:sqref>F35</xm:sqref>
            </x14:sparkline>
            <x14:sparkline>
              <xm:f>'City{_based_Performance'!B16:N16</xm:f>
              <xm:sqref>F36</xm:sqref>
            </x14:sparkline>
            <x14:sparkline>
              <xm:f>'City{_based_Performance'!B17:N17</xm:f>
              <xm:sqref>F37</xm:sqref>
            </x14:sparkline>
            <x14:sparkline>
              <xm:f>'City{_based_Performance'!B18:N18</xm:f>
              <xm:sqref>F38</xm:sqref>
            </x14:sparkline>
            <x14:sparkline>
              <xm:f>'City{_based_Performance'!B19:N19</xm:f>
              <xm:sqref>F39</xm:sqref>
            </x14:sparkline>
            <x14:sparkline>
              <xm:f>'City{_based_Performance'!B20:N20</xm:f>
              <xm:sqref>F40</xm:sqref>
            </x14:sparkline>
            <x14:sparkline>
              <xm:f>'City{_based_Performance'!B21:N21</xm:f>
              <xm:sqref>F41</xm:sqref>
            </x14:sparkline>
            <x14:sparkline>
              <xm:f>'City{_based_Performance'!B22:N22</xm:f>
              <xm:sqref>F42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DE91-AF19-4CBA-9A7F-2E99BD4C836D}">
  <sheetPr codeName="Sheet1"/>
  <dimension ref="A1:M15"/>
  <sheetViews>
    <sheetView workbookViewId="0">
      <selection activeCell="J2" sqref="J2"/>
    </sheetView>
  </sheetViews>
  <sheetFormatPr defaultRowHeight="15" x14ac:dyDescent="0.25"/>
  <cols>
    <col min="1" max="1" width="23.7109375" bestFit="1" customWidth="1"/>
    <col min="2" max="2" width="7" bestFit="1" customWidth="1"/>
    <col min="5" max="5" width="20" bestFit="1" customWidth="1"/>
    <col min="6" max="6" width="6" bestFit="1" customWidth="1"/>
    <col min="9" max="9" width="20" bestFit="1" customWidth="1"/>
    <col min="13" max="13" width="7" bestFit="1" customWidth="1"/>
  </cols>
  <sheetData>
    <row r="1" spans="1:13" ht="18.75" x14ac:dyDescent="0.3">
      <c r="A1" s="5" t="s">
        <v>60</v>
      </c>
      <c r="E1" s="5" t="s">
        <v>61</v>
      </c>
      <c r="J1">
        <v>1</v>
      </c>
    </row>
    <row r="2" spans="1:13" x14ac:dyDescent="0.25">
      <c r="I2" t="s">
        <v>62</v>
      </c>
      <c r="J2" s="6" t="str">
        <f>IF(J1=1, "Top", "Bottom")</f>
        <v>Top</v>
      </c>
      <c r="M2" t="s">
        <v>58</v>
      </c>
    </row>
    <row r="3" spans="1:13" x14ac:dyDescent="0.25">
      <c r="A3" s="1" t="s">
        <v>59</v>
      </c>
      <c r="B3" t="s">
        <v>58</v>
      </c>
      <c r="E3" s="1" t="s">
        <v>59</v>
      </c>
      <c r="F3" t="s">
        <v>58</v>
      </c>
      <c r="I3" t="s">
        <v>63</v>
      </c>
      <c r="J3" t="s">
        <v>64</v>
      </c>
      <c r="M3" s="3">
        <v>628943</v>
      </c>
    </row>
    <row r="4" spans="1:13" x14ac:dyDescent="0.25">
      <c r="A4" s="2" t="s">
        <v>54</v>
      </c>
      <c r="B4" s="3">
        <v>26144</v>
      </c>
      <c r="E4" s="2" t="s">
        <v>51</v>
      </c>
      <c r="F4" s="3">
        <v>16520</v>
      </c>
      <c r="I4" t="str">
        <f>IF(TopORBottom="Top",A4,E4)</f>
        <v>Lotta' Pie</v>
      </c>
      <c r="J4">
        <f>IF(TopORBottom="Top",B4,F4)</f>
        <v>26144</v>
      </c>
    </row>
    <row r="5" spans="1:13" x14ac:dyDescent="0.25">
      <c r="A5" s="2" t="s">
        <v>48</v>
      </c>
      <c r="B5" s="3">
        <v>26097</v>
      </c>
      <c r="E5" s="2" t="s">
        <v>50</v>
      </c>
      <c r="F5" s="3">
        <v>16451</v>
      </c>
      <c r="I5" t="str">
        <f>IF(TopORBottom="Top",A5,E5)</f>
        <v>Cake in a cup</v>
      </c>
      <c r="J5">
        <f>IF(TopORBottom="Top",B5,F5)</f>
        <v>26097</v>
      </c>
    </row>
    <row r="6" spans="1:13" x14ac:dyDescent="0.25">
      <c r="A6" s="2" t="s">
        <v>53</v>
      </c>
      <c r="B6" s="3">
        <v>25932</v>
      </c>
      <c r="E6" s="2" t="s">
        <v>56</v>
      </c>
      <c r="F6" s="3">
        <v>16447</v>
      </c>
      <c r="I6" t="str">
        <f>IF(TopORBottom="Top",A6,E6)</f>
        <v>I can't believe this is cake</v>
      </c>
      <c r="J6">
        <f>IF(TopORBottom="Top",B6,F6)</f>
        <v>25932</v>
      </c>
    </row>
    <row r="7" spans="1:13" x14ac:dyDescent="0.25">
      <c r="A7" s="2" t="s">
        <v>52</v>
      </c>
      <c r="B7" s="3">
        <v>25864</v>
      </c>
      <c r="E7" s="2" t="s">
        <v>55</v>
      </c>
      <c r="F7" s="3">
        <v>16170</v>
      </c>
      <c r="I7" t="str">
        <f>IF(TopORBottom="Top",A7,E7)</f>
        <v>Grapo</v>
      </c>
      <c r="J7">
        <f>IF(TopORBottom="Top",B7,F7)</f>
        <v>25864</v>
      </c>
    </row>
    <row r="8" spans="1:13" x14ac:dyDescent="0.25">
      <c r="A8" s="2" t="s">
        <v>57</v>
      </c>
      <c r="B8" s="3">
        <v>25704</v>
      </c>
      <c r="E8" s="2" t="s">
        <v>49</v>
      </c>
      <c r="F8" s="3">
        <v>16054</v>
      </c>
      <c r="I8" t="str">
        <f>IF(TopORBottom="Top",A8,E8)</f>
        <v>Wall nuts</v>
      </c>
      <c r="J8">
        <f>IF(TopORBottom="Top",B8,F8)</f>
        <v>25704</v>
      </c>
    </row>
    <row r="9" spans="1:13" x14ac:dyDescent="0.25">
      <c r="A9" s="2" t="s">
        <v>0</v>
      </c>
      <c r="B9" s="3">
        <v>129741</v>
      </c>
      <c r="E9" s="2" t="s">
        <v>0</v>
      </c>
      <c r="F9" s="3">
        <v>81642</v>
      </c>
    </row>
    <row r="10" spans="1:13" x14ac:dyDescent="0.25">
      <c r="I10" t="s">
        <v>66</v>
      </c>
      <c r="J10">
        <f>SUM(J4:J8)</f>
        <v>129741</v>
      </c>
    </row>
    <row r="11" spans="1:13" x14ac:dyDescent="0.25">
      <c r="I11" t="s">
        <v>67</v>
      </c>
      <c r="J11" s="7">
        <f>J10/M3</f>
        <v>0.2062841942751569</v>
      </c>
    </row>
    <row r="14" spans="1:13" x14ac:dyDescent="0.25">
      <c r="A14" t="s">
        <v>65</v>
      </c>
      <c r="B14" t="str">
        <f>TopORBottom&amp;" 5 Products"</f>
        <v>Top 5 Products</v>
      </c>
    </row>
    <row r="15" spans="1:13" x14ac:dyDescent="0.25">
      <c r="A15" t="s">
        <v>68</v>
      </c>
      <c r="B15" t="str">
        <f>"Make up" &amp;TEXT(J11," 0% ")&amp; "of Sales"</f>
        <v>Make up 21% of Sales</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C4D0-E10A-4569-9F6C-98D4A9F9FEB1}">
  <dimension ref="A4:H50"/>
  <sheetViews>
    <sheetView workbookViewId="0">
      <selection activeCell="R22" sqref="R22"/>
    </sheetView>
  </sheetViews>
  <sheetFormatPr defaultRowHeight="15" x14ac:dyDescent="0.25"/>
  <cols>
    <col min="1" max="1" width="9.85546875" bestFit="1" customWidth="1"/>
    <col min="2" max="2" width="10" bestFit="1" customWidth="1"/>
    <col min="3" max="3" width="9" bestFit="1" customWidth="1"/>
    <col min="4" max="4" width="11.28515625" bestFit="1" customWidth="1"/>
  </cols>
  <sheetData>
    <row r="4" spans="1:8" x14ac:dyDescent="0.25">
      <c r="A4" s="1" t="s">
        <v>44</v>
      </c>
      <c r="B4" s="1" t="s">
        <v>72</v>
      </c>
    </row>
    <row r="5" spans="1:8" x14ac:dyDescent="0.25">
      <c r="A5" s="1" t="s">
        <v>71</v>
      </c>
      <c r="B5" t="s">
        <v>69</v>
      </c>
      <c r="C5" t="s">
        <v>70</v>
      </c>
    </row>
    <row r="6" spans="1:8" x14ac:dyDescent="0.25">
      <c r="A6" s="2">
        <v>20</v>
      </c>
      <c r="B6" s="3"/>
      <c r="C6" s="3">
        <v>10693.749999999998</v>
      </c>
      <c r="F6" t="str">
        <f t="shared" ref="F6:F42" si="0">A5</f>
        <v>Age</v>
      </c>
      <c r="G6" t="str">
        <f t="shared" ref="G6:G42" si="1">B5</f>
        <v>Female</v>
      </c>
      <c r="H6" t="str">
        <f t="shared" ref="H6:H42" si="2">C5</f>
        <v>Male</v>
      </c>
    </row>
    <row r="7" spans="1:8" x14ac:dyDescent="0.25">
      <c r="A7" s="2">
        <v>21</v>
      </c>
      <c r="B7" s="3">
        <v>7850.4000000000015</v>
      </c>
      <c r="C7" s="3">
        <v>6559.5000000000009</v>
      </c>
      <c r="F7">
        <f t="shared" si="0"/>
        <v>20</v>
      </c>
      <c r="G7">
        <f t="shared" si="1"/>
        <v>0</v>
      </c>
      <c r="H7">
        <f>-C6</f>
        <v>-10693.749999999998</v>
      </c>
    </row>
    <row r="8" spans="1:8" x14ac:dyDescent="0.25">
      <c r="A8" s="2">
        <v>23</v>
      </c>
      <c r="B8" s="3">
        <v>6936.0000000000018</v>
      </c>
      <c r="C8" s="3">
        <v>4066.6000000000004</v>
      </c>
      <c r="F8">
        <f t="shared" si="0"/>
        <v>21</v>
      </c>
      <c r="G8">
        <f t="shared" si="1"/>
        <v>7850.4000000000015</v>
      </c>
      <c r="H8">
        <f t="shared" ref="H8:H42" si="3">-C7</f>
        <v>-6559.5000000000009</v>
      </c>
    </row>
    <row r="9" spans="1:8" x14ac:dyDescent="0.25">
      <c r="A9" s="2">
        <v>24</v>
      </c>
      <c r="B9" s="3"/>
      <c r="C9" s="3">
        <v>8725.0000000000018</v>
      </c>
      <c r="F9">
        <f t="shared" si="0"/>
        <v>23</v>
      </c>
      <c r="G9">
        <f t="shared" si="1"/>
        <v>6936.0000000000018</v>
      </c>
      <c r="H9">
        <f t="shared" si="3"/>
        <v>-4066.6000000000004</v>
      </c>
    </row>
    <row r="10" spans="1:8" x14ac:dyDescent="0.25">
      <c r="A10" s="2">
        <v>25</v>
      </c>
      <c r="B10" s="3">
        <v>9032.3500000000022</v>
      </c>
      <c r="C10" s="3">
        <v>12977.35</v>
      </c>
      <c r="F10">
        <f t="shared" si="0"/>
        <v>24</v>
      </c>
      <c r="G10">
        <f t="shared" si="1"/>
        <v>0</v>
      </c>
      <c r="H10">
        <f t="shared" si="3"/>
        <v>-8725.0000000000018</v>
      </c>
    </row>
    <row r="11" spans="1:8" x14ac:dyDescent="0.25">
      <c r="A11" s="2">
        <v>26</v>
      </c>
      <c r="B11" s="3">
        <v>10392.650000000001</v>
      </c>
      <c r="C11" s="3">
        <v>9309.8999999999978</v>
      </c>
      <c r="F11">
        <f t="shared" si="0"/>
        <v>25</v>
      </c>
      <c r="G11">
        <f t="shared" si="1"/>
        <v>9032.3500000000022</v>
      </c>
      <c r="H11">
        <f t="shared" si="3"/>
        <v>-12977.35</v>
      </c>
    </row>
    <row r="12" spans="1:8" x14ac:dyDescent="0.25">
      <c r="A12" s="2">
        <v>27</v>
      </c>
      <c r="B12" s="3">
        <v>14182.8</v>
      </c>
      <c r="C12" s="3">
        <v>12520.499999999998</v>
      </c>
      <c r="F12">
        <f t="shared" si="0"/>
        <v>26</v>
      </c>
      <c r="G12">
        <f t="shared" si="1"/>
        <v>10392.650000000001</v>
      </c>
      <c r="H12">
        <f t="shared" si="3"/>
        <v>-9309.8999999999978</v>
      </c>
    </row>
    <row r="13" spans="1:8" x14ac:dyDescent="0.25">
      <c r="A13" s="2">
        <v>28</v>
      </c>
      <c r="B13" s="3">
        <v>20752.350000000013</v>
      </c>
      <c r="C13" s="3">
        <v>37249.249999999978</v>
      </c>
      <c r="F13">
        <f t="shared" si="0"/>
        <v>27</v>
      </c>
      <c r="G13">
        <f t="shared" si="1"/>
        <v>14182.8</v>
      </c>
      <c r="H13">
        <f t="shared" si="3"/>
        <v>-12520.499999999998</v>
      </c>
    </row>
    <row r="14" spans="1:8" x14ac:dyDescent="0.25">
      <c r="A14" s="2">
        <v>29</v>
      </c>
      <c r="B14" s="3">
        <v>13105.899999999998</v>
      </c>
      <c r="C14" s="3">
        <v>38287.700000000033</v>
      </c>
      <c r="F14">
        <f t="shared" si="0"/>
        <v>28</v>
      </c>
      <c r="G14">
        <f t="shared" si="1"/>
        <v>20752.350000000013</v>
      </c>
      <c r="H14">
        <f t="shared" si="3"/>
        <v>-37249.249999999978</v>
      </c>
    </row>
    <row r="15" spans="1:8" x14ac:dyDescent="0.25">
      <c r="A15" s="2">
        <v>30</v>
      </c>
      <c r="B15" s="3">
        <v>48124.000000000007</v>
      </c>
      <c r="C15" s="3">
        <v>29725.250000000018</v>
      </c>
      <c r="F15">
        <f t="shared" si="0"/>
        <v>29</v>
      </c>
      <c r="G15">
        <f t="shared" si="1"/>
        <v>13105.899999999998</v>
      </c>
      <c r="H15">
        <f t="shared" si="3"/>
        <v>-38287.700000000033</v>
      </c>
    </row>
    <row r="16" spans="1:8" x14ac:dyDescent="0.25">
      <c r="A16" s="2">
        <v>31</v>
      </c>
      <c r="B16" s="3">
        <v>56096.6</v>
      </c>
      <c r="C16" s="3">
        <v>23762.649999999998</v>
      </c>
      <c r="F16">
        <f t="shared" si="0"/>
        <v>30</v>
      </c>
      <c r="G16">
        <f t="shared" si="1"/>
        <v>48124.000000000007</v>
      </c>
      <c r="H16">
        <f t="shared" si="3"/>
        <v>-29725.250000000018</v>
      </c>
    </row>
    <row r="17" spans="1:8" x14ac:dyDescent="0.25">
      <c r="A17" s="2">
        <v>32</v>
      </c>
      <c r="B17" s="3">
        <v>48592.900000000081</v>
      </c>
      <c r="C17" s="3">
        <v>49336.350000000013</v>
      </c>
      <c r="F17">
        <f t="shared" si="0"/>
        <v>31</v>
      </c>
      <c r="G17">
        <f t="shared" si="1"/>
        <v>56096.6</v>
      </c>
      <c r="H17">
        <f t="shared" si="3"/>
        <v>-23762.649999999998</v>
      </c>
    </row>
    <row r="18" spans="1:8" x14ac:dyDescent="0.25">
      <c r="A18" s="2">
        <v>33</v>
      </c>
      <c r="B18" s="3">
        <v>83108.400000000067</v>
      </c>
      <c r="C18" s="3">
        <v>63242.150000000038</v>
      </c>
      <c r="F18">
        <f t="shared" si="0"/>
        <v>32</v>
      </c>
      <c r="G18">
        <f t="shared" si="1"/>
        <v>48592.900000000081</v>
      </c>
      <c r="H18">
        <f t="shared" si="3"/>
        <v>-49336.350000000013</v>
      </c>
    </row>
    <row r="19" spans="1:8" x14ac:dyDescent="0.25">
      <c r="A19" s="2">
        <v>34</v>
      </c>
      <c r="B19" s="3">
        <v>69240.049999999901</v>
      </c>
      <c r="C19" s="3">
        <v>98544.300000000032</v>
      </c>
      <c r="F19">
        <f t="shared" si="0"/>
        <v>33</v>
      </c>
      <c r="G19">
        <f t="shared" si="1"/>
        <v>83108.400000000067</v>
      </c>
      <c r="H19">
        <f t="shared" si="3"/>
        <v>-63242.150000000038</v>
      </c>
    </row>
    <row r="20" spans="1:8" x14ac:dyDescent="0.25">
      <c r="A20" s="2">
        <v>35</v>
      </c>
      <c r="B20" s="3">
        <v>80397.199999999881</v>
      </c>
      <c r="C20" s="3">
        <v>69923.899999999936</v>
      </c>
      <c r="F20">
        <f t="shared" si="0"/>
        <v>34</v>
      </c>
      <c r="G20">
        <f t="shared" si="1"/>
        <v>69240.049999999901</v>
      </c>
      <c r="H20">
        <f t="shared" si="3"/>
        <v>-98544.300000000032</v>
      </c>
    </row>
    <row r="21" spans="1:8" x14ac:dyDescent="0.25">
      <c r="A21" s="2">
        <v>36</v>
      </c>
      <c r="B21" s="3">
        <v>71711.200000000099</v>
      </c>
      <c r="C21" s="3">
        <v>94633.550000000061</v>
      </c>
      <c r="F21">
        <f t="shared" si="0"/>
        <v>35</v>
      </c>
      <c r="G21">
        <f t="shared" si="1"/>
        <v>80397.199999999881</v>
      </c>
      <c r="H21">
        <f t="shared" si="3"/>
        <v>-69923.899999999936</v>
      </c>
    </row>
    <row r="22" spans="1:8" x14ac:dyDescent="0.25">
      <c r="A22" s="2">
        <v>37</v>
      </c>
      <c r="B22" s="3">
        <v>112787.50000000016</v>
      </c>
      <c r="C22" s="3">
        <v>81268.149999999965</v>
      </c>
      <c r="F22">
        <f t="shared" si="0"/>
        <v>36</v>
      </c>
      <c r="G22">
        <f t="shared" si="1"/>
        <v>71711.200000000099</v>
      </c>
      <c r="H22">
        <f t="shared" si="3"/>
        <v>-94633.550000000061</v>
      </c>
    </row>
    <row r="23" spans="1:8" x14ac:dyDescent="0.25">
      <c r="A23" s="2">
        <v>38</v>
      </c>
      <c r="B23" s="3">
        <v>124089.9499999999</v>
      </c>
      <c r="C23" s="3">
        <v>87907.800000000047</v>
      </c>
      <c r="F23">
        <f t="shared" si="0"/>
        <v>37</v>
      </c>
      <c r="G23">
        <f t="shared" si="1"/>
        <v>112787.50000000016</v>
      </c>
      <c r="H23">
        <f t="shared" si="3"/>
        <v>-81268.149999999965</v>
      </c>
    </row>
    <row r="24" spans="1:8" x14ac:dyDescent="0.25">
      <c r="A24" s="2">
        <v>39</v>
      </c>
      <c r="B24" s="3">
        <v>82707.299999999974</v>
      </c>
      <c r="C24" s="3">
        <v>87309.799999999959</v>
      </c>
      <c r="F24">
        <f t="shared" si="0"/>
        <v>38</v>
      </c>
      <c r="G24">
        <f t="shared" si="1"/>
        <v>124089.9499999999</v>
      </c>
      <c r="H24">
        <f t="shared" si="3"/>
        <v>-87907.800000000047</v>
      </c>
    </row>
    <row r="25" spans="1:8" x14ac:dyDescent="0.25">
      <c r="A25" s="2">
        <v>40</v>
      </c>
      <c r="B25" s="3">
        <v>100651.89999999998</v>
      </c>
      <c r="C25" s="3">
        <v>98850.600000000049</v>
      </c>
      <c r="F25">
        <f t="shared" si="0"/>
        <v>39</v>
      </c>
      <c r="G25">
        <f t="shared" si="1"/>
        <v>82707.299999999974</v>
      </c>
      <c r="H25">
        <f t="shared" si="3"/>
        <v>-87309.799999999959</v>
      </c>
    </row>
    <row r="26" spans="1:8" x14ac:dyDescent="0.25">
      <c r="A26" s="2">
        <v>41</v>
      </c>
      <c r="B26" s="3">
        <v>100083.35000000003</v>
      </c>
      <c r="C26" s="3">
        <v>77722.949999999983</v>
      </c>
      <c r="F26">
        <f t="shared" si="0"/>
        <v>40</v>
      </c>
      <c r="G26">
        <f t="shared" si="1"/>
        <v>100651.89999999998</v>
      </c>
      <c r="H26">
        <f t="shared" si="3"/>
        <v>-98850.600000000049</v>
      </c>
    </row>
    <row r="27" spans="1:8" x14ac:dyDescent="0.25">
      <c r="A27" s="2">
        <v>42</v>
      </c>
      <c r="B27" s="3">
        <v>60240.19999999999</v>
      </c>
      <c r="C27" s="3">
        <v>78251.3</v>
      </c>
      <c r="F27">
        <f t="shared" si="0"/>
        <v>41</v>
      </c>
      <c r="G27">
        <f t="shared" si="1"/>
        <v>100083.35000000003</v>
      </c>
      <c r="H27">
        <f t="shared" si="3"/>
        <v>-77722.949999999983</v>
      </c>
    </row>
    <row r="28" spans="1:8" x14ac:dyDescent="0.25">
      <c r="A28" s="2">
        <v>43</v>
      </c>
      <c r="B28" s="3">
        <v>45487.599999999991</v>
      </c>
      <c r="C28" s="3">
        <v>68798.650000000023</v>
      </c>
      <c r="F28">
        <f t="shared" si="0"/>
        <v>42</v>
      </c>
      <c r="G28">
        <f t="shared" si="1"/>
        <v>60240.19999999999</v>
      </c>
      <c r="H28">
        <f t="shared" si="3"/>
        <v>-78251.3</v>
      </c>
    </row>
    <row r="29" spans="1:8" x14ac:dyDescent="0.25">
      <c r="A29" s="2">
        <v>44</v>
      </c>
      <c r="B29" s="3">
        <v>45485.100000000006</v>
      </c>
      <c r="C29" s="3">
        <v>71898.79999999993</v>
      </c>
      <c r="F29">
        <f t="shared" si="0"/>
        <v>43</v>
      </c>
      <c r="G29">
        <f t="shared" si="1"/>
        <v>45487.599999999991</v>
      </c>
      <c r="H29">
        <f t="shared" si="3"/>
        <v>-68798.650000000023</v>
      </c>
    </row>
    <row r="30" spans="1:8" x14ac:dyDescent="0.25">
      <c r="A30" s="2">
        <v>45</v>
      </c>
      <c r="B30" s="3">
        <v>43039.450000000041</v>
      </c>
      <c r="C30" s="3">
        <v>56215.850000000035</v>
      </c>
      <c r="F30">
        <f t="shared" si="0"/>
        <v>44</v>
      </c>
      <c r="G30">
        <f t="shared" si="1"/>
        <v>45485.100000000006</v>
      </c>
      <c r="H30">
        <f t="shared" si="3"/>
        <v>-71898.79999999993</v>
      </c>
    </row>
    <row r="31" spans="1:8" x14ac:dyDescent="0.25">
      <c r="A31" s="2">
        <v>46</v>
      </c>
      <c r="B31" s="3">
        <v>43275.500000000036</v>
      </c>
      <c r="C31" s="3">
        <v>31898.15</v>
      </c>
      <c r="F31">
        <f t="shared" si="0"/>
        <v>45</v>
      </c>
      <c r="G31">
        <f t="shared" si="1"/>
        <v>43039.450000000041</v>
      </c>
      <c r="H31">
        <f t="shared" si="3"/>
        <v>-56215.850000000035</v>
      </c>
    </row>
    <row r="32" spans="1:8" x14ac:dyDescent="0.25">
      <c r="A32" s="2">
        <v>47</v>
      </c>
      <c r="B32" s="3">
        <v>38682.200000000019</v>
      </c>
      <c r="C32" s="3">
        <v>36408.249999999971</v>
      </c>
      <c r="F32">
        <f t="shared" si="0"/>
        <v>46</v>
      </c>
      <c r="G32">
        <f t="shared" si="1"/>
        <v>43275.500000000036</v>
      </c>
      <c r="H32">
        <f t="shared" si="3"/>
        <v>-31898.15</v>
      </c>
    </row>
    <row r="33" spans="1:8" x14ac:dyDescent="0.25">
      <c r="A33" s="2">
        <v>48</v>
      </c>
      <c r="B33" s="3">
        <v>25121.050000000007</v>
      </c>
      <c r="C33" s="3">
        <v>26648.55</v>
      </c>
      <c r="F33">
        <f t="shared" si="0"/>
        <v>47</v>
      </c>
      <c r="G33">
        <f t="shared" si="1"/>
        <v>38682.200000000019</v>
      </c>
      <c r="H33">
        <f t="shared" si="3"/>
        <v>-36408.249999999971</v>
      </c>
    </row>
    <row r="34" spans="1:8" x14ac:dyDescent="0.25">
      <c r="A34" s="2">
        <v>49</v>
      </c>
      <c r="B34" s="3">
        <v>17530.300000000003</v>
      </c>
      <c r="C34" s="3">
        <v>5076.9500000000016</v>
      </c>
      <c r="F34">
        <f t="shared" si="0"/>
        <v>48</v>
      </c>
      <c r="G34">
        <f t="shared" si="1"/>
        <v>25121.050000000007</v>
      </c>
      <c r="H34">
        <f t="shared" si="3"/>
        <v>-26648.55</v>
      </c>
    </row>
    <row r="35" spans="1:8" x14ac:dyDescent="0.25">
      <c r="A35" s="2">
        <v>50</v>
      </c>
      <c r="B35" s="3">
        <v>6653.7500000000018</v>
      </c>
      <c r="C35" s="3">
        <v>15336.550000000001</v>
      </c>
      <c r="F35">
        <f t="shared" si="0"/>
        <v>49</v>
      </c>
      <c r="G35">
        <f t="shared" si="1"/>
        <v>17530.300000000003</v>
      </c>
      <c r="H35">
        <f t="shared" si="3"/>
        <v>-5076.9500000000016</v>
      </c>
    </row>
    <row r="36" spans="1:8" x14ac:dyDescent="0.25">
      <c r="A36" s="2">
        <v>51</v>
      </c>
      <c r="B36" s="3"/>
      <c r="C36" s="3">
        <v>7537.1000000000022</v>
      </c>
      <c r="F36">
        <f t="shared" si="0"/>
        <v>50</v>
      </c>
      <c r="G36">
        <f t="shared" si="1"/>
        <v>6653.7500000000018</v>
      </c>
      <c r="H36">
        <f t="shared" si="3"/>
        <v>-15336.550000000001</v>
      </c>
    </row>
    <row r="37" spans="1:8" x14ac:dyDescent="0.25">
      <c r="A37" s="2">
        <v>52</v>
      </c>
      <c r="B37" s="3">
        <v>18736.400000000001</v>
      </c>
      <c r="C37" s="3">
        <v>15161.549999999992</v>
      </c>
      <c r="F37">
        <f t="shared" si="0"/>
        <v>51</v>
      </c>
      <c r="G37">
        <f t="shared" si="1"/>
        <v>0</v>
      </c>
      <c r="H37">
        <f t="shared" si="3"/>
        <v>-7537.1000000000022</v>
      </c>
    </row>
    <row r="38" spans="1:8" x14ac:dyDescent="0.25">
      <c r="A38" s="2">
        <v>54</v>
      </c>
      <c r="B38" s="3"/>
      <c r="C38" s="3">
        <v>4097.8999999999996</v>
      </c>
      <c r="F38">
        <f t="shared" si="0"/>
        <v>52</v>
      </c>
      <c r="G38">
        <f t="shared" si="1"/>
        <v>18736.400000000001</v>
      </c>
      <c r="H38">
        <f t="shared" si="3"/>
        <v>-15161.549999999992</v>
      </c>
    </row>
    <row r="39" spans="1:8" x14ac:dyDescent="0.25">
      <c r="A39" s="2">
        <v>55</v>
      </c>
      <c r="B39" s="3"/>
      <c r="C39" s="3">
        <v>3127.75</v>
      </c>
      <c r="F39">
        <f t="shared" si="0"/>
        <v>54</v>
      </c>
      <c r="G39">
        <f t="shared" si="1"/>
        <v>0</v>
      </c>
      <c r="H39">
        <f t="shared" si="3"/>
        <v>-4097.8999999999996</v>
      </c>
    </row>
    <row r="40" spans="1:8" x14ac:dyDescent="0.25">
      <c r="A40" s="2">
        <v>57</v>
      </c>
      <c r="B40" s="3">
        <v>3303.4999999999995</v>
      </c>
      <c r="C40" s="3"/>
      <c r="F40">
        <f t="shared" si="0"/>
        <v>55</v>
      </c>
      <c r="G40">
        <f t="shared" si="1"/>
        <v>0</v>
      </c>
      <c r="H40">
        <f t="shared" si="3"/>
        <v>-3127.75</v>
      </c>
    </row>
    <row r="41" spans="1:8" x14ac:dyDescent="0.25">
      <c r="A41" s="2">
        <v>58</v>
      </c>
      <c r="B41" s="3"/>
      <c r="C41" s="3">
        <v>5851.35</v>
      </c>
      <c r="F41">
        <f t="shared" si="0"/>
        <v>57</v>
      </c>
      <c r="G41">
        <f t="shared" si="1"/>
        <v>3303.4999999999995</v>
      </c>
      <c r="H41">
        <f t="shared" si="3"/>
        <v>0</v>
      </c>
    </row>
    <row r="42" spans="1:8" x14ac:dyDescent="0.25">
      <c r="F42">
        <f t="shared" si="0"/>
        <v>58</v>
      </c>
      <c r="G42">
        <f t="shared" si="1"/>
        <v>0</v>
      </c>
      <c r="H42">
        <f t="shared" si="3"/>
        <v>-5851.35</v>
      </c>
    </row>
    <row r="49" spans="1:2" x14ac:dyDescent="0.25">
      <c r="A49" t="s">
        <v>73</v>
      </c>
      <c r="B49" s="8">
        <f>SUM(B6:B41)</f>
        <v>1407397.85</v>
      </c>
    </row>
    <row r="50" spans="1:2" x14ac:dyDescent="0.25">
      <c r="A50" t="s">
        <v>70</v>
      </c>
      <c r="B50" s="8">
        <f>SUM(C6:C41)</f>
        <v>1428925.7000000002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F9F7-6073-4156-B640-4A113E2040FF}">
  <dimension ref="A1:Y32"/>
  <sheetViews>
    <sheetView showGridLines="0" tabSelected="1" zoomScale="85" zoomScaleNormal="85" workbookViewId="0">
      <selection activeCell="Q1" sqref="Q1:T2"/>
    </sheetView>
  </sheetViews>
  <sheetFormatPr defaultRowHeight="15" x14ac:dyDescent="0.25"/>
  <cols>
    <col min="1" max="2" width="5.7109375" customWidth="1"/>
    <col min="3" max="3" width="20.85546875" bestFit="1" customWidth="1"/>
    <col min="4" max="4" width="8.140625" bestFit="1" customWidth="1"/>
    <col min="5" max="6" width="5.28515625" customWidth="1"/>
    <col min="7" max="7" width="20.85546875" bestFit="1" customWidth="1"/>
    <col min="8" max="8" width="7.7109375" customWidth="1"/>
    <col min="9" max="10" width="5.28515625" customWidth="1"/>
    <col min="11" max="11" width="20.85546875" bestFit="1" customWidth="1"/>
    <col min="12" max="12" width="7.7109375" customWidth="1"/>
    <col min="13" max="14" width="5.28515625" customWidth="1"/>
    <col min="15" max="15" width="20.85546875" bestFit="1" customWidth="1"/>
    <col min="16" max="16" width="7.7109375" customWidth="1"/>
    <col min="17" max="21" width="5.28515625" customWidth="1"/>
    <col min="22" max="26" width="7.7109375" customWidth="1"/>
  </cols>
  <sheetData>
    <row r="1" spans="1:25" ht="15" customHeight="1" x14ac:dyDescent="0.25">
      <c r="A1" s="34" t="s">
        <v>80</v>
      </c>
      <c r="B1" s="34"/>
      <c r="C1" s="34"/>
      <c r="D1" s="34"/>
      <c r="E1" s="34"/>
      <c r="F1" s="34"/>
      <c r="G1" s="34"/>
      <c r="H1" s="34"/>
      <c r="I1" s="34"/>
      <c r="J1" s="34"/>
      <c r="K1" s="34"/>
      <c r="L1" s="34"/>
      <c r="M1" s="34"/>
      <c r="N1" s="34"/>
      <c r="O1" s="34"/>
      <c r="P1" s="34"/>
      <c r="Q1" s="40" t="str">
        <f>Pivot!I4</f>
        <v>2018-May</v>
      </c>
      <c r="R1" s="40"/>
      <c r="S1" s="40"/>
      <c r="T1" s="40"/>
      <c r="U1" s="39"/>
      <c r="V1" s="36" t="s">
        <v>81</v>
      </c>
      <c r="W1" s="36"/>
      <c r="X1" s="36"/>
      <c r="Y1" s="35"/>
    </row>
    <row r="2" spans="1:25" x14ac:dyDescent="0.25">
      <c r="A2" s="34"/>
      <c r="B2" s="34"/>
      <c r="C2" s="34"/>
      <c r="D2" s="34"/>
      <c r="E2" s="34"/>
      <c r="F2" s="34"/>
      <c r="G2" s="34"/>
      <c r="H2" s="34"/>
      <c r="I2" s="34"/>
      <c r="J2" s="34"/>
      <c r="K2" s="34"/>
      <c r="L2" s="34"/>
      <c r="M2" s="34"/>
      <c r="N2" s="34"/>
      <c r="O2" s="34"/>
      <c r="P2" s="34"/>
      <c r="Q2" s="40"/>
      <c r="R2" s="40"/>
      <c r="S2" s="40"/>
      <c r="T2" s="40"/>
      <c r="U2" s="39"/>
      <c r="V2" s="36"/>
      <c r="W2" s="36"/>
      <c r="X2" s="36"/>
      <c r="Y2" s="35"/>
    </row>
    <row r="3" spans="1:25" x14ac:dyDescent="0.25">
      <c r="V3" s="36"/>
      <c r="W3" s="36"/>
      <c r="X3" s="36"/>
      <c r="Y3" s="35"/>
    </row>
    <row r="4" spans="1:25" ht="15.75" thickBot="1" x14ac:dyDescent="0.3">
      <c r="V4" s="35"/>
      <c r="W4" s="35"/>
      <c r="X4" s="35"/>
      <c r="Y4" s="35"/>
    </row>
    <row r="5" spans="1:25" ht="15.75" thickBot="1" x14ac:dyDescent="0.3">
      <c r="B5" s="31"/>
      <c r="C5" s="32"/>
      <c r="D5" s="32"/>
      <c r="E5" s="32"/>
      <c r="F5" s="32"/>
      <c r="G5" s="32"/>
      <c r="H5" s="32"/>
      <c r="I5" s="32"/>
      <c r="J5" s="32"/>
      <c r="K5" s="32"/>
      <c r="L5" s="32"/>
      <c r="M5" s="32"/>
      <c r="N5" s="32"/>
      <c r="O5" s="33"/>
      <c r="V5" s="35"/>
      <c r="W5" s="35"/>
      <c r="X5" s="35"/>
      <c r="Y5" s="35"/>
    </row>
    <row r="6" spans="1:25" ht="15.75" thickBot="1" x14ac:dyDescent="0.3">
      <c r="V6" s="35"/>
      <c r="W6" s="35"/>
      <c r="X6" s="35"/>
      <c r="Y6" s="35"/>
    </row>
    <row r="7" spans="1:25" ht="21.75" thickBot="1" x14ac:dyDescent="0.3">
      <c r="C7" s="25" t="str">
        <f>Pivot!L10</f>
        <v>Amount</v>
      </c>
      <c r="D7" s="26"/>
      <c r="G7" s="25" t="str">
        <f>Pivot!M10</f>
        <v>Quantity</v>
      </c>
      <c r="H7" s="26"/>
      <c r="K7" s="25" t="str">
        <f>Pivot!N10</f>
        <v>Orders</v>
      </c>
      <c r="L7" s="26"/>
      <c r="O7" s="25" t="str">
        <f>Pivot!O10</f>
        <v>Customers</v>
      </c>
      <c r="P7" s="26"/>
      <c r="V7" s="35"/>
      <c r="W7" s="35"/>
      <c r="X7" s="35"/>
      <c r="Y7" s="35"/>
    </row>
    <row r="8" spans="1:25" ht="18.75" x14ac:dyDescent="0.3">
      <c r="A8" s="43" t="str">
        <f>Q1</f>
        <v>2018-May</v>
      </c>
      <c r="B8" s="44"/>
      <c r="C8" s="58">
        <f>Pivot!L11</f>
        <v>169258.19999999963</v>
      </c>
      <c r="D8" s="27">
        <f>Pivot!L13</f>
        <v>-6.0638729168211114E-2</v>
      </c>
      <c r="G8" s="59">
        <f>Pivot!M11</f>
        <v>36613</v>
      </c>
      <c r="H8" s="27">
        <f>Pivot!M13</f>
        <v>-8.2633860339254794E-2</v>
      </c>
      <c r="K8" s="59">
        <f>Pivot!N11</f>
        <v>4418</v>
      </c>
      <c r="L8" s="27">
        <f>Pivot!N13</f>
        <v>-4.9074472664657809E-2</v>
      </c>
      <c r="O8" s="59">
        <f>Pivot!O11</f>
        <v>797</v>
      </c>
      <c r="P8" s="27">
        <f>Pivot!O13</f>
        <v>1.2562814070351536E-3</v>
      </c>
      <c r="V8" s="35"/>
      <c r="W8" s="35"/>
      <c r="X8" s="35"/>
      <c r="Y8" s="35"/>
    </row>
    <row r="9" spans="1:25" x14ac:dyDescent="0.25">
      <c r="A9" s="41" t="str">
        <f>Pivot!I5</f>
        <v>2017-May</v>
      </c>
      <c r="B9" s="42"/>
      <c r="C9" s="28">
        <f>Pivot!L12</f>
        <v>180184.34999999977</v>
      </c>
      <c r="D9" s="29"/>
      <c r="G9" s="30">
        <f>Pivot!M12</f>
        <v>39911</v>
      </c>
      <c r="H9" s="29"/>
      <c r="K9" s="30">
        <f>Pivot!N12</f>
        <v>4646</v>
      </c>
      <c r="L9" s="29"/>
      <c r="O9" s="30">
        <f>Pivot!O12</f>
        <v>796</v>
      </c>
      <c r="P9" s="29"/>
      <c r="V9" s="35"/>
      <c r="W9" s="35"/>
      <c r="X9" s="35"/>
      <c r="Y9" s="35"/>
    </row>
    <row r="10" spans="1:25" ht="21" customHeight="1" thickBot="1" x14ac:dyDescent="0.3">
      <c r="A10" s="37" t="s">
        <v>24</v>
      </c>
      <c r="B10" s="38"/>
      <c r="C10" s="60"/>
      <c r="D10" s="61"/>
      <c r="G10" s="60"/>
      <c r="H10" s="61"/>
      <c r="K10" s="60"/>
      <c r="L10" s="61"/>
      <c r="O10" s="60"/>
      <c r="P10" s="61"/>
      <c r="V10" s="35"/>
      <c r="W10" s="35"/>
      <c r="X10" s="35"/>
      <c r="Y10" s="35"/>
    </row>
    <row r="11" spans="1:25" x14ac:dyDescent="0.25">
      <c r="V11" s="35"/>
      <c r="W11" s="35"/>
      <c r="X11" s="35"/>
      <c r="Y11" s="35"/>
    </row>
    <row r="12" spans="1:25" ht="15.75" thickBot="1" x14ac:dyDescent="0.3">
      <c r="V12" s="35"/>
      <c r="W12" s="35"/>
      <c r="X12" s="35"/>
      <c r="Y12" s="35"/>
    </row>
    <row r="13" spans="1:25" ht="19.5" thickBot="1" x14ac:dyDescent="0.35">
      <c r="C13" s="55" t="s">
        <v>77</v>
      </c>
      <c r="D13" s="56"/>
      <c r="E13" s="56"/>
      <c r="F13" s="56"/>
      <c r="G13" s="57"/>
      <c r="I13" s="55" t="s">
        <v>78</v>
      </c>
      <c r="J13" s="56"/>
      <c r="K13" s="56"/>
      <c r="L13" s="57"/>
      <c r="O13" s="55" t="s">
        <v>79</v>
      </c>
      <c r="P13" s="56"/>
      <c r="Q13" s="56"/>
      <c r="R13" s="56"/>
      <c r="S13" s="56"/>
      <c r="T13" s="57"/>
      <c r="V13" s="35"/>
      <c r="W13" s="35"/>
      <c r="X13" s="35"/>
      <c r="Y13" s="35"/>
    </row>
    <row r="14" spans="1:25" ht="15.75" x14ac:dyDescent="0.25">
      <c r="C14" s="45" t="str">
        <f>'City{_based_Performance'!B27</f>
        <v>Stores</v>
      </c>
      <c r="D14" s="46" t="str">
        <f>'City{_based_Performance'!C27</f>
        <v>Now</v>
      </c>
      <c r="E14" s="46"/>
      <c r="F14" s="47" t="str">
        <f>'City{_based_Performance'!E27</f>
        <v>Var</v>
      </c>
      <c r="G14" s="48" t="s">
        <v>24</v>
      </c>
      <c r="I14" s="49" t="s">
        <v>75</v>
      </c>
      <c r="J14" s="50"/>
      <c r="K14" s="50"/>
      <c r="L14" s="51"/>
      <c r="O14" s="22"/>
      <c r="P14" s="23"/>
      <c r="Q14" s="23"/>
      <c r="R14" s="23"/>
      <c r="S14" s="23"/>
      <c r="T14" s="24"/>
      <c r="V14" s="35"/>
      <c r="W14" s="35"/>
      <c r="X14" s="35"/>
      <c r="Y14" s="35"/>
    </row>
    <row r="15" spans="1:25" x14ac:dyDescent="0.25">
      <c r="C15" s="10" t="str">
        <f>'City{_based_Performance'!B28</f>
        <v>Ballarat</v>
      </c>
      <c r="D15" s="16">
        <f>'City{_based_Performance'!C28</f>
        <v>13829.399999999994</v>
      </c>
      <c r="E15" s="16"/>
      <c r="F15" s="9">
        <f>'City{_based_Performance'!E28</f>
        <v>-1.3077469286680632E-2</v>
      </c>
      <c r="G15" s="11"/>
      <c r="I15" s="52" t="s">
        <v>76</v>
      </c>
      <c r="J15" s="53"/>
      <c r="K15" s="53"/>
      <c r="L15" s="54"/>
      <c r="O15" s="10"/>
      <c r="P15" s="20"/>
      <c r="Q15" s="20"/>
      <c r="R15" s="20"/>
      <c r="S15" s="20"/>
      <c r="T15" s="11"/>
      <c r="V15" s="35"/>
      <c r="W15" s="35"/>
      <c r="X15" s="35"/>
      <c r="Y15" s="35"/>
    </row>
    <row r="16" spans="1:25" x14ac:dyDescent="0.25">
      <c r="C16" s="10" t="str">
        <f>'City{_based_Performance'!B29</f>
        <v>Bendigo</v>
      </c>
      <c r="D16" s="16">
        <f>'City{_based_Performance'!C29</f>
        <v>13249.500000000005</v>
      </c>
      <c r="E16" s="16"/>
      <c r="F16" s="9">
        <f>'City{_based_Performance'!E29</f>
        <v>0.22773772679256576</v>
      </c>
      <c r="G16" s="11"/>
      <c r="I16" s="17"/>
      <c r="J16" s="18"/>
      <c r="K16" s="18"/>
      <c r="L16" s="19"/>
      <c r="O16" s="10"/>
      <c r="P16" s="20"/>
      <c r="Q16" s="20"/>
      <c r="R16" s="20"/>
      <c r="S16" s="20"/>
      <c r="T16" s="11"/>
      <c r="V16" s="35"/>
      <c r="W16" s="35"/>
      <c r="X16" s="35"/>
      <c r="Y16" s="35"/>
    </row>
    <row r="17" spans="3:25" x14ac:dyDescent="0.25">
      <c r="C17" s="10" t="str">
        <f>'City{_based_Performance'!B30</f>
        <v>Cairns</v>
      </c>
      <c r="D17" s="16">
        <f>'City{_based_Performance'!C30</f>
        <v>11284.45</v>
      </c>
      <c r="E17" s="16"/>
      <c r="F17" s="9">
        <f>'City{_based_Performance'!E30</f>
        <v>-0.14676571774224056</v>
      </c>
      <c r="G17" s="11"/>
      <c r="I17" s="17"/>
      <c r="J17" s="18"/>
      <c r="K17" s="18"/>
      <c r="L17" s="19"/>
      <c r="O17" s="10"/>
      <c r="P17" s="20"/>
      <c r="Q17" s="20"/>
      <c r="R17" s="20"/>
      <c r="S17" s="20"/>
      <c r="T17" s="11"/>
      <c r="V17" s="35"/>
      <c r="W17" s="35"/>
      <c r="X17" s="35"/>
      <c r="Y17" s="35"/>
    </row>
    <row r="18" spans="3:25" x14ac:dyDescent="0.25">
      <c r="C18" s="10" t="str">
        <f>'City{_based_Performance'!B31</f>
        <v>Canberra</v>
      </c>
      <c r="D18" s="16">
        <f>'City{_based_Performance'!C31</f>
        <v>10162.349999999993</v>
      </c>
      <c r="E18" s="16"/>
      <c r="F18" s="9">
        <f>'City{_based_Performance'!E31</f>
        <v>-6.940317300428156E-2</v>
      </c>
      <c r="G18" s="11"/>
      <c r="I18" s="10"/>
      <c r="J18" s="20"/>
      <c r="K18" s="20"/>
      <c r="L18" s="11"/>
      <c r="O18" s="10"/>
      <c r="P18" s="20"/>
      <c r="Q18" s="20"/>
      <c r="R18" s="20"/>
      <c r="S18" s="20"/>
      <c r="T18" s="11"/>
      <c r="V18" s="35"/>
      <c r="W18" s="35"/>
      <c r="X18" s="35"/>
      <c r="Y18" s="35"/>
    </row>
    <row r="19" spans="3:25" x14ac:dyDescent="0.25">
      <c r="C19" s="10" t="str">
        <f>'City{_based_Performance'!B32</f>
        <v>Central Coast</v>
      </c>
      <c r="D19" s="16">
        <f>'City{_based_Performance'!C32</f>
        <v>10530.2</v>
      </c>
      <c r="E19" s="16"/>
      <c r="F19" s="9">
        <f>'City{_based_Performance'!E32</f>
        <v>-0.15167627356913593</v>
      </c>
      <c r="G19" s="11"/>
      <c r="I19" s="10"/>
      <c r="J19" s="20"/>
      <c r="K19" s="20"/>
      <c r="L19" s="11"/>
      <c r="O19" s="10"/>
      <c r="P19" s="20"/>
      <c r="Q19" s="20"/>
      <c r="R19" s="20"/>
      <c r="S19" s="20"/>
      <c r="T19" s="11"/>
      <c r="V19" s="35"/>
      <c r="W19" s="35"/>
      <c r="X19" s="35"/>
      <c r="Y19" s="35"/>
    </row>
    <row r="20" spans="3:25" x14ac:dyDescent="0.25">
      <c r="C20" s="10" t="str">
        <f>'City{_based_Performance'!B33</f>
        <v>Darwin</v>
      </c>
      <c r="D20" s="16">
        <f>'City{_based_Performance'!C33</f>
        <v>10279.899999999996</v>
      </c>
      <c r="E20" s="16"/>
      <c r="F20" s="9">
        <f>'City{_based_Performance'!E33</f>
        <v>-0.19080754728862825</v>
      </c>
      <c r="G20" s="11"/>
      <c r="I20" s="10"/>
      <c r="J20" s="20"/>
      <c r="K20" s="20"/>
      <c r="L20" s="11"/>
      <c r="O20" s="10"/>
      <c r="P20" s="20"/>
      <c r="Q20" s="20"/>
      <c r="R20" s="20"/>
      <c r="S20" s="20"/>
      <c r="T20" s="11"/>
      <c r="V20" s="35"/>
      <c r="W20" s="35"/>
      <c r="X20" s="35"/>
      <c r="Y20" s="35"/>
    </row>
    <row r="21" spans="3:25" x14ac:dyDescent="0.25">
      <c r="C21" s="10" t="str">
        <f>'City{_based_Performance'!B34</f>
        <v>Geelong</v>
      </c>
      <c r="D21" s="16">
        <f>'City{_based_Performance'!C34</f>
        <v>13313.999999999998</v>
      </c>
      <c r="E21" s="16"/>
      <c r="F21" s="9">
        <f>'City{_based_Performance'!E34</f>
        <v>0.39817693018566724</v>
      </c>
      <c r="G21" s="11"/>
      <c r="I21" s="10"/>
      <c r="J21" s="20"/>
      <c r="K21" s="20"/>
      <c r="L21" s="11"/>
      <c r="O21" s="10"/>
      <c r="P21" s="20"/>
      <c r="Q21" s="20"/>
      <c r="R21" s="20"/>
      <c r="S21" s="20"/>
      <c r="T21" s="11"/>
      <c r="V21" s="35"/>
      <c r="W21" s="35"/>
      <c r="X21" s="35"/>
      <c r="Y21" s="35"/>
    </row>
    <row r="22" spans="3:25" x14ac:dyDescent="0.25">
      <c r="C22" s="10" t="str">
        <f>'City{_based_Performance'!B35</f>
        <v>Gold Coast</v>
      </c>
      <c r="D22" s="16">
        <f>'City{_based_Performance'!C35</f>
        <v>11135.3</v>
      </c>
      <c r="E22" s="16"/>
      <c r="F22" s="9">
        <f>'City{_based_Performance'!E35</f>
        <v>0.21157026591809247</v>
      </c>
      <c r="G22" s="11"/>
      <c r="I22" s="10"/>
      <c r="J22" s="20"/>
      <c r="K22" s="20"/>
      <c r="L22" s="11"/>
      <c r="O22" s="10"/>
      <c r="P22" s="20"/>
      <c r="Q22" s="20"/>
      <c r="R22" s="20"/>
      <c r="S22" s="20"/>
      <c r="T22" s="11"/>
      <c r="V22" s="35"/>
      <c r="W22" s="35"/>
      <c r="X22" s="35"/>
      <c r="Y22" s="35"/>
    </row>
    <row r="23" spans="3:25" x14ac:dyDescent="0.25">
      <c r="C23" s="10" t="str">
        <f>'City{_based_Performance'!B36</f>
        <v>Hobart</v>
      </c>
      <c r="D23" s="16">
        <f>'City{_based_Performance'!C36</f>
        <v>10325.450000000001</v>
      </c>
      <c r="E23" s="16"/>
      <c r="F23" s="9">
        <f>'City{_based_Performance'!E36</f>
        <v>-0.19268719849256033</v>
      </c>
      <c r="G23" s="11"/>
      <c r="I23" s="10"/>
      <c r="J23" s="20"/>
      <c r="K23" s="20"/>
      <c r="L23" s="11"/>
      <c r="O23" s="10"/>
      <c r="P23" s="20"/>
      <c r="Q23" s="20"/>
      <c r="R23" s="20"/>
      <c r="S23" s="20"/>
      <c r="T23" s="11"/>
      <c r="V23" s="35"/>
      <c r="W23" s="35"/>
      <c r="X23" s="35"/>
      <c r="Y23" s="35"/>
    </row>
    <row r="24" spans="3:25" x14ac:dyDescent="0.25">
      <c r="C24" s="10" t="str">
        <f>'City{_based_Performance'!B37</f>
        <v>Mackay</v>
      </c>
      <c r="D24" s="16">
        <f>'City{_based_Performance'!C37</f>
        <v>11588.95</v>
      </c>
      <c r="E24" s="16"/>
      <c r="F24" s="9">
        <f>'City{_based_Performance'!E37</f>
        <v>-7.6419466283068394E-2</v>
      </c>
      <c r="G24" s="11"/>
      <c r="I24" s="10"/>
      <c r="J24" s="20"/>
      <c r="K24" s="20"/>
      <c r="L24" s="11"/>
      <c r="O24" s="10"/>
      <c r="P24" s="20"/>
      <c r="Q24" s="20"/>
      <c r="R24" s="20"/>
      <c r="S24" s="20"/>
      <c r="T24" s="11"/>
      <c r="V24" s="35"/>
      <c r="W24" s="35"/>
      <c r="X24" s="35"/>
      <c r="Y24" s="35"/>
    </row>
    <row r="25" spans="3:25" x14ac:dyDescent="0.25">
      <c r="C25" s="10" t="str">
        <f>'City{_based_Performance'!B38</f>
        <v>Newcastle</v>
      </c>
      <c r="D25" s="16">
        <f>'City{_based_Performance'!C38</f>
        <v>10860.800000000007</v>
      </c>
      <c r="E25" s="16"/>
      <c r="F25" s="9">
        <f>'City{_based_Performance'!E38</f>
        <v>-0.10095320085924597</v>
      </c>
      <c r="G25" s="11"/>
      <c r="I25" s="10"/>
      <c r="J25" s="20"/>
      <c r="K25" s="20"/>
      <c r="L25" s="11"/>
      <c r="O25" s="10"/>
      <c r="P25" s="20"/>
      <c r="Q25" s="20"/>
      <c r="R25" s="20"/>
      <c r="S25" s="20"/>
      <c r="T25" s="11"/>
      <c r="V25" s="35"/>
      <c r="W25" s="35"/>
      <c r="X25" s="35"/>
      <c r="Y25" s="35"/>
    </row>
    <row r="26" spans="3:25" x14ac:dyDescent="0.25">
      <c r="C26" s="10" t="str">
        <f>'City{_based_Performance'!B39</f>
        <v>Rockhampton</v>
      </c>
      <c r="D26" s="16">
        <f>'City{_based_Performance'!C39</f>
        <v>10686.999999999995</v>
      </c>
      <c r="E26" s="16"/>
      <c r="F26" s="9">
        <f>'City{_based_Performance'!E39</f>
        <v>-0.27380337582560965</v>
      </c>
      <c r="G26" s="11"/>
      <c r="I26" s="10"/>
      <c r="J26" s="20"/>
      <c r="K26" s="20"/>
      <c r="L26" s="11"/>
      <c r="O26" s="10"/>
      <c r="P26" s="20"/>
      <c r="Q26" s="20"/>
      <c r="R26" s="20"/>
      <c r="S26" s="20"/>
      <c r="T26" s="11"/>
      <c r="V26" s="35"/>
      <c r="W26" s="35"/>
      <c r="X26" s="35"/>
      <c r="Y26" s="35"/>
    </row>
    <row r="27" spans="3:25" x14ac:dyDescent="0.25">
      <c r="C27" s="10" t="str">
        <f>'City{_based_Performance'!B40</f>
        <v>Sunshine Coast</v>
      </c>
      <c r="D27" s="16">
        <f>'City{_based_Performance'!C40</f>
        <v>10040.399999999998</v>
      </c>
      <c r="E27" s="16"/>
      <c r="F27" s="9">
        <f>'City{_based_Performance'!E40</f>
        <v>-0.13839235911474213</v>
      </c>
      <c r="G27" s="11"/>
      <c r="I27" s="10"/>
      <c r="J27" s="20"/>
      <c r="K27" s="20"/>
      <c r="L27" s="11"/>
      <c r="O27" s="10"/>
      <c r="P27" s="20"/>
      <c r="Q27" s="20"/>
      <c r="R27" s="20"/>
      <c r="S27" s="20"/>
      <c r="T27" s="11"/>
      <c r="V27" s="35"/>
      <c r="W27" s="35"/>
      <c r="X27" s="35"/>
      <c r="Y27" s="35"/>
    </row>
    <row r="28" spans="3:25" x14ac:dyDescent="0.25">
      <c r="C28" s="10" t="str">
        <f>'City{_based_Performance'!B41</f>
        <v>Townsville</v>
      </c>
      <c r="D28" s="16">
        <f>'City{_based_Performance'!C41</f>
        <v>11233.650000000001</v>
      </c>
      <c r="E28" s="16"/>
      <c r="F28" s="9">
        <f>'City{_based_Performance'!E41</f>
        <v>-6.0212180468420806E-3</v>
      </c>
      <c r="G28" s="11"/>
      <c r="I28" s="10"/>
      <c r="J28" s="20"/>
      <c r="K28" s="20"/>
      <c r="L28" s="11"/>
      <c r="O28" s="10"/>
      <c r="P28" s="20"/>
      <c r="Q28" s="20"/>
      <c r="R28" s="20"/>
      <c r="S28" s="20"/>
      <c r="T28" s="11"/>
      <c r="V28" s="35"/>
      <c r="W28" s="35"/>
      <c r="X28" s="35"/>
      <c r="Y28" s="35"/>
    </row>
    <row r="29" spans="3:25" ht="15.75" thickBot="1" x14ac:dyDescent="0.3">
      <c r="C29" s="12" t="str">
        <f>'City{_based_Performance'!B42</f>
        <v>Wollongong</v>
      </c>
      <c r="D29" s="13">
        <f>'City{_based_Performance'!C42</f>
        <v>10736.849999999999</v>
      </c>
      <c r="E29" s="13"/>
      <c r="F29" s="14">
        <f>'City{_based_Performance'!E42</f>
        <v>-0.12813443986098061</v>
      </c>
      <c r="G29" s="15"/>
      <c r="I29" s="10"/>
      <c r="J29" s="20"/>
      <c r="K29" s="20"/>
      <c r="L29" s="11"/>
      <c r="O29" s="10"/>
      <c r="P29" s="20"/>
      <c r="Q29" s="20"/>
      <c r="R29" s="20"/>
      <c r="S29" s="20"/>
      <c r="T29" s="11"/>
      <c r="V29" s="35"/>
      <c r="W29" s="35"/>
      <c r="X29" s="35"/>
      <c r="Y29" s="35"/>
    </row>
    <row r="30" spans="3:25" ht="15.75" thickBot="1" x14ac:dyDescent="0.3">
      <c r="I30" s="12"/>
      <c r="J30" s="21"/>
      <c r="K30" s="21"/>
      <c r="L30" s="15"/>
      <c r="O30" s="12"/>
      <c r="P30" s="21"/>
      <c r="Q30" s="21"/>
      <c r="R30" s="21"/>
      <c r="S30" s="21"/>
      <c r="T30" s="15"/>
      <c r="V30" s="35"/>
      <c r="W30" s="35"/>
      <c r="X30" s="35"/>
      <c r="Y30" s="35"/>
    </row>
    <row r="31" spans="3:25" x14ac:dyDescent="0.25">
      <c r="O31" s="20"/>
      <c r="P31" s="20"/>
      <c r="Q31" s="20"/>
      <c r="R31" s="20"/>
      <c r="S31" s="20"/>
      <c r="T31" s="20"/>
      <c r="V31" s="35"/>
      <c r="W31" s="35"/>
      <c r="X31" s="35"/>
      <c r="Y31" s="35"/>
    </row>
    <row r="32" spans="3:25" x14ac:dyDescent="0.25">
      <c r="O32" s="20"/>
      <c r="P32" s="20"/>
      <c r="Q32" s="20"/>
      <c r="R32" s="20"/>
      <c r="S32" s="20"/>
      <c r="T32" s="20"/>
      <c r="V32" s="35"/>
      <c r="W32" s="35"/>
      <c r="X32" s="35"/>
      <c r="Y32" s="35"/>
    </row>
  </sheetData>
  <mergeCells count="21">
    <mergeCell ref="V1:X3"/>
    <mergeCell ref="A10:B10"/>
    <mergeCell ref="A1:P2"/>
    <mergeCell ref="Q1:T2"/>
    <mergeCell ref="A8:B8"/>
    <mergeCell ref="A9:B9"/>
    <mergeCell ref="D29:E29"/>
    <mergeCell ref="I15:L15"/>
    <mergeCell ref="I14:L14"/>
    <mergeCell ref="I16:L17"/>
    <mergeCell ref="O7:P7"/>
    <mergeCell ref="O10:P10"/>
    <mergeCell ref="C13:G13"/>
    <mergeCell ref="I13:L13"/>
    <mergeCell ref="O13:T13"/>
    <mergeCell ref="C7:D7"/>
    <mergeCell ref="C10:D10"/>
    <mergeCell ref="G7:H7"/>
    <mergeCell ref="G10:H10"/>
    <mergeCell ref="K7:L7"/>
    <mergeCell ref="K10:L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Option Button 1">
              <controlPr defaultSize="0" autoFill="0" autoLine="0" autoPict="0">
                <anchor moveWithCells="1">
                  <from>
                    <xdr:col>9</xdr:col>
                    <xdr:colOff>171450</xdr:colOff>
                    <xdr:row>15</xdr:row>
                    <xdr:rowOff>66675</xdr:rowOff>
                  </from>
                  <to>
                    <xdr:col>10</xdr:col>
                    <xdr:colOff>771525</xdr:colOff>
                    <xdr:row>16</xdr:row>
                    <xdr:rowOff>95250</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10</xdr:col>
                    <xdr:colOff>695325</xdr:colOff>
                    <xdr:row>15</xdr:row>
                    <xdr:rowOff>66675</xdr:rowOff>
                  </from>
                  <to>
                    <xdr:col>11</xdr:col>
                    <xdr:colOff>161925</xdr:colOff>
                    <xdr:row>16</xdr:row>
                    <xdr:rowOff>95250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4" id="{B062A6B7-0AE1-4807-9299-BEEB0F59F51B}">
            <x14:iconSet iconSet="3Triangles">
              <x14:cfvo type="percent">
                <xm:f>0</xm:f>
              </x14:cfvo>
              <x14:cfvo type="num">
                <xm:f>0</xm:f>
              </x14:cfvo>
              <x14:cfvo type="num" gte="0">
                <xm:f>0</xm:f>
              </x14:cfvo>
            </x14:iconSet>
          </x14:cfRule>
          <xm:sqref>D8</xm:sqref>
        </x14:conditionalFormatting>
        <x14:conditionalFormatting xmlns:xm="http://schemas.microsoft.com/office/excel/2006/main">
          <x14:cfRule type="iconSet" priority="3" id="{A554FCDD-68B2-494D-A218-E5966E4DECF9}">
            <x14:iconSet iconSet="3Triangles">
              <x14:cfvo type="percent">
                <xm:f>0</xm:f>
              </x14:cfvo>
              <x14:cfvo type="num">
                <xm:f>0</xm:f>
              </x14:cfvo>
              <x14:cfvo type="num" gte="0">
                <xm:f>0</xm:f>
              </x14:cfvo>
            </x14:iconSet>
          </x14:cfRule>
          <xm:sqref>H8</xm:sqref>
        </x14:conditionalFormatting>
        <x14:conditionalFormatting xmlns:xm="http://schemas.microsoft.com/office/excel/2006/main">
          <x14:cfRule type="iconSet" priority="2" id="{C0907414-0E9C-475B-A4EE-4143AB78C005}">
            <x14:iconSet iconSet="3Triangles">
              <x14:cfvo type="percent">
                <xm:f>0</xm:f>
              </x14:cfvo>
              <x14:cfvo type="num">
                <xm:f>0</xm:f>
              </x14:cfvo>
              <x14:cfvo type="num" gte="0">
                <xm:f>0</xm:f>
              </x14:cfvo>
            </x14:iconSet>
          </x14:cfRule>
          <xm:sqref>L8</xm:sqref>
        </x14:conditionalFormatting>
        <x14:conditionalFormatting xmlns:xm="http://schemas.microsoft.com/office/excel/2006/main">
          <x14:cfRule type="iconSet" priority="1" id="{BDD87200-EE08-4EF4-930A-7A8082E3C144}">
            <x14:iconSet iconSet="3Triangles">
              <x14:cfvo type="percent">
                <xm:f>0</xm:f>
              </x14:cfvo>
              <x14:cfvo type="num">
                <xm:f>0</xm:f>
              </x14:cfvo>
              <x14:cfvo type="num" gte="0">
                <xm:f>0</xm:f>
              </x14:cfvo>
            </x14:iconSet>
          </x14:cfRule>
          <xm:sqref>P8</xm:sqref>
        </x14:conditionalFormatting>
      </x14:conditionalFormattings>
    </ext>
    <ext xmlns:x14="http://schemas.microsoft.com/office/spreadsheetml/2009/9/main" uri="{05C60535-1F16-4fd2-B633-F4F36F0B64E0}">
      <x14:sparklineGroups xmlns:xm="http://schemas.microsoft.com/office/excel/2006/main">
        <x14:sparklineGroup manualMin="0" type="column" displayEmptyCellsAs="gap" negative="1" minAxisType="custom" rightToLeft="1" xr2:uid="{B9E5BA0D-E89A-47F3-80DC-35023BE10E9E}">
          <x14:colorSeries theme="5" tint="-0.249977111117893"/>
          <x14:colorNegative theme="7" tint="0.39997558519241921"/>
          <x14:colorAxis rgb="FF000000"/>
          <x14:colorMarkers theme="7" tint="-0.249977111117893"/>
          <x14:colorFirst theme="7" tint="-0.249977111117893"/>
          <x14:colorLast theme="7" tint="-0.249977111117893"/>
          <x14:colorHigh theme="7" tint="-0.249977111117893"/>
          <x14:colorLow theme="7" tint="-0.249977111117893"/>
          <x14:sparklines>
            <x14:sparkline>
              <xm:f>'City{_based_Performance'!B8:N8</xm:f>
              <xm:sqref>G15</xm:sqref>
            </x14:sparkline>
            <x14:sparkline>
              <xm:f>'City{_based_Performance'!B9:N9</xm:f>
              <xm:sqref>G16</xm:sqref>
            </x14:sparkline>
            <x14:sparkline>
              <xm:f>'City{_based_Performance'!B10:N10</xm:f>
              <xm:sqref>G17</xm:sqref>
            </x14:sparkline>
            <x14:sparkline>
              <xm:f>'City{_based_Performance'!B11:N11</xm:f>
              <xm:sqref>G18</xm:sqref>
            </x14:sparkline>
            <x14:sparkline>
              <xm:f>'City{_based_Performance'!B12:N12</xm:f>
              <xm:sqref>G19</xm:sqref>
            </x14:sparkline>
            <x14:sparkline>
              <xm:f>'City{_based_Performance'!B13:N13</xm:f>
              <xm:sqref>G20</xm:sqref>
            </x14:sparkline>
            <x14:sparkline>
              <xm:f>'City{_based_Performance'!B14:N14</xm:f>
              <xm:sqref>G21</xm:sqref>
            </x14:sparkline>
            <x14:sparkline>
              <xm:f>'City{_based_Performance'!B15:N15</xm:f>
              <xm:sqref>G22</xm:sqref>
            </x14:sparkline>
            <x14:sparkline>
              <xm:f>'City{_based_Performance'!B16:N16</xm:f>
              <xm:sqref>G23</xm:sqref>
            </x14:sparkline>
            <x14:sparkline>
              <xm:f>'City{_based_Performance'!B17:N17</xm:f>
              <xm:sqref>G24</xm:sqref>
            </x14:sparkline>
            <x14:sparkline>
              <xm:f>'City{_based_Performance'!B18:N18</xm:f>
              <xm:sqref>G25</xm:sqref>
            </x14:sparkline>
            <x14:sparkline>
              <xm:f>'City{_based_Performance'!B19:N19</xm:f>
              <xm:sqref>G26</xm:sqref>
            </x14:sparkline>
            <x14:sparkline>
              <xm:f>'City{_based_Performance'!B20:N20</xm:f>
              <xm:sqref>G27</xm:sqref>
            </x14:sparkline>
            <x14:sparkline>
              <xm:f>'City{_based_Performance'!B21:N21</xm:f>
              <xm:sqref>G28</xm:sqref>
            </x14:sparkline>
            <x14:sparkline>
              <xm:f>'City{_based_Performance'!B22:N22</xm:f>
              <xm:sqref>G29</xm:sqref>
            </x14:sparkline>
          </x14:sparklines>
        </x14:sparklineGroup>
        <x14:sparklineGroup lineWeight="1.5" displayEmptyCellsAs="gap" markers="1" rightToLeft="1" xr2:uid="{6AE2E4DF-D8E7-4728-A9F4-E0487B6958A2}">
          <x14:colorSeries theme="5" tint="0.59999389629810485"/>
          <x14:colorNegative rgb="FFD00000"/>
          <x14:colorAxis rgb="FF000000"/>
          <x14:colorMarkers theme="5" tint="-0.249977111117893"/>
          <x14:colorFirst rgb="FFD00000"/>
          <x14:colorLast rgb="FFD00000"/>
          <x14:colorHigh rgb="FFD00000"/>
          <x14:colorLow rgb="FFD00000"/>
          <x14:sparklines>
            <x14:sparkline>
              <xm:f>Pivot!F6:F18</xm:f>
              <xm:sqref>O10</xm:sqref>
            </x14:sparkline>
          </x14:sparklines>
        </x14:sparklineGroup>
        <x14:sparklineGroup lineWeight="1.5" displayEmptyCellsAs="gap" markers="1" rightToLeft="1" xr2:uid="{650838D4-EF3D-4C92-97D7-45816A2CA93A}">
          <x14:colorSeries theme="5" tint="0.39997558519241921"/>
          <x14:colorNegative rgb="FFD00000"/>
          <x14:colorAxis rgb="FF000000"/>
          <x14:colorMarkers theme="5" tint="-0.249977111117893"/>
          <x14:colorFirst rgb="FFD00000"/>
          <x14:colorLast rgb="FFD00000"/>
          <x14:colorHigh rgb="FFD00000"/>
          <x14:colorLow rgb="FFD00000"/>
          <x14:sparklines>
            <x14:sparkline>
              <xm:f>Pivot!E6:E18</xm:f>
              <xm:sqref>K10</xm:sqref>
            </x14:sparkline>
          </x14:sparklines>
        </x14:sparklineGroup>
        <x14:sparklineGroup lineWeight="1.5" displayEmptyCellsAs="gap" markers="1" rightToLeft="1" xr2:uid="{532883AE-4BDA-47C4-AEEB-AE1B4C1B49D0}">
          <x14:colorSeries theme="5" tint="0.39997558519241921"/>
          <x14:colorNegative rgb="FFD00000"/>
          <x14:colorAxis rgb="FF000000"/>
          <x14:colorMarkers theme="5" tint="-0.249977111117893"/>
          <x14:colorFirst rgb="FFD00000"/>
          <x14:colorLast rgb="FFD00000"/>
          <x14:colorHigh rgb="FFD00000"/>
          <x14:colorLow rgb="FFD00000"/>
          <x14:sparklines>
            <x14:sparkline>
              <xm:f>Pivot!D6:D18</xm:f>
              <xm:sqref>G10</xm:sqref>
            </x14:sparkline>
          </x14:sparklines>
        </x14:sparklineGroup>
        <x14:sparklineGroup lineWeight="1.5" displayEmptyCellsAs="gap" markers="1" negative="1" rightToLeft="1" xr2:uid="{BC1A323C-625A-4D4D-A0DA-9033626BD9CB}">
          <x14:colorSeries theme="5" tint="0.39997558519241921"/>
          <x14:colorNegative theme="6"/>
          <x14:colorAxis rgb="FF000000"/>
          <x14:colorMarkers theme="5" tint="-0.249977111117893"/>
          <x14:colorFirst theme="5" tint="0.39997558519241921"/>
          <x14:colorLast theme="5" tint="0.39997558519241921"/>
          <x14:colorHigh theme="5"/>
          <x14:colorLow theme="5"/>
          <x14:sparklines>
            <x14:sparkline>
              <xm:f>Pivot!C6:C18</xm:f>
              <xm:sqref>C10</xm:sqref>
            </x14:sparkline>
          </x14:sparklines>
        </x14:sparklineGroup>
      </x14:sparklineGroup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C u s t o m e r s _ a 4 3 6 f f d c - 5 5 d 8 - 4 b e 1 - 9 f 4 9 - 7 d f 7 b 4 7 7 2 9 3 8 " > < C u s t o m C o n t e n t > < ! [ C D A T A [ < T a b l e W i d g e t G r i d S e r i a l i z a t i o n   x m l n s : x s d = " h t t p : / / w w w . w 3 . o r g / 2 0 0 1 / X M L S c h e m a "   x m l n s : x s i = " h t t p : / / w w w . w 3 . o r g / 2 0 0 1 / X M L S c h e m a - i n s t a n c e " > < C o l u m n S u g g e s t e d T y p e   / > < C o l u m n F o r m a t   / > < C o l u m n A c c u r a c y   / > < C o l u m n C u r r e n c y S y m b o l   / > < C o l u m n P o s i t i v e P a t t e r n   / > < C o l u m n N e g a t i v e P a t t e r n   / > < C o l u m n W i d t h s > < i t e m > < k e y > < s t r i n g > C u s t   I D < / s t r i n g > < / k e y > < v a l u e > < i n t > 7 9 < / i n t > < / v a l u e > < / i t e m > < i t e m > < k e y > < s t r i n g > N a m e < / s t r i n g > < / k e y > < v a l u e > < i n t > 7 3 < / i n t > < / v a l u e > < / i t e m > < i t e m > < k e y > < s t r i n g > G e n d e r < / s t r i n g > < / k e y > < v a l u e > < i n t > 8 2 < / i n t > < / v a l u e > < / i t e m > < i t e m > < k e y > < s t r i n g > M a r i t a l   S t a t u s < / s t r i n g > < / k e y > < v a l u e > < i n t > 1 2 1 < / i n t > < / v a l u e > < / i t e m > < i t e m > < k e y > < s t r i n g > K i d s ? < / s t r i n g > < / k e y > < v a l u e > < i n t > 6 9 < / i n t > < / v a l u e > < / i t e m > < i t e m > < k e y > < s t r i n g > A g e < / s t r i n g > < / k e y > < v a l u e > < i n t > 6 0 < / i n t > < / v a l u e > < / i t e m > < i t e m > < k e y > < s t r i n g > E d u c a t i o n < / s t r i n g > < / k e y > < v a l u e > < i n t > 9 6 < / i n t > < / v a l u e > < / i t e m > < i t e m > < k e y > < s t r i n g > Z i p   C o d e < / s t r i n g > < / k e y > < v a l u e > < i n t > 9 0 < / i n t > < / v a l u e > < / i t e m > < i t e m > < k e y > < s t r i n g > S t o r e   M a p p i n g < / s t r i n g > < / k e y > < v a l u e > < i n t > 1 2 6 < / i n t > < / v a l u e > < / i t e m > < / C o l u m n W i d t h s > < C o l u m n D i s p l a y I n d e x > < i t e m > < k e y > < s t r i n g > C u s t   I D < / s t r i n g > < / k e y > < v a l u e > < i n t > 0 < / i n t > < / v a l u e > < / i t e m > < i t e m > < k e y > < s t r i n g > N a m e < / s t r i n g > < / k e y > < v a l u e > < i n t > 1 < / i n t > < / v a l u e > < / i t e m > < i t e m > < k e y > < s t r i n g > G e n d e r < / s t r i n g > < / k e y > < v a l u e > < i n t > 2 < / i n t > < / v a l u e > < / i t e m > < i t e m > < k e y > < s t r i n g > M a r i t a l   S t a t u s < / s t r i n g > < / k e y > < v a l u e > < i n t > 3 < / i n t > < / v a l u e > < / i t e m > < i t e m > < k e y > < s t r i n g > K i d s ? < / s t r i n g > < / k e y > < v a l u e > < i n t > 4 < / i n t > < / v a l u e > < / i t e m > < i t e m > < k e y > < s t r i n g > A g e < / s t r i n g > < / k e y > < v a l u e > < i n t > 5 < / i n t > < / v a l u e > < / i t e m > < i t e m > < k e y > < s t r i n g > E d u c a t i o n < / s t r i n g > < / k e y > < v a l u e > < i n t > 6 < / i n t > < / v a l u e > < / i t e m > < i t e m > < k e y > < s t r i n g > Z i p   C o d e < / s t r i n g > < / k e y > < v a l u e > < i n t > 7 < / i n t > < / v a l u e > < / i t e m > < i t e m > < k e y > < s t r i n g > S t o r e   M a p p i n g < / 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 D i m _ C u s t o m e r s _ a 4 3 6 f f d c - 5 5 d 8 - 4 b e 1 - 9 f 4 9 - 7 d f 7 b 4 7 7 2 9 3 8 < / K e y > < V a l u e   x m l n s : a = " h t t p : / / s c h e m a s . d a t a c o n t r a c t . o r g / 2 0 0 4 / 0 7 / M i c r o s o f t . A n a l y s i s S e r v i c e s . C o m m o n " > < a : H a s F o c u s > t r u e < / a : H a s F o c u s > < a : S i z e A t D p i 9 6 > 1 1 3 < / a : S i z e A t D p i 9 6 > < a : V i s i b l e > t r u e < / a : V i s i b l e > < / V a l u e > < / K e y V a l u e O f s t r i n g S a n d b o x E d i t o r . M e a s u r e G r i d S t a t e S c d E 3 5 R y > < K e y V a l u e O f s t r i n g S a n d b o x E d i t o r . M e a s u r e G r i d S t a t e S c d E 3 5 R y > < K e y > f a c t _ S a l e s _ 4 f 1 1 2 2 e f - 2 f f a - 4 0 5 8 - b 3 9 e - a 7 f e f c f 8 6 0 7 9 < / K e y > < V a l u e   x m l n s : a = " h t t p : / / s c h e m a s . d a t a c o n t r a c t . o r g / 2 0 0 4 / 0 7 / M i c r o s o f t . A n a l y s i s S e r v i c e s . C o m m o n " > < a : H a s F o c u s > f a l s e < / a : H a s F o c u s > < a : S i z e A t D p i 9 6 > 1 0 6 < / 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J Q G A A B Q S w M E F A A C A A g A X X L 5 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X X L 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y + V b l E C 6 d j g M A A L A T A A A T A B w A R m 9 y b X V s Y X M v U 2 V j d G l v b j E u b S C i G A A o o B Q A A A A A A A A A A A A A A A A A A A A A A A A A A A D V V 2 t P 2 z A U / Y 7 E f 7 A 8 a U q l U K 0 d r 2 1 C q E t h Y w z G G t i 0 U V S Z 5 N J m d e z K d n g M 8 d 9 n J y 1 t 3 K Z r E c 9 + o P T 4 5 v r k X N + j a w m B i j h D f v Z d + b C 4 s L g g O 0 R A i O p R 3 P I S q X g M Q q I N R E E t L i D 9 8 X k i A t D I 1 m U A t P y T i + 4 p 5 1 1 n O 6 J Q 9 j h T w J R 0 s P e + e S T 1 o 8 0 2 E W 3 V / M a g L q J z a N Z B d h X v N Q 8 E 0 Z s G k G Z p H h D 9 X N B p h U S R 1 u v W g e B / N C f Z b J C L F G v W z Z 8 G K B L R l i Y l I I X L l 1 R e 4 p K L W E K p i 5 R I o O R m N H P 8 W 3 4 H Q G n O G f n r 4 x 0 F 8 Q b O x W B 3 N 2 L h B k 5 D 8 c n N s d n y p J / t F d a U Y q 6 0 M J + B h C Z c Z z s k p / q d + y t 9 3 J m w s Y u O + 0 E 1 S v 2 A U C L k h i F 7 U r r N 7 3 U I a + v 0 h 1 c 9 G O Y + F I T J M y 5 i j 9 M k Z m Z R O h P I u N f X e O R N k N K B S M G l u n G R X k k f r h b g b w v w 5 Q J 8 p Q B f H e C E X Y 3 A a w X h 6 w X 4 u x x + M 1 S o A T E / 1 + / 8 k R L W R Q 1 + M V I D H 6 g + L w Z z L C l d B C T o I M Y V + h p J V d 6 R W 3 F P X T n p j y z l H l F B J 2 J t c y i k 0 4 C A i 7 C 8 H Q E N f x C a a M F b J U M P Z 8 f s p l Q a 5 c R I r L f K q I 8 Q y h b 6 s D O R v F 2 z 9 A f a q W O r Z n h f Z 8 J W w f A n Y L r y 2 K o X 3 i M i U o Q i X x G V S G y V D e 9 G Y Q 4 0 N c O 1 d i 6 9 K R j e C p P U E 7 B V M f w 7 6 u m 3 D X N P m J J h 3 3 Q l 2 i O 9 n p Y S j x b O P q 2 V w t 4 Z F 3 T e 1 q n M 3 T u V 2 0 I Y 7 e 0 z m W p v g 3 3 t b d j S 3 l 4 2 2 m + O o U Z 8 F + 0 w t b p c N h R T 0 K h P U v n t 8 F v 5 7 Y W 8 / P k W W l y I 2 G S x b M f X 4 p j C v 1 T D H 9 C f 4 v e D k P u 0 + / y 2 j + P 2 w / e 4 X 7 P P m / d K k R n P 0 9 O W H z 9 S Q 6 c x l W c i T 3 V G e S p z 6 1 O d W 5 / q 6 P m Z 2 f M 8 o q D N x d X Y w o H Q T T 1 A W R K f g s g M a f c I + d F f m N G L q m N e l D r a S 3 W i j P w U H 8 o C / u N C c 9 i E v e k D 9 s D U e f C Z D 2 w z + / r k k e 3 B z S v t z c H Z e J q y 3 d X a H 8 O 7 K k N 9 J j m X F 6 k J B k V E V x + W 8 d F L n 8 G z p a A D Q Z c n a n z Z I 7 K D S B B A T x P Y v J O N n W m j a f m E v k g b G 5 I v s L F h w H 0 N U / a W j z N K Z Q U y l N E S 2 q 5 5 h 1 k O 5 H y p 7 a P q m 8 o a U h z t 1 X 6 Z / 9 d L k y e B e + / K f P r V l + y x 0 + 9 7 T 2 C y m Y v o g t 8 O J 7 o V o D / N F I 5 F x a 5 T c H f 8 n u i e z B z J u t / V I x n w h K n x q 9 z U y 9 o / U E s B A i 0 A F A A C A A g A X X L 5 V i A 4 H 2 e k A A A A 9 Q A A A B I A A A A A A A A A A A A A A A A A A A A A A E N v b m Z p Z y 9 Q Y W N r Y W d l L n h t b F B L A Q I t A B Q A A g A I A F 1 y + V Y P y u m r p A A A A O k A A A A T A A A A A A A A A A A A A A A A A P A A A A B b Q 2 9 u d G V u d F 9 U e X B l c 1 0 u e G 1 s U E s B A i 0 A F A A C A A g A X X L 5 V u U Q L p 2 O A w A A s B M A A B M A A A A A A A A A A A A A A A A A 4 Q 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U A A A A A A A A C 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X 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M D A i I C 8 + P E V u d H J 5 I F R 5 c G U 9 I k Z p b G x F c n J v c k N v Z G U i I F Z h b H V l P S J z V W 5 r b m 9 3 b i I g L z 4 8 R W 5 0 c n k g V H l w Z T 0 i R m l s b E V y c m 9 y Q 2 9 1 b n Q i I F Z h b H V l P S J s M C I g L z 4 8 R W 5 0 c n k g V H l w Z T 0 i R m l s b E x h c 3 R V c G R h d G V k I i B W Y W x 1 Z T 0 i Z D I w M j M t M D c t M j V U M D Y 6 N T g 6 M T Q u M D A w M T Y y N l o i I C 8 + P E V u d H J 5 I F R 5 c G U 9 I k Z p b G x D b 2 x 1 b W 5 U e X B l c y I g V m F s d W U 9 I n N C Z 1 l H Q m d Z R E J n W U c i I C 8 + P E V u d H J 5 I F R 5 c G U 9 I k Z p b G x D b 2 x 1 b W 5 O Y W 1 l c y I g V m F s d W U 9 I n N b J n F 1 b 3 Q 7 Q 3 V z d C B J R C Z x d W 9 0 O y w m c X V v d D t O Y W 1 l J n F 1 b 3 Q 7 L C Z x d W 9 0 O 0 d l b m R l c i Z x d W 9 0 O y w m c X V v d D t N Y X J p d G F s I F N 0 Y X R 1 c y Z x d W 9 0 O y w m c X V v d D t L a W R z P y Z x d W 9 0 O y w m c X V v d D t B Z 2 U m c X V v d D s s J n F 1 b 3 Q 7 R W R 1 Y 2 F 0 a W 9 u J n F 1 b 3 Q 7 L C Z x d W 9 0 O 1 p p c C B D b 2 R l J n F 1 b 3 Q 7 L C Z x d W 9 0 O 1 N 0 b 3 J l I E 1 h c H B p b m c 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a W 1 f Q 3 V z d G 9 t Z X J z L 0 N o Y W 5 n Z W Q g V H l w Z T E u e 0 N 1 c 3 Q g S U Q s M H 0 m c X V v d D s s J n F 1 b 3 Q 7 U 2 V j d G l v b j E v R G l t X 0 N 1 c 3 R v b W V y c y 9 D a G F u Z 2 V k I F R 5 c G U x L n t O Y W 1 l L D F 9 J n F 1 b 3 Q 7 L C Z x d W 9 0 O 1 N l Y 3 R p b 2 4 x L 0 R p b V 9 D d X N 0 b 2 1 l c n M v Q 2 h h b m d l Z C B U e X B l M S 5 7 R 2 V u Z G V y L D J 9 J n F 1 b 3 Q 7 L C Z x d W 9 0 O 1 N l Y 3 R p b 2 4 x L 0 R p b V 9 D d X N 0 b 2 1 l c n M v Q 2 h h b m d l Z C B U e X B l M S 5 7 T W F y a X R h b C B T d G F 0 d X M s M 3 0 m c X V v d D s s J n F 1 b 3 Q 7 U 2 V j d G l v b j E v R G l t X 0 N 1 c 3 R v b W V y c y 9 D a G F u Z 2 V k I F R 5 c G U x L n t L a W R z P y w 0 f S Z x d W 9 0 O y w m c X V v d D t T Z W N 0 a W 9 u M S 9 E a W 1 f Q 3 V z d G 9 t Z X J z L 0 N o Y W 5 n Z W Q g V H l w Z T E u e 0 F n Z S w 1 f S Z x d W 9 0 O y w m c X V v d D t T Z W N 0 a W 9 u M S 9 E a W 1 f Q 3 V z d G 9 t Z X J z L 0 N o Y W 5 n Z W Q g V H l w Z T E u e 0 V k d W N h d G l v b i w 2 f S Z x d W 9 0 O y w m c X V v d D t T Z W N 0 a W 9 u M S 9 E a W 1 f Q 3 V z d G 9 t Z X J z L 0 N o Y W 5 n Z W Q g V H l w Z T E u e 1 p p c C B D b 2 R l L D d 9 J n F 1 b 3 Q 7 L C Z x d W 9 0 O 1 N l Y 3 R p b 2 4 x L 0 R p b V 9 D d X N 0 b 2 1 l c n M v Q 2 h h b m d l Z C B U e X B l M S 5 7 U 3 R v c m U g T W F w c G l u Z y w 4 f S Z x d W 9 0 O 1 0 s J n F 1 b 3 Q 7 Q 2 9 s d W 1 u Q 2 9 1 b n Q m c X V v d D s 6 O S w m c X V v d D t L Z X l D b 2 x 1 b W 5 O Y W 1 l c y Z x d W 9 0 O z p b X S w m c X V v d D t D b 2 x 1 b W 5 J Z G V u d G l 0 a W V z J n F 1 b 3 Q 7 O l s m c X V v d D t T Z W N 0 a W 9 u M S 9 E a W 1 f Q 3 V z d G 9 t Z X J z L 0 N o Y W 5 n Z W Q g V H l w Z T E u e 0 N 1 c 3 Q g S U Q s M H 0 m c X V v d D s s J n F 1 b 3 Q 7 U 2 V j d G l v b j E v R G l t X 0 N 1 c 3 R v b W V y c y 9 D a G F u Z 2 V k I F R 5 c G U x L n t O Y W 1 l L D F 9 J n F 1 b 3 Q 7 L C Z x d W 9 0 O 1 N l Y 3 R p b 2 4 x L 0 R p b V 9 D d X N 0 b 2 1 l c n M v Q 2 h h b m d l Z C B U e X B l M S 5 7 R 2 V u Z G V y L D J 9 J n F 1 b 3 Q 7 L C Z x d W 9 0 O 1 N l Y 3 R p b 2 4 x L 0 R p b V 9 D d X N 0 b 2 1 l c n M v Q 2 h h b m d l Z C B U e X B l M S 5 7 T W F y a X R h b C B T d G F 0 d X M s M 3 0 m c X V v d D s s J n F 1 b 3 Q 7 U 2 V j d G l v b j E v R G l t X 0 N 1 c 3 R v b W V y c y 9 D a G F u Z 2 V k I F R 5 c G U x L n t L a W R z P y w 0 f S Z x d W 9 0 O y w m c X V v d D t T Z W N 0 a W 9 u M S 9 E a W 1 f Q 3 V z d G 9 t Z X J z L 0 N o Y W 5 n Z W Q g V H l w Z T E u e 0 F n Z S w 1 f S Z x d W 9 0 O y w m c X V v d D t T Z W N 0 a W 9 u M S 9 E a W 1 f Q 3 V z d G 9 t Z X J z L 0 N o Y W 5 n Z W Q g V H l w Z T E u e 0 V k d W N h d G l v b i w 2 f S Z x d W 9 0 O y w m c X V v d D t T Z W N 0 a W 9 u M S 9 E a W 1 f Q 3 V z d G 9 t Z X J z L 0 N o Y W 5 n Z W Q g V H l w Z T E u e 1 p p c C B D b 2 R l L D d 9 J n F 1 b 3 Q 7 L C Z x d W 9 0 O 1 N l Y 3 R p b 2 4 x L 0 R p b V 9 D d X N 0 b 2 1 l c n M v Q 2 h h b m d l Z C B U e X B l M S 5 7 U 3 R v c m U g T W F w c G l u Z y w 4 f S Z x d W 9 0 O 1 0 s J n F 1 b 3 Q 7 U m V s Y X R p b 2 5 z a G l w S W 5 m b y Z x d W 9 0 O z p b X X 0 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0 R p b V 9 D d X N 0 b 2 1 l c n N f U 2 h l Z X Q 8 L 0 l 0 Z W 1 Q Y X R o P j w v S X R l b U x v Y 2 F 0 a W 9 u P j x T d G F i b G V F b n R y a W V z I C 8 + P C 9 J d G V t P j x J d G V t P j x J d G V t T G 9 j Y X R p b 2 4 + P E l 0 Z W 1 U e X B l P k Z v c m 1 1 b G E 8 L 0 l 0 Z W 1 U e X B l P j x J d G V t U G F 0 a D 5 T Z W N 0 a W 9 u M S 9 E a W 1 f Q 3 V z d G 9 t Z X J z L 1 B y b 2 1 v d G V k J T I w S G V h Z G V y c z w v S X R l b V B h d G g + P C 9 J d G V t T G 9 j Y X R p b 2 4 + P F N 0 Y W J s Z U V u d H J p Z X M g L z 4 8 L 0 l 0 Z W 0 + P E l 0 Z W 0 + P E l 0 Z W 1 M b 2 N h d G l v b j 4 8 S X R l b V R 5 c G U + R m 9 y b X V s Y T w v S X R l b V R 5 c G U + P E l 0 Z W 1 Q Y X R o P l N l Y 3 R p b 2 4 x L 0 R p b V 9 D d X N 0 b 2 1 l c n M v Q 2 h h b m d l Z C U y M F R 5 c G U 8 L 0 l 0 Z W 1 Q Y X R o P j w v S X R l b U x v Y 2 F 0 a W 9 u P j x T d G F i b G V F b n R y a W V z I C 8 + P C 9 J d G V t P j x J d G V t P j x J d G V t T G 9 j Y X R p b 2 4 + P E l 0 Z W 1 U e X B l P k Z v c m 1 1 b G E 8 L 0 l 0 Z W 1 U e X B l P j x J d G V t U G F 0 a D 5 T Z W N 0 a W 9 u M S 9 E a W 1 f U H J v Z H V j d H M 8 L 0 l 0 Z W 1 Q Y X R o P j w v S X R l b U x v Y 2 F 0 a W 9 u P j x T d G F i b G V F b n R y a W V z P j x F b n R y e S B U e X B l P S J J c 1 B y a X Z h d G U i I F Z h b H V l P S J s M C I g L z 4 8 R W 5 0 c n k g V H l w Z T 0 i R m l s b E V u Y W J s Z W Q i I F Z h b H V l P S J s M C I g L z 4 8 R W 5 0 c n k g V H l w Z T 0 i R m l s b E x h c 3 R V c G R h d G V k I i B W Y W x 1 Z T 0 i Z D I w M j M t M D c t M j V U M D Y 6 N T g 6 M T Q u M D E x M D k 2 N 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N z Q i I C 8 + P E V u d H J 5 I F R 5 c G U 9 I l B p d m 9 0 T 2 J q Z W N 0 T m F t Z S I g V m F s d W U 9 I n N U b 3 A g J m F t c D s g Q m 9 0 d G 9 t I F B y b 2 R 1 Y 3 R z I U J v d H R v b S A 1 I F B y b 2 R 1 Y 3 Q i I C 8 + P E V u d H J 5 I F R 5 c G U 9 I k Z p b G x U b 0 R h d G F N b 2 R l b E V u Y W J s Z W Q i I F Z h b H V l P S J s M S I g L z 4 8 R W 5 0 c n k g V H l w Z T 0 i R m l s b E 9 i a m V j d F R 5 c G U i I F Z h b H V l P S J z U G l 2 b 3 R U Y W J s Z S I g L z 4 8 R W 5 0 c n k g V H l w Z T 0 i R m l s b E N v b H V t b l R 5 c G V z I i B W Y W x 1 Z T 0 i c 0 J n W U d C U V k 9 I i A v P j x F b n R y e S B U e X B l P S J G a W x s Q 2 9 s d W 1 u T m F t Z X M i I F Z h b H V l P S J z W y Z x d W 9 0 O 1 B y b 2 R 1 Y 3 Q g S U Q m c X V v d D s s J n F 1 b 3 Q 7 T m F t Z S Z x d W 9 0 O y w m c X V v d D t D Y X R l Z 2 9 y e S Z x d W 9 0 O y w m c X V v d D t Q c m l j Z S Z x d W 9 0 O y w m c X V v d D t T S 1 U g U 2 l 6 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y L n t Q c m 9 k d W N 0 I E l E L D B 9 J n F 1 b 3 Q 7 L C Z x d W 9 0 O 1 N l Y 3 R p b 2 4 x L 0 R p b V 9 Q c m 9 k d W N 0 c y 9 D a G F u Z 2 V k I F R 5 c G U y L n t O Y W 1 l L D F 9 J n F 1 b 3 Q 7 L C Z x d W 9 0 O 1 N l Y 3 R p b 2 4 x L 0 R p b V 9 Q c m 9 k d W N 0 c y 9 D a G F u Z 2 V k I F R 5 c G U y L n t D Y X R l Z 2 9 y e S w y f S Z x d W 9 0 O y w m c X V v d D t T Z W N 0 a W 9 u M S 9 E a W 1 f U H J v Z H V j d H M v Q 2 h h b m d l Z C B U e X B l M i 5 7 U H J p Y 2 U s M 3 0 m c X V v d D s s J n F 1 b 3 Q 7 U 2 V j d G l v b j E v R G l t X 1 B y b 2 R 1 Y 3 R z L 0 N o Y W 5 n Z W Q g V H l w Z T I u e 1 N L V S B T a X p l L D R 9 J n F 1 b 3 Q 7 X S w m c X V v d D t D b 2 x 1 b W 5 D b 3 V u d C Z x d W 9 0 O z o 1 L C Z x d W 9 0 O 0 t l e U N v b H V t b k 5 h b W V z J n F 1 b 3 Q 7 O l t d L C Z x d W 9 0 O 0 N v b H V t b k l k Z W 5 0 a X R p Z X M m c X V v d D s 6 W y Z x d W 9 0 O 1 N l Y 3 R p b 2 4 x L 0 R p b V 9 Q c m 9 k d W N 0 c y 9 D a G F u Z 2 V k I F R 5 c G U y L n t Q c m 9 k d W N 0 I E l E L D B 9 J n F 1 b 3 Q 7 L C Z x d W 9 0 O 1 N l Y 3 R p b 2 4 x L 0 R p b V 9 Q c m 9 k d W N 0 c y 9 D a G F u Z 2 V k I F R 5 c G U y L n t O Y W 1 l L D F 9 J n F 1 b 3 Q 7 L C Z x d W 9 0 O 1 N l Y 3 R p b 2 4 x L 0 R p b V 9 Q c m 9 k d W N 0 c y 9 D a G F u Z 2 V k I F R 5 c G U y L n t D Y X R l Z 2 9 y e S w y f S Z x d W 9 0 O y w m c X V v d D t T Z W N 0 a W 9 u M S 9 E a W 1 f U H J v Z H V j d H M v Q 2 h h b m d l Z C B U e X B l M i 5 7 U H J p Y 2 U s M 3 0 m c X V v d D s s J n F 1 b 3 Q 7 U 2 V j d G l v b j E v R G l t X 1 B y b 2 R 1 Y 3 R z L 0 N o Y W 5 n Z W Q g V H l w Z T I u e 1 N L V S B T a X p l L D R 9 J n F 1 b 3 Q 7 X S w m c X V v d D t S Z W x h d G l v b n N o a X B J b m Z v J n F 1 b 3 Q 7 O l t d f S I g L z 4 8 L 1 N 0 Y W J s Z U V u d H J p Z X M + P C 9 J d G V t P j x J d G V t P j x J d G V t T G 9 j Y X R p b 2 4 + P E l 0 Z W 1 U e X B l P k Z v c m 1 1 b G E 8 L 0 l 0 Z W 1 U e X B l P j x J d G V t U G F 0 a D 5 T Z W N 0 a W 9 u M S 9 E a W 1 f U H J v Z H V j d H M v U 2 9 1 c m N l P C 9 J d G V t U G F 0 a D 4 8 L 0 l 0 Z W 1 M b 2 N h d G l v b j 4 8 U 3 R h Y m x l R W 5 0 c m l l c y A v P j w v S X R l b T 4 8 S X R l b T 4 8 S X R l b U x v Y 2 F 0 a W 9 u P j x J d G V t V H l w Z T 5 G b 3 J t d W x h P C 9 J d G V t V H l w Z T 4 8 S X R l b V B h d G g + U 2 V j d G l v b j E v R G l t X 1 B y b 2 R 1 Y 3 R z L 0 R p b V 9 Q c m 9 k d W N 0 c 1 9 T a G V l d D w v S X R l b V B h d G g + P C 9 J d G V t T G 9 j Y X R p b 2 4 + P F N 0 Y W J s Z U V u d H J p Z X M g L z 4 8 L 0 l 0 Z W 0 + P E l 0 Z W 0 + P E l 0 Z W 1 M b 2 N h d G l v b j 4 8 S X R l b V R 5 c G U + R m 9 y b X V s Y T w v S X R l b V R 5 c G U + P E l 0 Z W 1 Q Y X R o P l N l Y 3 R p b 2 4 x L 0 R p b V 9 Q c m 9 k d W N 0 c y 9 Q c m 9 t b 3 R l Z C U y M E h l Y W R l c n M 8 L 0 l 0 Z W 1 Q Y X R o P j w v S X R l b U x v Y 2 F 0 a W 9 u P j x T d G F i b G V F b n R y a W V z I C 8 + P C 9 J d G V t P j x J d G V t P j x J d G V t T G 9 j Y X R p b 2 4 + P E l 0 Z W 1 U e X B l P k Z v c m 1 1 b G E 8 L 0 l 0 Z W 1 U e X B l P j x J d G V t U G F 0 a D 5 T Z W N 0 a W 9 u M S 9 E a W 1 f U H J v Z H V j d H M v Q 2 h h b m d l Z C U y M F R 5 c G U 8 L 0 l 0 Z W 1 Q Y X R o P j w v S X R l b U x v Y 2 F 0 a W 9 u P j x T d G F i b G V F b n R y a W V z I C 8 + P C 9 J d G V t P j x J d G V t P j x J d G V t T G 9 j Y X R p b 2 4 + P E l 0 Z W 1 U e X B l P k Z v c m 1 1 b G E 8 L 0 l 0 Z W 1 U e X B l P j x J d G V t U G F 0 a D 5 T Z W N 0 a W 9 u M S 9 E a W 1 f 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1 I i A v P j x F b n R y e S B U e X B l P S J G a W x s R X J y b 3 J D b 2 R l I i B W Y W x 1 Z T 0 i c 1 V u a 2 5 v d 2 4 i I C 8 + P E V u d H J 5 I F R 5 c G U 9 I k Z p b G x F c n J v c k N v d W 5 0 I i B W Y W x 1 Z T 0 i b D A i I C 8 + P E V u d H J 5 I F R 5 c G U 9 I k Z p b G x M Y X N 0 V X B k Y X R l Z C I g V m F s d W U 9 I m Q y M D I z L T A 3 L T I 1 V D A 2 O j U 4 O j E 0 L j A x O D A 3 O D d a I i A v P j x F b n R y e S B U e X B l P S J G a W x s Q 2 9 s d W 1 u V H l w Z X M i I F Z h b H V l P S J z Q m d Z R 0 J n W T 0 i I C 8 + P E V u d H J 5 I F R 5 c G U 9 I k Z p b G x D b 2 x 1 b W 5 O Y W 1 l c y I g V m F s d W U 9 I n N b J n F 1 b 3 Q 7 U 3 R v c m U g S U Q m c X V v d D s s J n F 1 b 3 Q 7 Q 2 l 0 e S Z x d W 9 0 O y w m c X V v d D t Q Y X J r a W 5 n P y Z x d W 9 0 O y w m c X V v d D t T Z W x m L W N o Z W N r b 3 V 0 P y Z x d W 9 0 O y w m c X V v d D t D Y X N o I G F j Y 2 V w d G V k P 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p b V 9 T d G 9 y Z X M v Q 2 h h b m d l Z C B U e X B l M i 5 7 U 3 R v c m U g S U Q s M H 0 m c X V v d D s s J n F 1 b 3 Q 7 U 2 V j d G l v b j E v R G l t X 1 N 0 b 3 J l c y 9 D a G F u Z 2 V k I F R 5 c G U y L n t D a X R 5 L D F 9 J n F 1 b 3 Q 7 L C Z x d W 9 0 O 1 N l Y 3 R p b 2 4 x L 0 R p b V 9 T d G 9 y Z X M v Q 2 h h b m d l Z C B U e X B l M i 5 7 U G F y a 2 l u Z z 8 s M n 0 m c X V v d D s s J n F 1 b 3 Q 7 U 2 V j d G l v b j E v R G l t X 1 N 0 b 3 J l c y 9 D a G F u Z 2 V k I F R 5 c G U y L n t T Z W x m L W N o Z W N r b 3 V 0 P y w z f S Z x d W 9 0 O y w m c X V v d D t T Z W N 0 a W 9 u M S 9 E a W 1 f U 3 R v c m V z L 0 N o Y W 5 n Z W Q g V H l w Z T I u e 0 N h c 2 g g Y W N j Z X B 0 Z W Q / L D R 9 J n F 1 b 3 Q 7 X S w m c X V v d D t D b 2 x 1 b W 5 D b 3 V u d C Z x d W 9 0 O z o 1 L C Z x d W 9 0 O 0 t l e U N v b H V t b k 5 h b W V z J n F 1 b 3 Q 7 O l t d L C Z x d W 9 0 O 0 N v b H V t b k l k Z W 5 0 a X R p Z X M m c X V v d D s 6 W y Z x d W 9 0 O 1 N l Y 3 R p b 2 4 x L 0 R p b V 9 T d G 9 y Z X M v Q 2 h h b m d l Z C B U e X B l M i 5 7 U 3 R v c m U g S U Q s M H 0 m c X V v d D s s J n F 1 b 3 Q 7 U 2 V j d G l v b j E v R G l t X 1 N 0 b 3 J l c y 9 D a G F u Z 2 V k I F R 5 c G U y L n t D a X R 5 L D F 9 J n F 1 b 3 Q 7 L C Z x d W 9 0 O 1 N l Y 3 R p b 2 4 x L 0 R p b V 9 T d G 9 y Z X M v Q 2 h h b m d l Z C B U e X B l M i 5 7 U G F y a 2 l u Z z 8 s M n 0 m c X V v d D s s J n F 1 b 3 Q 7 U 2 V j d G l v b j E v R G l t X 1 N 0 b 3 J l c y 9 D a G F u Z 2 V k I F R 5 c G U y L n t T Z W x m L W N o Z W N r b 3 V 0 P y w z f S Z x d W 9 0 O y w m c X V v d D t T Z W N 0 a W 9 u M S 9 E a W 1 f U 3 R v c m V z L 0 N o Y W 5 n Z W Q g V H l w Z T I u e 0 N h c 2 g g Y W N j Z X B 0 Z W Q / L D R 9 J n F 1 b 3 Q 7 X S w m c X V v d D t S Z W x h d G l v b n N o a X B J b m Z v J n F 1 b 3 Q 7 O l t d f S I g L z 4 8 L 1 N 0 Y W J s Z U V u d H J p Z X M + P C 9 J d G V t P j x J d G V t P j x J d G V t T G 9 j Y X R p b 2 4 + P E l 0 Z W 1 U e X B l P k Z v c m 1 1 b G E 8 L 0 l 0 Z W 1 U e X B l P j x J d G V t U G F 0 a D 5 T Z W N 0 a W 9 u M S 9 E a W 1 f U 3 R v c m V z L 1 N v d X J j Z T w v S X R l b V B h d G g + P C 9 J d G V t T G 9 j Y X R p b 2 4 + P F N 0 Y W J s Z U V u d H J p Z X M g L z 4 8 L 0 l 0 Z W 0 + P E l 0 Z W 0 + P E l 0 Z W 1 M b 2 N h d G l v b j 4 8 S X R l b V R 5 c G U + R m 9 y b X V s Y T w v S X R l b V R 5 c G U + P E l 0 Z W 1 Q Y X R o P l N l Y 3 R p b 2 4 x L 0 R p b V 9 T d G 9 y Z X M v R G l t X 1 N 0 b 3 J l c 1 9 T a G V l d D w v S X R l b V B h d G g + P C 9 J d G V t T G 9 j Y X R p b 2 4 + P F N 0 Y W J s Z U V u d H J p Z X M g L z 4 8 L 0 l 0 Z W 0 + P E l 0 Z W 0 + P E l 0 Z W 1 M b 2 N h d G l v b j 4 8 S X R l b V R 5 c G U + R m 9 y b X V s Y T w v S X R l b V R 5 c G U + P E l 0 Z W 1 Q Y X R o P l N l Y 3 R p b 2 4 x L 0 R p b V 9 T d G 9 y Z X M v Q 2 h h b m d l Z C U y M F R 5 c G U 8 L 0 l 0 Z W 1 Q Y X R o P j w v S X R l b U x v Y 2 F 0 a W 9 u P j x T d G F i b G V F b n R y a W V z I C 8 + P C 9 J d G V t P j x J d G V t P j x J d G V t T G 9 j Y X R p b 2 4 + P E l 0 Z W 1 U e X B l P k Z v c m 1 1 b G E 8 L 0 l 0 Z W 1 U e X B l P j x J d G V t U G F 0 a D 5 T Z W N 0 a W 9 u M S 9 m Y W N 0 X 1 N h b G V z P C 9 J d G V t U G F 0 a D 4 8 L 0 l 0 Z W 1 M b 2 N h d G l v b j 4 8 U 3 R h Y m x l R W 5 0 c m l l c z 4 8 R W 5 0 c n k g V H l w Z T 0 i S X N Q c m l 2 Y X R l I i B W Y W x 1 Z T 0 i b D A i I C 8 + P E V u d H J 5 I F R 5 c G U 9 I k Z p b G x F b m F i b G V k I i B W Y W x 1 Z T 0 i b D A i I C 8 + P E V u d H J 5 I F R 5 c G U 9 I k Z p b G x M Y X N 0 V X B k Y X R l Z C I g V m F s d W U 9 I m Q y M D I z L T A 3 L T I 1 V D A 2 O j U 4 O j E 0 L j A y N z A 5 M D 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c 2 M z k 1 I i A v P j x F b n R y e S B U e X B l P S J Q a X Z v d E 9 i a m V j d E 5 h b W U i I F Z h b H V l P S J z V G 9 w I C Z h b X A 7 I E J v d H R v b S B Q c m 9 k d W N 0 c y F C b 3 R 0 b 2 0 g N S B Q c m 9 k d W N 0 I i A v P j x F b n R y e S B U e X B l P S J G a W x s V G 9 E Y X R h T W 9 k Z W x F b m F i b G V k I i B W Y W x 1 Z T 0 i b D E i I C 8 + P E V u d H J 5 I F R 5 c G U 9 I k Z p b G x P Y m p l Y 3 R U e X B l I i B W Y W x 1 Z T 0 i c 1 B p d m 9 0 V G F i b G U i I C 8 + P E V u d H J 5 I F R 5 c G U 9 I k Z p b G x D b 2 x 1 b W 5 U e X B l c y I g V m F s d W U 9 I n N D U V l H Q m d N R y I g L z 4 8 R W 5 0 c n k g V H l w Z T 0 i R m l s b E N v b H V t b k 5 h b W V z I i B W Y W x 1 Z T 0 i c 1 s m c X V v d D t E Y X R l J n F 1 b 3 Q 7 L C Z x d W 9 0 O 1 B y b 2 R 1 Y 3 Q g S U Q m c X V v d D s s J n F 1 b 3 Q 7 U 3 R v c m U g S U Q m c X V v d D s s J n F 1 b 3 Q 7 Q 3 V z d C B J R C Z x d W 9 0 O y w m c X V v d D t R d W F u d G l 0 e S Z x d W 9 0 O y w m c X V v d D t E a X N j b 3 V u d C B D 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F j d F 9 T Y W x l c y 9 D a G F u Z 2 V k I F R 5 c G U x L n t E Y X R l L D B 9 J n F 1 b 3 Q 7 L C Z x d W 9 0 O 1 N l Y 3 R p b 2 4 x L 2 Z h Y 3 R f U 2 F s Z X M v Q 2 h h b m d l Z C B U e X B l M S 5 7 U H J v Z H V j d C B J R C w x f S Z x d W 9 0 O y w m c X V v d D t T Z W N 0 a W 9 u M S 9 m Y W N 0 X 1 N h b G V z L 0 N o Y W 5 n Z W Q g V H l w Z T E u e 1 N 0 b 3 J l I E l E L D J 9 J n F 1 b 3 Q 7 L C Z x d W 9 0 O 1 N l Y 3 R p b 2 4 x L 2 Z h Y 3 R f U 2 F s Z X M v Q 2 h h b m d l Z C B U e X B l M S 5 7 Q 3 V z d C B J R C w z f S Z x d W 9 0 O y w m c X V v d D t T Z W N 0 a W 9 u M S 9 m Y W N 0 X 1 N h b G V z L 0 N o Y W 5 n Z W Q g V H l w Z T E u e 1 F 1 Y W 5 0 a X R 5 L D R 9 J n F 1 b 3 Q 7 L C Z x d W 9 0 O 1 N l Y 3 R p b 2 4 x L 2 Z h Y 3 R f U 2 F s Z X M v Q 2 h h b m d l Z C B U e X B l M S 5 7 R G l z Y 2 9 1 b n Q g Q 2 9 k Z S w 1 f S Z x d W 9 0 O 1 0 s J n F 1 b 3 Q 7 Q 2 9 s d W 1 u Q 2 9 1 b n Q m c X V v d D s 6 N i w m c X V v d D t L Z X l D b 2 x 1 b W 5 O Y W 1 l c y Z x d W 9 0 O z p b X S w m c X V v d D t D b 2 x 1 b W 5 J Z G V u d G l 0 a W V z J n F 1 b 3 Q 7 O l s m c X V v d D t T Z W N 0 a W 9 u M S 9 m Y W N 0 X 1 N h b G V z L 0 N o Y W 5 n Z W Q g V H l w Z T E u e 0 R h d G U s M H 0 m c X V v d D s s J n F 1 b 3 Q 7 U 2 V j d G l v b j E v Z m F j d F 9 T Y W x l c y 9 D a G F u Z 2 V k I F R 5 c G U x L n t Q c m 9 k d W N 0 I E l E L D F 9 J n F 1 b 3 Q 7 L C Z x d W 9 0 O 1 N l Y 3 R p b 2 4 x L 2 Z h Y 3 R f U 2 F s Z X M v Q 2 h h b m d l Z C B U e X B l M S 5 7 U 3 R v c m U g S U Q s M n 0 m c X V v d D s s J n F 1 b 3 Q 7 U 2 V j d G l v b j E v Z m F j d F 9 T Y W x l c y 9 D a G F u Z 2 V k I F R 5 c G U x L n t D d X N 0 I E l E L D N 9 J n F 1 b 3 Q 7 L C Z x d W 9 0 O 1 N l Y 3 R p b 2 4 x L 2 Z h Y 3 R f U 2 F s Z X M v Q 2 h h b m d l Z C B U e X B l M S 5 7 U X V h b n R p d H k s N H 0 m c X V v d D s s J n F 1 b 3 Q 7 U 2 V j d G l v b j E v Z m F j d F 9 T Y W x l c y 9 D a G F u Z 2 V k I F R 5 c G U x L n t E a X N j b 3 V u d C B D b 2 R l L D V 9 J n F 1 b 3 Q 7 X S w m c X V v d D t S Z W x h d G l v b n N o a X B J b m Z v J n F 1 b 3 Q 7 O l t d f S I g L z 4 8 L 1 N 0 Y W J s Z U V u d H J p Z X M + P C 9 J d G V t P j x J d G V t P j x J d G V t T G 9 j Y X R p b 2 4 + P E l 0 Z W 1 U e X B l P k Z v c m 1 1 b G E 8 L 0 l 0 Z W 1 U e X B l P j x J d G V t U G F 0 a D 5 T Z W N 0 a W 9 u M S 9 m Y W N 0 X 1 N h b G V z L 1 N v d X J j Z T w v S X R l b V B h d G g + P C 9 J d G V t T G 9 j Y X R p b 2 4 + P F N 0 Y W J s Z U V u d H J p Z X M g L z 4 8 L 0 l 0 Z W 0 + P E l 0 Z W 0 + P E l 0 Z W 1 M b 2 N h d G l v b j 4 8 S X R l b V R 5 c G U + R m 9 y b X V s Y T w v S X R l b V R 5 c G U + P E l 0 Z W 1 Q Y X R o P l N l Y 3 R p b 2 4 x L 2 Z h Y 3 R f U 2 F s Z X M v Z m F j d F 9 T Y W x l c 1 9 T a G V l d D w v S X R l b V B h d G g + P C 9 J d G V t T G 9 j Y X R p b 2 4 + P F N 0 Y W J s Z U V u d H J p Z X M g L z 4 8 L 0 l 0 Z W 0 + P E l 0 Z W 0 + P E l 0 Z W 1 M b 2 N h d G l v b j 4 8 S X R l b V R 5 c G U + R m 9 y b X V s Y T w v S X R l b V R 5 c G U + P E l 0 Z W 1 Q Y X R o P l N l Y 3 R p b 2 4 x L 2 Z h Y 3 R f U 2 F s Z X M v U H J v b W 9 0 Z W Q l M j B I Z W F k Z X J z P C 9 J d G V t U G F 0 a D 4 8 L 0 l 0 Z W 1 M b 2 N h d G l v b j 4 8 U 3 R h Y m x l R W 5 0 c m l l c y A v P j w v S X R l b T 4 8 S X R l b T 4 8 S X R l b U x v Y 2 F 0 a W 9 u P j x J d G V t V H l w Z T 5 G b 3 J t d W x h P C 9 J d G V t V H l w Z T 4 8 S X R l b V B h d G g + U 2 V j d G l v b j E v Z m F j d F 9 T Y W x l c y 9 D a G F u Z 2 V k J T I w V H l w Z T w v S X R l b V B h d G g + P C 9 J d G V t T G 9 j Y X R p b 2 4 + P F N 0 Y W J s Z U V u d H J p Z X M g L z 4 8 L 0 l 0 Z W 0 + P E l 0 Z W 0 + P E l 0 Z W 1 M b 2 N h d G l v b j 4 8 S X R l b V R 5 c G U + R m 9 y b X V s Y T w v S X R l b V R 5 c G U + P E l 0 Z W 1 Q Y X R o P l N l Y 3 R p b 2 4 x L 0 R p b V 9 D d X N 0 b 2 1 l c n M v U m V t b 3 Z l Z C U y M E J s Y W 5 r J T I w U m 9 3 c z w v S X R l b V B h d G g + P C 9 J d G V t T G 9 j Y X R p b 2 4 + P F N 0 Y W J s Z U V u d H J p Z X M g L z 4 8 L 0 l 0 Z W 0 + P E l 0 Z W 0 + P E l 0 Z W 1 M b 2 N h d G l v b j 4 8 S X R l b V R 5 c G U + R m 9 y b X V s Y T w v S X R l b V R 5 c G U + P E l 0 Z W 1 Q Y X R o P l N l Y 3 R p b 2 4 x L 0 R p b V 9 D d X N 0 b 2 1 l c n M v U m V u Y W 1 l Z C U y M E N v b H V t b n M 8 L 0 l 0 Z W 1 Q Y X R o P j w v S X R l b U x v Y 2 F 0 a W 9 u P j x T d G F i b G V F b n R y a W V z I C 8 + P C 9 J d G V t P j x J d G V t P j x J d G V t T G 9 j Y X R p b 2 4 + P E l 0 Z W 1 U e X B l P k Z v c m 1 1 b G E 8 L 0 l 0 Z W 1 U e X B l P j x J d G V t U G F 0 a D 5 T Z W N 0 a W 9 u M S 9 E a W 1 f Q 3 V z d G 9 t Z X J z L 1 B y b 2 1 v d G V k J T I w S G V h Z G V y c z E 8 L 0 l 0 Z W 1 Q Y X R o P j w v S X R l b U x v Y 2 F 0 a W 9 u P j x T d G F i b G V F b n R y a W V z I C 8 + P C 9 J d G V t P j x J d G V t P j x J d G V t T G 9 j Y X R p b 2 4 + P E l 0 Z W 1 U e X B l P k Z v c m 1 1 b G E 8 L 0 l 0 Z W 1 U e X B l P j x J d G V t U G F 0 a D 5 T Z W N 0 a W 9 u M S 9 E a W 1 f Q 3 V z d G 9 t Z X J z L 0 N o Y W 5 n Z W Q l M j B U e X B l M T w v S X R l b V B h d G g + P C 9 J d G V t T G 9 j Y X R p b 2 4 + P F N 0 Y W J s Z U V u d H J p Z X M g L z 4 8 L 0 l 0 Z W 0 + P E l 0 Z W 0 + P E l 0 Z W 1 M b 2 N h d G l v b j 4 8 S X R l b V R 5 c G U + R m 9 y b X V s Y T w v S X R l b V R 5 c G U + P E l 0 Z W 1 Q Y X R o P l N l Y 3 R p b 2 4 x L 0 R p b V 9 Q c m 9 k d W N 0 c y 9 Q c m 9 t b 3 R l Z C U y M E h l Y W R l c n M x P C 9 J d G V t U G F 0 a D 4 8 L 0 l 0 Z W 1 M b 2 N h d G l v b j 4 8 U 3 R h Y m x l R W 5 0 c m l l c y A v P j w v S X R l b T 4 8 S X R l b T 4 8 S X R l b U x v Y 2 F 0 a W 9 u P j x J d G V t V H l w Z T 5 G b 3 J t d W x h P C 9 J d G V t V H l w Z T 4 8 S X R l b V B h d G g + U 2 V j d G l v b j E v R G l t X 1 B y b 2 R 1 Y 3 R z L 0 N o Y W 5 n Z W Q l M j B U e X B l M T w v S X R l b V B h d G g + P C 9 J d G V t T G 9 j Y X R p b 2 4 + P F N 0 Y W J s Z U V u d H J p Z X M g L z 4 8 L 0 l 0 Z W 0 + P E l 0 Z W 0 + P E l 0 Z W 1 M b 2 N h d G l v b j 4 8 S X R l b V R 5 c G U + R m 9 y b X V s Y T w v S X R l b V R 5 c G U + P E l 0 Z W 1 Q Y X R o P l N l Y 3 R p b 2 4 x L 0 R p b V 9 Q c m 9 k d W N 0 c y 9 Q c m 9 t b 3 R l Z C U y M E h l Y W R l c n M y P C 9 J d G V t U G F 0 a D 4 8 L 0 l 0 Z W 1 M b 2 N h d G l v b j 4 8 U 3 R h Y m x l R W 5 0 c m l l c y A v P j w v S X R l b T 4 8 S X R l b T 4 8 S X R l b U x v Y 2 F 0 a W 9 u P j x J d G V t V H l w Z T 5 G b 3 J t d W x h P C 9 J d G V t V H l w Z T 4 8 S X R l b V B h d G g + U 2 V j d G l v b j E v R G l t X 1 B y b 2 R 1 Y 3 R z L 0 N o Y W 5 n Z W Q l M j B U e X B l M j w v S X R l b V B h d G g + P C 9 J d G V t T G 9 j Y X R p b 2 4 + P F N 0 Y W J s Z U V u d H J p Z X M g L z 4 8 L 0 l 0 Z W 0 + P E l 0 Z W 0 + P E l 0 Z W 1 M b 2 N h d G l v b j 4 8 S X R l b V R 5 c G U + R m 9 y b X V s Y T w v S X R l b V R 5 c G U + P E l 0 Z W 1 Q Y X R o P l N l Y 3 R p b 2 4 x L 0 R p b V 9 T d G 9 y Z X M v U m V t b 3 Z l Z C U y M E J s Y W 5 r J T I w U m 9 3 c z w v S X R l b V B h d G g + P C 9 J d G V t T G 9 j Y X R p b 2 4 + P F N 0 Y W J s Z U V u d H J p Z X M g L z 4 8 L 0 l 0 Z W 0 + P E l 0 Z W 0 + P E l 0 Z W 1 M b 2 N h d G l v b j 4 8 S X R l b V R 5 c G U + R m 9 y b X V s Y T w v S X R l b V R 5 c G U + P E l 0 Z W 1 Q Y X R o P l N l Y 3 R p b 2 4 x L 0 R p b V 9 T d G 9 y Z X M v U H J v b W 9 0 Z W Q l M j B I Z W F k Z X J z P C 9 J d G V t U G F 0 a D 4 8 L 0 l 0 Z W 1 M b 2 N h d G l v b j 4 8 U 3 R h Y m x l R W 5 0 c m l l c y A v P j w v S X R l b T 4 8 S X R l b T 4 8 S X R l b U x v Y 2 F 0 a W 9 u P j x J d G V t V H l w Z T 5 G b 3 J t d W x h P C 9 J d G V t V H l w Z T 4 8 S X R l b V B h d G g + U 2 V j d G l v b j E v R G l t X 1 N 0 b 3 J l c y 9 D a G F u Z 2 V k J T I w V H l w Z T E 8 L 0 l 0 Z W 1 Q Y X R o P j w v S X R l b U x v Y 2 F 0 a W 9 u P j x T d G F i b G V F b n R y a W V z I C 8 + P C 9 J d G V t P j x J d G V t P j x J d G V t T G 9 j Y X R p b 2 4 + P E l 0 Z W 1 U e X B l P k Z v c m 1 1 b G E 8 L 0 l 0 Z W 1 U e X B l P j x J d G V t U G F 0 a D 5 T Z W N 0 a W 9 u M S 9 E a W 1 f U 3 R v c m V z L 1 B y b 2 1 v d G V k J T I w S G V h Z G V y c z E 8 L 0 l 0 Z W 1 Q Y X R o P j w v S X R l b U x v Y 2 F 0 a W 9 u P j x T d G F i b G V F b n R y a W V z I C 8 + P C 9 J d G V t P j x J d G V t P j x J d G V t T G 9 j Y X R p b 2 4 + P E l 0 Z W 1 U e X B l P k Z v c m 1 1 b G E 8 L 0 l 0 Z W 1 U e X B l P j x J d G V t U G F 0 a D 5 T Z W N 0 a W 9 u M S 9 E a W 1 f U 3 R v c m V z L 0 N o Y W 5 n Z W Q l M j B U e X B l M j w v S X R l b V B h d G g + P C 9 J d G V t T G 9 j Y X R p b 2 4 + P F N 0 Y W J s Z U V u d H J p Z X M g L z 4 8 L 0 l 0 Z W 0 + P E l 0 Z W 0 + P E l 0 Z W 1 M b 2 N h d G l v b j 4 8 S X R l b V R 5 c G U + R m 9 y b X V s Y T w v S X R l b V R 5 c G U + P E l 0 Z W 1 Q Y X R o P l N l Y 3 R p b 2 4 x L 2 Z h Y 3 R f U 2 F s Z X M v U m V t b 3 Z l Z C U y M E J s Y W 5 r J T I w U m 9 3 c z w v S X R l b V B h d G g + P C 9 J d G V t T G 9 j Y X R p b 2 4 + P F N 0 Y W J s Z U V u d H J p Z X M g L z 4 8 L 0 l 0 Z W 0 + P E l 0 Z W 0 + P E l 0 Z W 1 M b 2 N h d G l v b j 4 8 S X R l b V R 5 c G U + R m 9 y b X V s Y T w v S X R l b V R 5 c G U + P E l 0 Z W 1 Q Y X R o P l N l Y 3 R p b 2 4 x L 2 Z h Y 3 R f U 2 F s Z X M v U H J v b W 9 0 Z W Q l M j B I Z W F k Z X J z M T w v S X R l b V B h d G g + P C 9 J d G V t T G 9 j Y X R p b 2 4 + P F N 0 Y W J s Z U V u d H J p Z X M g L z 4 8 L 0 l 0 Z W 0 + P E l 0 Z W 0 + P E l 0 Z W 1 M b 2 N h d G l v b j 4 8 S X R l b V R 5 c G U + R m 9 y b X V s Y T w v S X R l b V R 5 c G U + P E l 0 Z W 1 Q Y X R o P l N l Y 3 R p b 2 4 x L 2 Z h Y 3 R f U 2 F s Z X M v Q 2 h h b m d l Z C U y M F R 5 c G U x P C 9 J d G V t U G F 0 a D 4 8 L 0 l 0 Z W 1 M b 2 N h d G l v b j 4 8 U 3 R h Y m x l R W 5 0 c m l l c y A v P j w v S X R l b T 4 8 L 0 l 0 Z W 1 z P j w v T G 9 j Y W x Q Y W N r Y W d l T W V 0 Y W R h d G F G a W x l P h Y A A A B Q S w U G A A A A A A A A A A A A A A A A A A A A A A A A J g E A A A E A A A D Q j J 3 f A R X R E Y x 6 A M B P w p f r A Q A A A A i r m O c 3 W 6 x C n 8 c D b 9 i I x j I A A A A A A g A A A A A A E G Y A A A A B A A A g A A A A H h + o v d u 0 0 t d O g 0 z Z 1 + / I l d D u K a z K n m 5 O h u C s 9 Q 8 i 0 0 o A A A A A D o A A A A A C A A A g A A A A a v 4 m q Z g g S 7 S F / 1 N Y 8 i O Y S K l s B W y w B k R I d f v H 5 j F t Y O d Q A A A A w v Z Z f f B p 4 E v A z u m J 8 k Z d G 2 0 j r a B k R h I 4 9 q Y 7 g 0 h 5 Z w S o X 7 U x R J W q + i Q F p 2 B f b E N / x V J c s l v 4 H K X a q E 2 Z j g M U B K F / r b f f r 3 j G 6 0 B l a 8 S F X f h A A A A A h a c H Z m Y Z w 2 v I 5 D 1 d 3 F T k + K i n r u i r t L Y p h 1 u n v p E Z 4 s Q g h c 1 I F 3 X q A F S i C r 5 C e q V h E o Q 0 W 9 i l W W E 0 q e i z F h b / T Q = = < / 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 2 0 2 3 - 0 7 - 2 6 T 1 3 : 2 6 : 5 8 . 0 8 3 0 9 8 3 + 0 5 : 3 0 < / L a s t P r o c e s s e d T i m e > < / D a t a M o d e l i n g S a n d b o x . S e r i a l i z e d S a n d b o x E r r o r C a c h e > ] ] > < / C u s t o m C o n t e n t > < / G e m i n i > 
</file>

<file path=customXml/item2.xml>��< ? x m l   v e r s i o n = " 1 . 0 "   e n c o d i n g = " U T F - 1 6 " ? > < G e m i n i   x m l n s = " h t t p : / / g e m i n i / p i v o t c u s t o m i z a t i o n / C l i e n t W i n d o w X M L " > < C u s t o m C o n t e n t > < ! [ C D A T A [ f a c t _ S a l e s _ 4 f 1 1 2 2 e f - 2 f f a - 4 0 5 8 - b 3 9 e - a 7 f e f c f 8 6 0 7 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f a c t _ S a l e s _ 4 f 1 1 2 2 e f - 2 f f a - 4 0 5 8 - b 3 9 e - a 7 f e f c f 8 6 0 7 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 P r o d u c t   I D < / s t r i n g > < / k e y > < v a l u e > < i n t > 1 0 0 < / i n t > < / v a l u e > < / i t e m > < i t e m > < k e y > < s t r i n g > S t o r e   I D < / s t r i n g > < / k e y > < v a l u e > < i n t > 8 5 < / i n t > < / v a l u e > < / i t e m > < i t e m > < k e y > < s t r i n g > C u s t   I D < / s t r i n g > < / k e y > < v a l u e > < i n t > 7 9 < / i n t > < / v a l u e > < / i t e m > < i t e m > < k e y > < s t r i n g > Q u a n t i t y < / s t r i n g > < / k e y > < v a l u e > < i n t > 8 9 < / i n t > < / v a l u e > < / i t e m > < i t e m > < k e y > < s t r i n g > D i s c o u n t   C o d e < / s t r i n g > < / k e y > < v a l u e > < i n t > 1 2 5 < / i n t > < / v a l u e > < / i t e m > < i t e m > < k e y > < s t r i n g > T o t a l _ a m t < / s t r i n g > < / k e y > < v a l u e > < i n t > 9 7 < / i n t > < / v a l u e > < / i t e m > < / C o l u m n W i d t h s > < C o l u m n D i s p l a y I n d e x > < i t e m > < k e y > < s t r i n g > D a t e < / s t r i n g > < / k e y > < v a l u e > < i n t > 0 < / i n t > < / v a l u e > < / i t e m > < i t e m > < k e y > < s t r i n g > P r o d u c t   I D < / s t r i n g > < / k e y > < v a l u e > < i n t > 1 < / i n t > < / v a l u e > < / i t e m > < i t e m > < k e y > < s t r i n g > S t o r e   I D < / s t r i n g > < / k e y > < v a l u e > < i n t > 2 < / i n t > < / v a l u e > < / i t e m > < i t e m > < k e y > < s t r i n g > C u s t   I D < / s t r i n g > < / k e y > < v a l u e > < i n t > 3 < / i n t > < / v a l u e > < / i t e m > < i t e m > < k e y > < s t r i n g > Q u a n t i t y < / s t r i n g > < / k e y > < v a l u e > < i n t > 4 < / i n t > < / v a l u e > < / i t e m > < i t e m > < k e y > < s t r i n g > D i s c o u n t   C o d e < / s t r i n g > < / k e y > < v a l u e > < i n t > 5 < / i n t > < / v a l u e > < / i t e m > < i t e m > < k e y > < s t r i n g > T o t a l _ a m t 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D i m _ C u s t o m e r s _ a 4 3 6 f f d c - 5 5 d 8 - 4 b e 1 - 9 f 4 9 - 7 d f 7 b 4 7 7 2 9 3 8 , D i m _ P r o d u c t s _ 5 c 8 4 5 9 4 c - 0 e 1 1 - 4 f 1 8 - 8 8 e d - 8 2 a 2 5 6 0 d 6 8 8 0 , D i m _ S t o r e s _ 3 f 4 a 0 a b 8 - 2 e 0 1 - 4 5 a b - b 0 2 d - 1 3 4 b d 5 7 0 b a 5 4 , f a c t _ S a l e s _ 4 f 1 1 2 2 e f - 2 f f a - 4 0 5 8 - b 3 9 e - a 7 f e f c f 8 6 0 7 9 ] ] > < / 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 C o l u m n s \ N a m e < / K e y > < / D i a g r a m O b j e c t K e y > < D i a g r a m O b j e c t K e y > < K e y > C o l u m n s \ G e n d e r < / K e y > < / D i a g r a m O b j e c t K e y > < D i a g r a m O b j e c t K e y > < K e y > C o l u m n s \ M a r i t a l   S t a t u s < / K e y > < / D i a g r a m O b j e c t K e y > < D i a g r a m O b j e c t K e y > < K e y > C o l u m n s \ K i d s ? < / K e y > < / D i a g r a m O b j e c t K e y > < D i a g r a m O b j e c t K e y > < K e y > C o l u m n s \ A g e < / K e y > < / D i a g r a m O b j e c t K e y > < D i a g r a m O b j e c t K e y > < K e y > C o l u m n s \ E d u c a t i o n < / K e y > < / D i a g r a m O b j e c t K e y > < D i a g r a m O b j e c t K e y > < K e y > C o l u m n s \ Z i p   C o d e < / K e y > < / D i a g r a m O b j e c t K e y > < D i a g r a m O b j e c t K e y > < K e y > C o l u m n s \ S t o r e   M a p p i n g 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 C o l u m n s \ M a r i t a l   S t a t u s < / K e y > < / a : K e y > < a : V a l u e   i : t y p e = " M e a s u r e G r i d N o d e V i e w S t a t e " > < C o l u m n > 3 < / C o l u m n > < L a y e d O u t > t r u e < / L a y e d O u t > < / a : V a l u e > < / a : K e y V a l u e O f D i a g r a m O b j e c t K e y a n y T y p e z b w N T n L X > < a : K e y V a l u e O f D i a g r a m O b j e c t K e y a n y T y p e z b w N T n L X > < a : K e y > < K e y > C o l u m n s \ K i d s ? < / 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 C o l u m n s \ Z i p   C o d e < / K e y > < / a : K e y > < a : V a l u e   i : t y p e = " M e a s u r e G r i d N o d e V i e w S t a t e " > < C o l u m n > 7 < / C o l u m n > < L a y e d O u t > t r u e < / L a y e d O u t > < / a : V a l u e > < / a : K e y V a l u e O f D i a g r a m O b j e c t K e y a n y T y p e z b w N T n L X > < a : K e y V a l u e O f D i a g r a m O b j e c t K e y a n y T y p e z b w N T n L X > < a : K e y > < K e y > C o l u m n s \ S t o r e   M a p p i n g < / K e y > < / a : K e y > < a : V a l u e   i : t y p e = " M e a s u r e G r i d N o d e V i e w S t a t e " > < C o l u m n > 8 < / C o l u m n > < L a y e d O u t > t r u e < / L a y e d O u t > < / a : V a l u e > < / a : K e y V a l u e O f D i a g r a m O b j e c t K e y a n y T y p e z b w N T n L X > < / V i e w S t a t e s > < / D i a g r a m M a n a g e r . S e r i a l i z a b l e D i a g r a m > < D i a g r a m M a n a g e r . S e r i a l i z a b l e D i a g r a m > < A d a p t e r   i : t y p e = " M e a s u r e D i a g r a m S a n d b o x A d a p t e r " > < T a b l e N a m e > f a c t _ S a l e s 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  I D < / K e y > < / D i a g r a m O b j e c t K e y > < D i a g r a m O b j e c t K e y > < K e y > C o l u m n s \ S t o r e   I D < / K e y > < / D i a g r a m O b j e c t K e y > < D i a g r a m O b j e c t K e y > < K e y > C o l u m n s \ C u s t   I D < / K e y > < / D i a g r a m O b j e c t K e y > < D i a g r a m O b j e c t K e y > < K e y > C o l u m n s \ Q u a n t i t y < / K e y > < / D i a g r a m O b j e c t K e y > < D i a g r a m O b j e c t K e y > < K e y > C o l u m n s \ D i s c o u n t   C o d e < / K e y > < / D i a g r a m O b j e c t K e y > < D i a g r a m O b j e c t K e y > < K e y > C o l u m n s \ T o t a l _ a m t 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 C o l u m n s \ D i s c o u n t   C o d e < / K e y > < / a : K e y > < a : V a l u e   i : t y p e = " M e a s u r e G r i d N o d e V i e w S t a t e " > < C o l u m n > 5 < / C o l u m n > < L a y e d O u t > t r u e < / L a y e d O u t > < / a : V a l u e > < / a : K e y V a l u e O f D i a g r a m O b j e c t K e y a n y T y p e z b w N T n L X > < a : K e y V a l u e O f D i a g r a m O b j e c t K e y a n y T y p e z b w N T n L X > < a : K e y > < K e y > C o l u m n s \ T o t a l _ a m t 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 T a g s \ T a b l e s \ & l t ; T a b l e s \ D i m _ P r o d u c t s & g t ; < / K e y > < / D i a g r a m O b j e c t K e y > < D i a g r a m O b j e c t K e y > < K e y > D y n a m i c   T a g s \ T a b l e s \ & l t ; T a b l e s \ D i m _ S t o r e s & g t ; < / K e y > < / D i a g r a m O b j e c t K e y > < D i a g r a m O b j e c t K e y > < K e y > D y n a m i c   T a g s \ T a b l e s \ & l t ; T a b l e s \ f a c t _ S a l e s & g t ; < / K e y > < / D i a g r a m O b j e c t K e y > < D i a g r a m O b j e c t K e y > < K e y > T a b l e s \ D i m _ C u s t o m e r s < / K e y > < / D i a g r a m O b j e c t K e y > < D i a g r a m O b j e c t K e y > < K e y > T a b l e s \ D i m _ C u s t o m e r s \ C o l u m n s \ C u s t   I D < / K e y > < / D i a g r a m O b j e c t K e y > < D i a g r a m O b j e c t K e y > < K e y > T a b l e s \ D i m _ C u s t o m e r s \ C o l u m n s \ N a m e < / K e y > < / D i a g r a m O b j e c t K e y > < D i a g r a m O b j e c t K e y > < K e y > T a b l e s \ D i m _ C u s t o m e r s \ C o l u m n s \ G e n d e r < / K e y > < / D i a g r a m O b j e c t K e y > < D i a g r a m O b j e c t K e y > < K e y > T a b l e s \ D i m _ C u s t o m e r s \ C o l u m n s \ M a r i t a l   S t a t u s < / K e y > < / D i a g r a m O b j e c t K e y > < D i a g r a m O b j e c t K e y > < K e y > T a b l e s \ D i m _ C u s t o m e r s \ C o l u m n s \ K i d s ? < / K e y > < / D i a g r a m O b j e c t K e y > < D i a g r a m O b j e c t K e y > < K e y > T a b l e s \ D i m _ C u s t o m e r s \ C o l u m n s \ A g e < / K e y > < / D i a g r a m O b j e c t K e y > < D i a g r a m O b j e c t K e y > < K e y > T a b l e s \ D i m _ C u s t o m e r s \ C o l u m n s \ E d u c a t i o n < / K e y > < / D i a g r a m O b j e c t K e y > < D i a g r a m O b j e c t K e y > < K e y > T a b l e s \ D i m _ C u s t o m e r s \ C o l u m n s \ Z i p   C o d e < / K e y > < / D i a g r a m O b j e c t K e y > < D i a g r a m O b j e c t K e y > < K e y > T a b l e s \ D i m _ C u s t o m e r s \ C o l u m n s \ S t o r e   M a p p i n g < / K e y > < / D i a g r a m O b j e c t K e y > < D i a g r a m O b j e c t K e y > < K e y > T a b l e s \ D i m _ P r o d u c t s < / K e y > < / D i a g r a m O b j e c t K e y > < D i a g r a m O b j e c t K e y > < K e y > T a b l e s \ D i m _ P r o d u c t s \ C o l u m n s \ P r o d u c t   I D < / K e y > < / D i a g r a m O b j e c t K e y > < D i a g r a m O b j e c t K e y > < K e y > T a b l e s \ D i m _ P r o d u c t s \ C o l u m n s \ N a m e < / K e y > < / D i a g r a m O b j e c t K e y > < D i a g r a m O b j e c t K e y > < K e y > T a b l e s \ D i m _ P r o d u c t s \ C o l u m n s \ C a t e g o r y < / K e y > < / D i a g r a m O b j e c t K e y > < D i a g r a m O b j e c t K e y > < K e y > T a b l e s \ D i m _ P r o d u c t s \ C o l u m n s \ P r i c e < / K e y > < / D i a g r a m O b j e c t K e y > < D i a g r a m O b j e c t K e y > < K e y > T a b l e s \ D i m _ P r o d u c t s \ C o l u m n s \ S K U   S i z e < / K e y > < / D i a g r a m O b j e c t K e y > < D i a g r a m O b j e c t K e y > < K e y > T a b l e s \ D i m _ S t o r e s < / K e y > < / D i a g r a m O b j e c t K e y > < D i a g r a m O b j e c t K e y > < K e y > T a b l e s \ D i m _ S t o r e s \ C o l u m n s \ S t o r e   I D < / K e y > < / D i a g r a m O b j e c t K e y > < D i a g r a m O b j e c t K e y > < K e y > T a b l e s \ D i m _ S t o r e s \ C o l u m n s \ C i t y < / K e y > < / D i a g r a m O b j e c t K e y > < D i a g r a m O b j e c t K e y > < K e y > T a b l e s \ D i m _ S t o r e s \ C o l u m n s \ P a r k i n g ? < / K e y > < / D i a g r a m O b j e c t K e y > < D i a g r a m O b j e c t K e y > < K e y > T a b l e s \ D i m _ S t o r e s \ C o l u m n s \ S e l f - c h e c k o u t ? < / K e y > < / D i a g r a m O b j e c t K e y > < D i a g r a m O b j e c t K e y > < K e y > T a b l e s \ D i m _ S t o r e s \ C o l u m n s \ C a s h   a c c e p t e d ? < / K e y > < / D i a g r a m O b j e c t K e y > < D i a g r a m O b j e c t K e y > < K e y > T a b l e s \ f a c t _ S a l e s < / K e y > < / D i a g r a m O b j e c t K e y > < D i a g r a m O b j e c t K e y > < K e y > T a b l e s \ f a c t _ S a l e s \ C o l u m n s \ D a t e < / K e y > < / D i a g r a m O b j e c t K e y > < D i a g r a m O b j e c t K e y > < K e y > T a b l e s \ f a c t _ S a l e s \ C o l u m n s \ P r o d u c t   I D < / K e y > < / D i a g r a m O b j e c t K e y > < D i a g r a m O b j e c t K e y > < K e y > T a b l e s \ f a c t _ S a l e s \ C o l u m n s \ S t o r e   I D < / K e y > < / D i a g r a m O b j e c t K e y > < D i a g r a m O b j e c t K e y > < K e y > T a b l e s \ f a c t _ S a l e s \ C o l u m n s \ C u s t   I D < / K e y > < / D i a g r a m O b j e c t K e y > < D i a g r a m O b j e c t K e y > < K e y > T a b l e s \ f a c t _ S a l e s \ C o l u m n s \ Q u a n t i t y < / K e y > < / D i a g r a m O b j e c t K e y > < D i a g r a m O b j e c t K e y > < K e y > T a b l e s \ f a c t _ S a l e s \ C o l u m n s \ D i s c o u n t   C o d e < / K e y > < / D i a g r a m O b j e c t K e y > < D i a g r a m O b j e c t K e y > < K e y > T a b l e s \ f a c t _ S a l e s \ C o l u m n s \ T o t a l _ a m t < / K e y > < / D i a g r a m O b j e c t K e y > < D i a g r a m O b j e c t K e y > < K e y > R e l a t i o n s h i p s \ & l t ; T a b l e s \ f a c t _ S a l e s \ C o l u m n s \ C u s t   I D & g t ; - & l t ; T a b l e s \ D i m _ C u s t o m e r s \ C o l u m n s \ C u s t   I D & g t ; < / K e y > < / D i a g r a m O b j e c t K e y > < D i a g r a m O b j e c t K e y > < K e y > R e l a t i o n s h i p s \ & l t ; T a b l e s \ f a c t _ S a l e s \ C o l u m n s \ C u s t   I D & g t ; - & l t ; T a b l e s \ D i m _ C u s t o m e r s \ C o l u m n s \ C u s t   I D & g t ; \ F K < / K e y > < / D i a g r a m O b j e c t K e y > < D i a g r a m O b j e c t K e y > < K e y > R e l a t i o n s h i p s \ & l t ; T a b l e s \ f a c t _ S a l e s \ C o l u m n s \ C u s t   I D & g t ; - & l t ; T a b l e s \ D i m _ C u s t o m e r s \ C o l u m n s \ C u s t   I D & g t ; \ P K < / K e y > < / D i a g r a m O b j e c t K e y > < D i a g r a m O b j e c t K e y > < K e y > R e l a t i o n s h i p s \ & l t ; T a b l e s \ f a c t _ S a l e s \ C o l u m n s \ C u s t   I D & g t ; - & l t ; T a b l e s \ D i m _ C u s t o m e r s \ C o l u m n s \ C u s t   I D & g t ; \ C r o s s F i l t e r < / K e y > < / D i a g r a m O b j e c t K e y > < D i a g r a m O b j e c t K e y > < K e y > R e l a t i o n s h i p s \ & l t ; T a b l e s \ f a c t _ S a l e s \ C o l u m n s \ P r o d u c t   I D & g t ; - & l t ; T a b l e s \ D i m _ P r o d u c t s \ C o l u m n s \ P r o d u c t   I D & g t ; < / K e y > < / D i a g r a m O b j e c t K e y > < D i a g r a m O b j e c t K e y > < K e y > R e l a t i o n s h i p s \ & l t ; T a b l e s \ f a c t _ S a l e s \ C o l u m n s \ P r o d u c t   I D & g t ; - & l t ; T a b l e s \ D i m _ P r o d u c t s \ C o l u m n s \ P r o d u c t   I D & g t ; \ F K < / K e y > < / D i a g r a m O b j e c t K e y > < D i a g r a m O b j e c t K e y > < K e y > R e l a t i o n s h i p s \ & l t ; T a b l e s \ f a c t _ S a l e s \ C o l u m n s \ P r o d u c t   I D & g t ; - & l t ; T a b l e s \ D i m _ P r o d u c t s \ C o l u m n s \ P r o d u c t   I D & g t ; \ P K < / K e y > < / D i a g r a m O b j e c t K e y > < D i a g r a m O b j e c t K e y > < K e y > R e l a t i o n s h i p s \ & l t ; T a b l e s \ f a c t _ S a l e s \ C o l u m n s \ P r o d u c t   I D & g t ; - & l t ; T a b l e s \ D i m _ P r o d u c t s \ C o l u m n s \ P r o d u c t   I D & g t ; \ C r o s s F i l t e r < / K e y > < / D i a g r a m O b j e c t K e y > < D i a g r a m O b j e c t K e y > < K e y > R e l a t i o n s h i p s \ & l t ; T a b l e s \ f a c t _ S a l e s \ C o l u m n s \ S t o r e   I D & g t ; - & l t ; T a b l e s \ D i m _ S t o r e s \ C o l u m n s \ S t o r e   I D & g t ; < / K e y > < / D i a g r a m O b j e c t K e y > < D i a g r a m O b j e c t K e y > < K e y > R e l a t i o n s h i p s \ & l t ; T a b l e s \ f a c t _ S a l e s \ C o l u m n s \ S t o r e   I D & g t ; - & l t ; T a b l e s \ D i m _ S t o r e s \ C o l u m n s \ S t o r e   I D & g t ; \ F K < / K e y > < / D i a g r a m O b j e c t K e y > < D i a g r a m O b j e c t K e y > < K e y > R e l a t i o n s h i p s \ & l t ; T a b l e s \ f a c t _ S a l e s \ C o l u m n s \ S t o r e   I D & g t ; - & l t ; T a b l e s \ D i m _ S t o r e s \ C o l u m n s \ S t o r e   I D & g t ; \ P K < / K e y > < / D i a g r a m O b j e c t K e y > < D i a g r a m O b j e c t K e y > < K e y > R e l a t i o n s h i p s \ & l t ; T a b l e s \ f a c t _ S a l e s \ C o l u m n s \ S t o r e   I D & g t ; - & l t ; T a b l e s \ D i m _ S t o r e s \ C o l u m n s \ S t o r e   I D & g t ; \ C r o s s F i l t e r < / K e y > < / D i a g r a m O b j e c t K e y > < / A l l K e y s > < S e l e c t e d K e y s > < D i a g r a m O b j e c t K e y > < K e y > T a b l e s \ D i m _ S t o r e s 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 T a b l e s \ D i m _ C u s t o m e r s < / K e y > < / a : K e y > < a : V a l u e   i : t y p e = " D i a g r a m D i s p l a y N o d e V i e w S t a t e " > < H e i g h t > 2 7 5 < / H e i g h t > < I s E x p a n d e d > t r u e < / I s E x p a n d e d > < L a y e d O u t > t r u e < / L a y e d O u t > < L e f t > 6 4 < / L e f t > < T o p > 4 3 < / T o p > < W i d t h > 2 0 0 < / W i d t h > < / a : V a l u e > < / a : K e y V a l u e O f D i a g r a m O b j e c t K e y a n y T y p e z b w N T n L X > < a : K e y V a l u e O f D i a g r a m O b j e c t K e y a n y T y p e z b w N T n L X > < a : K e y > < K e y > T a b l e s \ D i m _ C u s t o m e r s \ C o l u m n s \ C u s t   I D < / K e y > < / a : K e y > < a : V a l u e   i : t y p e = " D i a g r a m D i s p l a y N o d e V i e w S t a t e " > < H e i g h t > 1 5 0 < / H e i g h t > < I s E x p a n d e d > t r u e < / I s E x p a n d e d > < W i d t h > 2 0 0 < / W i d t h > < / a : V a l u e > < / a : K e y V a l u e O f D i a g r a m O b j e c t K e y a n y T y p e z b w N T n L X > < a : K e y V a l u e O f D i a g r a m O b j e c t K e y a n y T y p e z b w N T n L X > < a : K e y > < K e y > T a b l e s \ D i m _ C u s t o m e r s \ C o l u m n s \ N a m e < / 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 T a b l e s \ D i m _ C u s t o m e r s \ C o l u m n s \ M a r i t a l   S t a t u s < / K e y > < / a : K e y > < a : V a l u e   i : t y p e = " D i a g r a m D i s p l a y N o d e V i e w S t a t e " > < H e i g h t > 1 5 0 < / H e i g h t > < I s E x p a n d e d > t r u e < / I s E x p a n d e d > < W i d t h > 2 0 0 < / W i d t h > < / a : V a l u e > < / a : K e y V a l u e O f D i a g r a m O b j e c t K e y a n y T y p e z b w N T n L X > < a : K e y V a l u e O f D i a g r a m O b j e c t K e y a n y T y p e z b w N T n L X > < a : K e y > < K e y > T a b l e s \ D i m _ C u s t o m e r s \ C o l u m n s \ K i d s ? < / K e y > < / a : K e y > < a : V a l u e   i : t y p e = " D i a g r a m D i s p l a y N o d e V i e w S t a t e " > < H e i g h t > 1 5 0 < / H e i g h t > < I s E x p a n d e d > t r u e < / I s E x p a n d e d > < W i d t h > 2 0 0 < / W i d t h > < / a : V a l u e > < / a : K e y V a l u e O f D i a g r a m O b j e c t K e y a n y T y p e z b w N T n L X > < a : K e y V a l u e O f D i a g r a m O b j e c t K e y a n y T y p e z b w N T n L X > < a : K e y > < K e y > T a b l e s \ D i m _ C u s t o m e r s \ C o l u m n s \ A g e < / K e y > < / a : K e y > < a : V a l u e   i : t y p e = " D i a g r a m D i s p l a y N o d e V i e w S t a t e " > < H e i g h t > 1 5 0 < / H e i g h t > < I s E x p a n d e d > t r u e < / I s E x p a n d e d > < W i d t h > 2 0 0 < / W i d t h > < / a : V a l u e > < / a : K e y V a l u e O f D i a g r a m O b j e c t K e y a n y T y p e z b w N T n L X > < a : K e y V a l u e O f D i a g r a m O b j e c t K e y a n y T y p e z b w N T n L X > < a : K e y > < K e y > T a b l e s \ D i m _ C u s t o m e r s \ C o l u m n s \ E d u c a t i o n < / K e y > < / a : K e y > < a : V a l u e   i : t y p e = " D i a g r a m D i s p l a y N o d e V i e w S t a t e " > < H e i g h t > 1 5 0 < / H e i g h t > < I s E x p a n d e d > t r u e < / I s E x p a n d e d > < W i d t h > 2 0 0 < / W i d t h > < / a : V a l u e > < / a : K e y V a l u e O f D i a g r a m O b j e c t K e y a n y T y p e z b w N T n L X > < a : K e y V a l u e O f D i a g r a m O b j e c t K e y a n y T y p e z b w N T n L X > < a : K e y > < K e y > T a b l e s \ D i m _ C u s t o m e r s \ C o l u m n s \ Z i p   C o d e < / K e y > < / a : K e y > < a : V a l u e   i : t y p e = " D i a g r a m D i s p l a y N o d e V i e w S t a t e " > < H e i g h t > 1 5 0 < / H e i g h t > < I s E x p a n d e d > t r u e < / I s E x p a n d e d > < W i d t h > 2 0 0 < / W i d t h > < / a : V a l u e > < / a : K e y V a l u e O f D i a g r a m O b j e c t K e y a n y T y p e z b w N T n L X > < a : K e y V a l u e O f D i a g r a m O b j e c t K e y a n y T y p e z b w N T n L X > < a : K e y > < K e y > T a b l e s \ D i m _ C u s t o m e r s \ C o l u m n s \ S t o r e   M a p p i n g < / K e y > < / a : K e y > < a : V a l u e   i : t y p e = " D i a g r a m D i s p l a y N o d e V i e w S t a t e " > < H e i g h t > 1 5 0 < / H e i g h t > < I s E x p a n d e d > t r u e < / I s E x p a n d e d > < W i d t h > 2 0 0 < / W i d t h > < / a : V a l u e > < / a : K e y V a l u e O f D i a g r a m O b j e c t K e y a n y T y p e z b w N T n L X > < a : K e y V a l u e O f D i a g r a m O b j e c t K e y a n y T y p e z b w N T n L X > < a : K e y > < K e y > T a b l e s \ D i m _ P r o d u c t s < / K e y > < / a : K e y > < a : V a l u e   i : t y p e = " D i a g r a m D i s p l a y N o d e V i e w S t a t e " > < H e i g h t > 1 7 8 < / H e i g h t > < I s E x p a n d e d > t r u e < / I s E x p a n d e d > < L a y e d O u t > t r u e < / L a y e d O u t > < L e f t > 8 4 5 . 9 0 3 8 1 0 5 6 7 6 6 5 9 1 < / L e f t > < T a b I n d e x > 3 < / T a b I n d e x > < T o p > 3 1 2 < / 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 T a b l e s \ D i m _ P r o d u c t s \ C o l u m n s \ S K U   S i z e < / K e y > < / a : K e y > < a : V a l u e   i : t y p e = " D i a g r a m D i s p l a y N o d e V i e w S t a t e " > < H e i g h t > 1 5 0 < / H e i g h t > < I s E x p a n d e d > t r u e < / I s E x p a n d e d > < W i d t h > 2 0 0 < / W i d t h > < / a : V a l u e > < / a : K e y V a l u e O f D i a g r a m O b j e c t K e y a n y T y p e z b w N T n L X > < a : K e y V a l u e O f D i a g r a m O b j e c t K e y a n y T y p e z b w N T n L X > < a : K e y > < K e y > T a b l e s \ D i m _ S t o r e s < / K e y > < / a : K e y > < a : V a l u e   i : t y p e = " D i a g r a m D i s p l a y N o d e V i e w S t a t e " > < H e i g h t > 1 8 0 < / H e i g h t > < I s E x p a n d e d > t r u e < / I s E x p a n d e d > < I s F o c u s e d > t r u e < / I s F o c u s e d > < L a y e d O u t > t r u e < / L a y e d O u t > < L e f t > 7 5 1 . 8 0 7 6 2 1 1 3 5 3 3 1 6 < / L e f t > < T a b I n d e x > 1 < / T a b I n d e x > < 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 T a b l e s \ D i m _ S t o r e s \ C o l u m n s \ C i t y < / K e y > < / a : K e y > < a : V a l u e   i : t y p e = " D i a g r a m D i s p l a y N o d e V i e w S t a t e " > < H e i g h t > 1 5 0 < / H e i g h t > < I s E x p a n d e d > t r u e < / I s E x p a n d e d > < W i d t h > 2 0 0 < / W i d t h > < / a : V a l u e > < / a : K e y V a l u e O f D i a g r a m O b j e c t K e y a n y T y p e z b w N T n L X > < a : K e y V a l u e O f D i a g r a m O b j e c t K e y a n y T y p e z b w N T n L X > < a : K e y > < K e y > T a b l e s \ D i m _ S t o r e s \ C o l u m n s \ P a r k i n g ? < / K e y > < / a : K e y > < a : V a l u e   i : t y p e = " D i a g r a m D i s p l a y N o d e V i e w S t a t e " > < H e i g h t > 1 5 0 < / H e i g h t > < I s E x p a n d e d > t r u e < / I s E x p a n d e d > < W i d t h > 2 0 0 < / W i d t h > < / a : V a l u e > < / a : K e y V a l u e O f D i a g r a m O b j e c t K e y a n y T y p e z b w N T n L X > < a : K e y V a l u e O f D i a g r a m O b j e c t K e y a n y T y p e z b w N T n L X > < a : K e y > < K e y > T a b l e s \ D i m _ S t o r e s \ C o l u m n s \ S e l f - c h e c k o u t ? < / K e y > < / a : K e y > < a : V a l u e   i : t y p e = " D i a g r a m D i s p l a y N o d e V i e w S t a t e " > < H e i g h t > 1 5 0 < / H e i g h t > < I s E x p a n d e d > t r u e < / I s E x p a n d e d > < W i d t h > 2 0 0 < / W i d t h > < / a : V a l u e > < / a : K e y V a l u e O f D i a g r a m O b j e c t K e y a n y T y p e z b w N T n L X > < a : K e y V a l u e O f D i a g r a m O b j e c t K e y a n y T y p e z b w N T n L X > < a : K e y > < K e y > T a b l e s \ D i m _ S t o r e s \ C o l u m n s \ C a s h   a c c e p t e d ? < / K e y > < / a : K e y > < a : V a l u e   i : t y p e = " D i a g r a m D i s p l a y N o d e V i e w S t a t e " > < H e i g h t > 1 5 0 < / H e i g h t > < I s E x p a n d e d > t r u e < / I s E x p a n d e d > < W i d t h > 2 0 0 < / W i d t h > < / a : V a l u e > < / a : K e y V a l u e O f D i a g r a m O b j e c t K e y a n y T y p e z b w N T n L X > < a : K e y V a l u e O f D i a g r a m O b j e c t K e y a n y T y p e z b w N T n L X > < a : K e y > < K e y > T a b l e s \ f a c t _ S a l e s < / K e y > < / a : K e y > < a : V a l u e   i : t y p e = " D i a g r a m D i s p l a y N o d e V i e w S t a t e " > < H e i g h t > 2 1 6 < / H e i g h t > < I s E x p a n d e d > t r u e < / I s E x p a n d e d > < L a y e d O u t > t r u e < / L a y e d O u t > < L e f t > 4 7 2 . 7 1 1 4 3 1 7 0 2 9 9 7 2 9 < / L e f t > < T a b I n d e x > 2 < / T a b I n d e x > < T o p > 1 7 4 < / T o p > < W i d t h > 2 0 0 < / W i d t h > < / a : V a l u e > < / a : K e y V a l u e O f D i a g r a m O b j e c t K e y a n y T y p e z b w N T n L X > < a : K e y V a l u e O f D i a g r a m O b j e c t K e y a n y T y p e z b w N T n L X > < a : K e y > < K e y > T a b l e s \ f a c t _ S a l e s \ C o l u m n s \ D a t e < / K e y > < / a : K e y > < a : V a l u e   i : t y p e = " D i a g r a m D i s p l a y N o d e V i e w S t a t e " > < H e i g h t > 1 5 0 < / H e i g h t > < I s E x p a n d e d > t r u e < / I s E x p a n d e d > < W i d t h > 2 0 0 < / W i d t h > < / a : V a l u e > < / a : K e y V a l u e O f D i a g r a m O b j e c t K e y a n y T y p e z b w N T n L X > < a : K e y V a l u e O f D i a g r a m O b j e c t K e y a n y T y p e z b w N T n L X > < a : K e y > < K e y > T a b l e s \ f a c t _ S a l e s \ C o l u m n s \ P r o d u c t   I D < / K e y > < / a : K e y > < a : V a l u e   i : t y p e = " D i a g r a m D i s p l a y N o d e V i e w S t a t e " > < H e i g h t > 1 5 0 < / H e i g h t > < I s E x p a n d e d > t r u e < / I s E x p a n d e d > < W i d t h > 2 0 0 < / W i d t h > < / a : V a l u e > < / a : K e y V a l u e O f D i a g r a m O b j e c t K e y a n y T y p e z b w N T n L X > < a : K e y V a l u e O f D i a g r a m O b j e c t K e y a n y T y p e z b w N T n L X > < a : K e y > < K e y > T a b l e s \ f a c t _ S a l e s \ C o l u m n s \ S t o r e   I D < / K e y > < / a : K e y > < a : V a l u e   i : t y p e = " D i a g r a m D i s p l a y N o d e V i e w S t a t e " > < H e i g h t > 1 5 0 < / H e i g h t > < I s E x p a n d e d > t r u e < / I s E x p a n d e d > < W i d t h > 2 0 0 < / W i d t h > < / a : V a l u e > < / a : K e y V a l u e O f D i a g r a m O b j e c t K e y a n y T y p e z b w N T n L X > < a : K e y V a l u e O f D i a g r a m O b j e c t K e y a n y T y p e z b w N T n L X > < a : K e y > < K e y > T a b l e s \ f a c t _ S a l e s \ C o l u m n s \ C u s t   I D < / K e y > < / a : K e y > < a : V a l u e   i : t y p e = " D i a g r a m D i s p l a y N o d e V i e w S t a t e " > < H e i g h t > 1 5 0 < / H e i g h t > < I s E x p a n d e d > t r u e < / I s E x p a n d e d > < W i d t h > 2 0 0 < / W i d t h > < / a : V a l u e > < / a : K e y V a l u e O f D i a g r a m O b j e c t K e y a n y T y p e z b w N T n L X > < a : K e y V a l u e O f D i a g r a m O b j e c t K e y a n y T y p e z b w N T n L X > < a : K e y > < K e y > T a b l e s \ f a c t _ S a l e s \ C o l u m n s \ Q u a n t i t y < / K e y > < / a : K e y > < a : V a l u e   i : t y p e = " D i a g r a m D i s p l a y N o d e V i e w S t a t e " > < H e i g h t > 1 5 0 < / H e i g h t > < I s E x p a n d e d > t r u e < / I s E x p a n d e d > < W i d t h > 2 0 0 < / W i d t h > < / a : V a l u e > < / a : K e y V a l u e O f D i a g r a m O b j e c t K e y a n y T y p e z b w N T n L X > < a : K e y V a l u e O f D i a g r a m O b j e c t K e y a n y T y p e z b w N T n L X > < a : K e y > < K e y > T a b l e s \ f a c t _ S a l e s \ C o l u m n s \ D i s c o u n t   C o d e < / K e y > < / a : K e y > < a : V a l u e   i : t y p e = " D i a g r a m D i s p l a y N o d e V i e w S t a t e " > < H e i g h t > 1 5 0 < / H e i g h t > < I s E x p a n d e d > t r u e < / I s E x p a n d e d > < W i d t h > 2 0 0 < / W i d t h > < / a : V a l u e > < / a : K e y V a l u e O f D i a g r a m O b j e c t K e y a n y T y p e z b w N T n L X > < a : K e y V a l u e O f D i a g r a m O b j e c t K e y a n y T y p e z b w N T n L X > < a : K e y > < K e y > T a b l e s \ f a c t _ S a l e s \ C o l u m n s \ T o t a l _ a m t < / K e y > < / a : K e y > < a : V a l u e   i : t y p e = " D i a g r a m D i s p l a y N o d e V i e w S t a t e " > < H e i g h t > 1 5 0 < / H e i g h t > < I s E x p a n d e d > t r u e < / I s E x p a n d e d > < W i d t h > 2 0 0 < / W i d t h > < / a : V a l u e > < / a : K e y V a l u e O f D i a g r a m O b j e c t K e y a n y T y p e z b w N T n L X > < a : K e y V a l u e O f D i a g r a m O b j e c t K e y a n y T y p e z b w N T n L X > < a : K e y > < K e y > R e l a t i o n s h i p s \ & l t ; T a b l e s \ f a c t _ S a l e s \ C o l u m n s \ C u s t   I D & g t ; - & l t ; T a b l e s \ D i m _ C u s t o m e r s \ C o l u m n s \ C u s t   I D & g t ; < / K e y > < / a : K e y > < a : V a l u e   i : t y p e = " D i a g r a m D i s p l a y L i n k V i e w S t a t e " > < A u t o m a t i o n P r o p e r t y H e l p e r T e x t > E n d   p o i n t   1 :   ( 4 5 6 . 7 1 1 4 3 1 7 0 2 9 9 7 , 2 8 2 ) .   E n d   p o i n t   2 :   ( 2 8 0 , 1 8 0 . 5 )   < / A u t o m a t i o n P r o p e r t y H e l p e r T e x t > < L a y e d O u t > t r u e < / L a y e d O u t > < P o i n t s   x m l n s : b = " h t t p : / / s c h e m a s . d a t a c o n t r a c t . o r g / 2 0 0 4 / 0 7 / S y s t e m . W i n d o w s " > < b : P o i n t > < b : _ x > 4 5 6 . 7 1 1 4 3 1 7 0 2 9 9 7 2 9 < / b : _ x > < b : _ y > 2 8 2 < / b : _ y > < / b : P o i n t > < b : P o i n t > < b : _ x > 3 7 0 . 3 5 5 7 1 6 0 0 0 0 0 0 0 3 < / b : _ x > < b : _ y > 2 8 2 < / b : _ y > < / b : P o i n t > < b : P o i n t > < b : _ x > 3 6 8 . 3 5 5 7 1 6 0 0 0 0 0 0 0 3 < / b : _ x > < b : _ y > 2 8 0 < / b : _ y > < / b : P o i n t > < b : P o i n t > < b : _ x > 3 6 8 . 3 5 5 7 1 6 0 0 0 0 0 0 0 3 < / b : _ x > < b : _ y > 1 8 2 . 5 < / b : _ y > < / b : P o i n t > < b : P o i n t > < b : _ x > 3 6 6 . 3 5 5 7 1 6 0 0 0 0 0 0 0 3 < / b : _ x > < b : _ y > 1 8 0 . 5 < / b : _ y > < / b : P o i n t > < b : P o i n t > < b : _ x > 2 8 0 . 0 0 0 0 0 0 0 0 0 0 0 0 0 6 < / b : _ x > < b : _ y > 1 8 0 . 5 < / b : _ y > < / b : P o i n t > < / P o i n t s > < / a : V a l u e > < / a : K e y V a l u e O f D i a g r a m O b j e c t K e y a n y T y p e z b w N T n L X > < a : K e y V a l u e O f D i a g r a m O b j e c t K e y a n y T y p e z b w N T n L X > < a : K e y > < K e y > R e l a t i o n s h i p s \ & l t ; T a b l e s \ f a c t _ S a l e s \ C o l u m n s \ C u s t   I D & g t ; - & l t ; T a b l e s \ D i m _ C u s t o m e r s \ C o l u m n s \ C u s t   I D & g t ; \ F K < / K e y > < / a : K e y > < a : V a l u e   i : t y p e = " D i a g r a m D i s p l a y L i n k E n d p o i n t V i e w S t a t e " > < H e i g h t > 1 6 < / H e i g h t > < L a b e l L o c a t i o n   x m l n s : b = " h t t p : / / s c h e m a s . d a t a c o n t r a c t . o r g / 2 0 0 4 / 0 7 / S y s t e m . W i n d o w s " > < b : _ x > 4 5 6 . 7 1 1 4 3 1 7 0 2 9 9 7 2 9 < / b : _ x > < b : _ y > 2 7 4 < / b : _ y > < / L a b e l L o c a t i o n > < L o c a t i o n   x m l n s : b = " h t t p : / / s c h e m a s . d a t a c o n t r a c t . o r g / 2 0 0 4 / 0 7 / S y s t e m . W i n d o w s " > < b : _ x > 4 7 2 . 7 1 1 4 3 1 7 0 2 9 9 7 2 9 < / b : _ x > < b : _ y > 2 8 2 < / b : _ y > < / L o c a t i o n > < S h a p e R o t a t e A n g l e > 1 8 0 < / S h a p e R o t a t e A n g l e > < W i d t h > 1 6 < / W i d t h > < / a : V a l u e > < / a : K e y V a l u e O f D i a g r a m O b j e c t K e y a n y T y p e z b w N T n L X > < a : K e y V a l u e O f D i a g r a m O b j e c t K e y a n y T y p e z b w N T n L X > < a : K e y > < K e y > R e l a t i o n s h i p s \ & l t ; T a b l e s \ f a c t _ S a l e s \ C o l u m n s \ C u s t   I D & g t ; - & l t ; T a b l e s \ D i m _ C u s t o m e r s \ C o l u m n s \ C u s t   I D & g t ; \ P K < / K e y > < / a : K e y > < a : V a l u e   i : t y p e = " D i a g r a m D i s p l a y L i n k E n d p o i n t V i e w S t a t e " > < H e i g h t > 1 6 < / H e i g h t > < L a b e l L o c a t i o n   x m l n s : b = " h t t p : / / s c h e m a s . d a t a c o n t r a c t . o r g / 2 0 0 4 / 0 7 / S y s t e m . W i n d o w s " > < b : _ x > 2 6 4 . 0 0 0 0 0 0 0 0 0 0 0 0 0 6 < / b : _ x > < b : _ y > 1 7 2 . 5 < / b : _ y > < / L a b e l L o c a t i o n > < L o c a t i o n   x m l n s : b = " h t t p : / / s c h e m a s . d a t a c o n t r a c t . o r g / 2 0 0 4 / 0 7 / S y s t e m . W i n d o w s " > < b : _ x > 2 6 4 < / b : _ x > < b : _ y > 1 8 0 . 5 < / b : _ y > < / L o c a t i o n > < S h a p e R o t a t e A n g l e > 3 6 0 < / S h a p e R o t a t e A n g l e > < W i d t h > 1 6 < / W i d t h > < / a : V a l u e > < / a : K e y V a l u e O f D i a g r a m O b j e c t K e y a n y T y p e z b w N T n L X > < a : K e y V a l u e O f D i a g r a m O b j e c t K e y a n y T y p e z b w N T n L X > < a : K e y > < K e y > R e l a t i o n s h i p s \ & l t ; T a b l e s \ f a c t _ S a l e s \ C o l u m n s \ C u s t   I D & g t ; - & l t ; T a b l e s \ D i m _ C u s t o m e r s \ C o l u m n s \ C u s t   I D & g t ; \ C r o s s F i l t e r < / K e y > < / a : K e y > < a : V a l u e   i : t y p e = " D i a g r a m D i s p l a y L i n k C r o s s F i l t e r V i e w S t a t e " > < P o i n t s   x m l n s : b = " h t t p : / / s c h e m a s . d a t a c o n t r a c t . o r g / 2 0 0 4 / 0 7 / S y s t e m . W i n d o w s " > < b : P o i n t > < b : _ x > 4 5 6 . 7 1 1 4 3 1 7 0 2 9 9 7 2 9 < / b : _ x > < b : _ y > 2 8 2 < / b : _ y > < / b : P o i n t > < b : P o i n t > < b : _ x > 3 7 0 . 3 5 5 7 1 6 0 0 0 0 0 0 0 3 < / b : _ x > < b : _ y > 2 8 2 < / b : _ y > < / b : P o i n t > < b : P o i n t > < b : _ x > 3 6 8 . 3 5 5 7 1 6 0 0 0 0 0 0 0 3 < / b : _ x > < b : _ y > 2 8 0 < / b : _ y > < / b : P o i n t > < b : P o i n t > < b : _ x > 3 6 8 . 3 5 5 7 1 6 0 0 0 0 0 0 0 3 < / b : _ x > < b : _ y > 1 8 2 . 5 < / b : _ y > < / b : P o i n t > < b : P o i n t > < b : _ x > 3 6 6 . 3 5 5 7 1 6 0 0 0 0 0 0 0 3 < / b : _ x > < b : _ y > 1 8 0 . 5 < / b : _ y > < / b : P o i n t > < b : P o i n t > < b : _ x > 2 8 0 . 0 0 0 0 0 0 0 0 0 0 0 0 0 6 < / b : _ x > < b : _ y > 1 8 0 . 5 < / b : _ y > < / b : P o i n t > < / P o i n t s > < / a : V a l u e > < / a : K e y V a l u e O f D i a g r a m O b j e c t K e y a n y T y p e z b w N T n L X > < a : K e y V a l u e O f D i a g r a m O b j e c t K e y a n y T y p e z b w N T n L X > < a : K e y > < K e y > R e l a t i o n s h i p s \ & l t ; T a b l e s \ f a c t _ S a l e s \ C o l u m n s \ P r o d u c t   I D & g t ; - & l t ; T a b l e s \ D i m _ P r o d u c t s \ C o l u m n s \ P r o d u c t   I D & g t ; < / K e y > < / a : K e y > < a : V a l u e   i : t y p e = " D i a g r a m D i s p l a y L i n k V i e w S t a t e " > < A u t o m a t i o n P r o p e r t y H e l p e r T e x t > E n d   p o i n t   1 :   ( 6 8 8 . 7 1 1 4 3 1 7 0 2 9 9 7 , 2 8 2 ) .   E n d   p o i n t   2 :   ( 8 2 9 . 9 0 3 8 1 0 5 6 7 6 6 6 , 4 0 1 )   < / A u t o m a t i o n P r o p e r t y H e l p e r T e x t > < L a y e d O u t > t r u e < / L a y e d O u t > < P o i n t s   x m l n s : b = " h t t p : / / s c h e m a s . d a t a c o n t r a c t . o r g / 2 0 0 4 / 0 7 / S y s t e m . W i n d o w s " > < b : P o i n t > < b : _ x > 6 8 8 . 7 1 1 4 3 1 7 0 2 9 9 7 2 9 < / b : _ x > < b : _ y > 2 8 2 < / b : _ y > < / b : P o i n t > < b : P o i n t > < b : _ x > 7 5 7 . 3 0 7 6 2 1 5 < / b : _ x > < b : _ y > 2 8 2 < / b : _ y > < / b : P o i n t > < b : P o i n t > < b : _ x > 7 5 9 . 3 0 7 6 2 1 5 < / b : _ x > < b : _ y > 2 8 4 < / b : _ y > < / b : P o i n t > < b : P o i n t > < b : _ x > 7 5 9 . 3 0 7 6 2 1 5 < / b : _ x > < b : _ y > 3 9 9 < / b : _ y > < / b : P o i n t > < b : P o i n t > < b : _ x > 7 6 1 . 3 0 7 6 2 1 5 < / b : _ x > < b : _ y > 4 0 1 < / b : _ y > < / b : P o i n t > < b : P o i n t > < b : _ x > 8 2 9 . 9 0 3 8 1 0 5 6 7 6 6 5 9 1 < / b : _ x > < b : _ y > 4 0 1 < / b : _ y > < / b : P o i n t > < / P o i n t s > < / a : V a l u e > < / a : K e y V a l u e O f D i a g r a m O b j e c t K e y a n y T y p e z b w N T n L X > < a : K e y V a l u e O f D i a g r a m O b j e c t K e y a n y T y p e z b w N T n L X > < a : K e y > < K e y > R e l a t i o n s h i p s \ & l t ; T a b l e s \ f a c t _ S a l e s \ C o l u m n s \ P r o d u c t   I D & g t ; - & l t ; T a b l e s \ D i m _ P r o d u c t s \ C o l u m n s \ P r o d u c t   I D & g t ; \ F K < / K e y > < / a : K e y > < a : V a l u e   i : t y p e = " D i a g r a m D i s p l a y L i n k E n d p o i n t V i e w S t a t e " > < H e i g h t > 1 6 < / H e i g h t > < L a b e l L o c a t i o n   x m l n s : b = " h t t p : / / s c h e m a s . d a t a c o n t r a c t . o r g / 2 0 0 4 / 0 7 / S y s t e m . W i n d o w s " > < b : _ x > 6 7 2 . 7 1 1 4 3 1 7 0 2 9 9 7 2 9 < / b : _ x > < b : _ y > 2 7 4 < / b : _ y > < / L a b e l L o c a t i o n > < L o c a t i o n   x m l n s : b = " h t t p : / / s c h e m a s . d a t a c o n t r a c t . o r g / 2 0 0 4 / 0 7 / S y s t e m . W i n d o w s " > < b : _ x > 6 7 2 . 7 1 1 4 3 1 7 0 2 9 9 7 2 9 < / b : _ x > < b : _ y > 2 8 2 < / b : _ y > < / L o c a t i o n > < S h a p e R o t a t e A n g l e > 3 6 0 < / S h a p e R o t a t e A n g l e > < W i d t h > 1 6 < / W i d t h > < / a : V a l u e > < / a : K e y V a l u e O f D i a g r a m O b j e c t K e y a n y T y p e z b w N T n L X > < a : K e y V a l u e O f D i a g r a m O b j e c t K e y a n y T y p e z b w N T n L X > < a : K e y > < K e y > R e l a t i o n s h i p s \ & l t ; T a b l e s \ f a c t _ S a l e s \ C o l u m n s \ P r o d u c t   I D & g t ; - & l t ; T a b l e s \ D i m _ P r o d u c t s \ C o l u m n s \ P r o d u c t   I D & g t ; \ P K < / K e y > < / a : K e y > < a : V a l u e   i : t y p e = " D i a g r a m D i s p l a y L i n k E n d p o i n t V i e w S t a t e " > < H e i g h t > 1 6 < / H e i g h t > < L a b e l L o c a t i o n   x m l n s : b = " h t t p : / / s c h e m a s . d a t a c o n t r a c t . o r g / 2 0 0 4 / 0 7 / S y s t e m . W i n d o w s " > < b : _ x > 8 2 9 . 9 0 3 8 1 0 5 6 7 6 6 5 9 1 < / b : _ x > < b : _ y > 3 9 3 < / b : _ y > < / L a b e l L o c a t i o n > < L o c a t i o n   x m l n s : b = " h t t p : / / s c h e m a s . d a t a c o n t r a c t . o r g / 2 0 0 4 / 0 7 / S y s t e m . W i n d o w s " > < b : _ x > 8 4 5 . 9 0 3 8 1 0 5 6 7 6 6 5 9 1 < / b : _ x > < b : _ y > 4 0 1 < / b : _ y > < / L o c a t i o n > < S h a p e R o t a t e A n g l e > 1 8 0 < / S h a p e R o t a t e A n g l e > < W i d t h > 1 6 < / W i d t h > < / a : V a l u e > < / a : K e y V a l u e O f D i a g r a m O b j e c t K e y a n y T y p e z b w N T n L X > < a : K e y V a l u e O f D i a g r a m O b j e c t K e y a n y T y p e z b w N T n L X > < a : K e y > < K e y > R e l a t i o n s h i p s \ & l t ; T a b l e s \ f a c t _ S a l e s \ C o l u m n s \ P r o d u c t   I D & g t ; - & l t ; T a b l e s \ D i m _ P r o d u c t s \ C o l u m n s \ P r o d u c t   I D & g t ; \ C r o s s F i l t e r < / K e y > < / a : K e y > < a : V a l u e   i : t y p e = " D i a g r a m D i s p l a y L i n k C r o s s F i l t e r V i e w S t a t e " > < P o i n t s   x m l n s : b = " h t t p : / / s c h e m a s . d a t a c o n t r a c t . o r g / 2 0 0 4 / 0 7 / S y s t e m . W i n d o w s " > < b : P o i n t > < b : _ x > 6 8 8 . 7 1 1 4 3 1 7 0 2 9 9 7 2 9 < / b : _ x > < b : _ y > 2 8 2 < / b : _ y > < / b : P o i n t > < b : P o i n t > < b : _ x > 7 5 7 . 3 0 7 6 2 1 5 < / b : _ x > < b : _ y > 2 8 2 < / b : _ y > < / b : P o i n t > < b : P o i n t > < b : _ x > 7 5 9 . 3 0 7 6 2 1 5 < / b : _ x > < b : _ y > 2 8 4 < / b : _ y > < / b : P o i n t > < b : P o i n t > < b : _ x > 7 5 9 . 3 0 7 6 2 1 5 < / b : _ x > < b : _ y > 3 9 9 < / b : _ y > < / b : P o i n t > < b : P o i n t > < b : _ x > 7 6 1 . 3 0 7 6 2 1 5 < / b : _ x > < b : _ y > 4 0 1 < / b : _ y > < / b : P o i n t > < b : P o i n t > < b : _ x > 8 2 9 . 9 0 3 8 1 0 5 6 7 6 6 5 9 1 < / b : _ x > < b : _ y > 4 0 1 < / b : _ y > < / b : P o i n t > < / P o i n t s > < / a : V a l u e > < / a : K e y V a l u e O f D i a g r a m O b j e c t K e y a n y T y p e z b w N T n L X > < a : K e y V a l u e O f D i a g r a m O b j e c t K e y a n y T y p e z b w N T n L X > < a : K e y > < K e y > R e l a t i o n s h i p s \ & l t ; T a b l e s \ f a c t _ S a l e s \ C o l u m n s \ S t o r e   I D & g t ; - & l t ; T a b l e s \ D i m _ S t o r e s \ C o l u m n s \ S t o r e   I D & g t ; < / K e y > < / a : K e y > < a : V a l u e   i : t y p e = " D i a g r a m D i s p l a y L i n k V i e w S t a t e " > < A u t o m a t i o n P r o p e r t y H e l p e r T e x t > E n d   p o i n t   1 :   ( 5 7 2 . 7 1 1 4 3 2 , 1 5 8 ) .   E n d   p o i n t   2 :   ( 7 3 5 . 8 0 7 6 2 1 1 3 5 3 3 2 , 9 0 )   < / A u t o m a t i o n P r o p e r t y H e l p e r T e x t > < L a y e d O u t > t r u e < / L a y e d O u t > < P o i n t s   x m l n s : b = " h t t p : / / s c h e m a s . d a t a c o n t r a c t . o r g / 2 0 0 4 / 0 7 / S y s t e m . W i n d o w s " > < b : P o i n t > < b : _ x > 5 7 2 . 7 1 1 4 3 2 0 0 0 0 0 0 0 6 < / b : _ x > < b : _ y > 1 5 8 < / b : _ y > < / b : P o i n t > < b : P o i n t > < b : _ x > 5 7 2 . 7 1 1 4 3 2 0 0 0 0 0 0 0 6 < / b : _ x > < b : _ y > 9 2 < / b : _ y > < / b : P o i n t > < b : P o i n t > < b : _ x > 5 7 4 . 7 1 1 4 3 2 0 0 0 0 0 0 0 6 < / b : _ x > < b : _ y > 9 0 < / b : _ y > < / b : P o i n t > < b : P o i n t > < b : _ x > 7 3 5 . 8 0 7 6 2 1 1 3 5 3 3 1 6 < / b : _ x > < b : _ y > 9 0 < / b : _ y > < / b : P o i n t > < / P o i n t s > < / a : V a l u e > < / a : K e y V a l u e O f D i a g r a m O b j e c t K e y a n y T y p e z b w N T n L X > < a : K e y V a l u e O f D i a g r a m O b j e c t K e y a n y T y p e z b w N T n L X > < a : K e y > < K e y > R e l a t i o n s h i p s \ & l t ; T a b l e s \ f a c t _ S a l e s \ C o l u m n s \ S t o r e   I D & g t ; - & l t ; T a b l e s \ D i m _ S t o r e s \ C o l u m n s \ S t o r e   I D & g t ; \ F K < / K e y > < / a : K e y > < a : V a l u e   i : t y p e = " D i a g r a m D i s p l a y L i n k E n d p o i n t V i e w S t a t e " > < H e i g h t > 1 6 < / H e i g h t > < L a b e l L o c a t i o n   x m l n s : b = " h t t p : / / s c h e m a s . d a t a c o n t r a c t . o r g / 2 0 0 4 / 0 7 / S y s t e m . W i n d o w s " > < b : _ x > 5 6 4 . 7 1 1 4 3 2 0 0 0 0 0 0 0 6 < / b : _ x > < b : _ y > 1 5 8 < / b : _ y > < / L a b e l L o c a t i o n > < L o c a t i o n   x m l n s : b = " h t t p : / / s c h e m a s . d a t a c o n t r a c t . o r g / 2 0 0 4 / 0 7 / S y s t e m . W i n d o w s " > < b : _ x > 5 7 2 . 7 1 1 4 3 2 0 0 0 0 0 0 0 6 < / b : _ x > < b : _ y > 1 7 4 < / b : _ y > < / L o c a t i o n > < S h a p e R o t a t e A n g l e > 2 7 0 < / S h a p e R o t a t e A n g l e > < W i d t h > 1 6 < / W i d t h > < / a : V a l u e > < / a : K e y V a l u e O f D i a g r a m O b j e c t K e y a n y T y p e z b w N T n L X > < a : K e y V a l u e O f D i a g r a m O b j e c t K e y a n y T y p e z b w N T n L X > < a : K e y > < K e y > R e l a t i o n s h i p s \ & l t ; T a b l e s \ f a c t _ S a l e s \ C o l u m n s \ S t o r e   I D & g t ; - & l t ; T a b l e s \ D i m _ S t o r e s \ C o l u m n s \ S t o r e   I D & g t ; \ P K < / K e y > < / a : K e y > < a : V a l u e   i : t y p e = " D i a g r a m D i s p l a y L i n k E n d p o i n t V i e w S t a t e " > < H e i g h t > 1 6 < / H e i g h t > < L a b e l L o c a t i o n   x m l n s : b = " h t t p : / / s c h e m a s . d a t a c o n t r a c t . o r g / 2 0 0 4 / 0 7 / S y s t e m . W i n d o w s " > < b : _ x > 7 3 5 . 8 0 7 6 2 1 1 3 5 3 3 1 6 < / b : _ x > < b : _ y > 8 2 < / b : _ y > < / L a b e l L o c a t i o n > < L o c a t i o n   x m l n s : b = " h t t p : / / s c h e m a s . d a t a c o n t r a c t . o r g / 2 0 0 4 / 0 7 / S y s t e m . W i n d o w s " > < b : _ x > 7 5 1 . 8 0 7 6 2 1 1 3 5 3 3 1 6 < / b : _ x > < b : _ y > 9 0 < / b : _ y > < / L o c a t i o n > < S h a p e R o t a t e A n g l e > 1 8 0 < / S h a p e R o t a t e A n g l e > < W i d t h > 1 6 < / W i d t h > < / a : V a l u e > < / a : K e y V a l u e O f D i a g r a m O b j e c t K e y a n y T y p e z b w N T n L X > < a : K e y V a l u e O f D i a g r a m O b j e c t K e y a n y T y p e z b w N T n L X > < a : K e y > < K e y > R e l a t i o n s h i p s \ & l t ; T a b l e s \ f a c t _ S a l e s \ C o l u m n s \ S t o r e   I D & g t ; - & l t ; T a b l e s \ D i m _ S t o r e s \ C o l u m n s \ S t o r e   I D & g t ; \ C r o s s F i l t e r < / K e y > < / a : K e y > < a : V a l u e   i : t y p e = " D i a g r a m D i s p l a y L i n k C r o s s F i l t e r V i e w S t a t e " > < P o i n t s   x m l n s : b = " h t t p : / / s c h e m a s . d a t a c o n t r a c t . o r g / 2 0 0 4 / 0 7 / S y s t e m . W i n d o w s " > < b : P o i n t > < b : _ x > 5 7 2 . 7 1 1 4 3 2 0 0 0 0 0 0 0 6 < / b : _ x > < b : _ y > 1 5 8 < / b : _ y > < / b : P o i n t > < b : P o i n t > < b : _ x > 5 7 2 . 7 1 1 4 3 2 0 0 0 0 0 0 0 6 < / b : _ x > < b : _ y > 9 2 < / b : _ y > < / b : P o i n t > < b : P o i n t > < b : _ x > 5 7 4 . 7 1 1 4 3 2 0 0 0 0 0 0 0 6 < / b : _ x > < b : _ y > 9 0 < / b : _ y > < / b : P o i n t > < b : P o i n t > < b : _ x > 7 3 5 . 8 0 7 6 2 1 1 3 5 3 3 1 6 < / b : _ x > < b : _ y > 9 0 < / 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 C o l u m n s \ K i d s ? 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 C o l u m n s \ S t o r e   M a p p i n g 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 C o d e 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 C o l u m n s \ T o t a l _ a m t < / 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E367C8D-B80C-41E8-8CE0-31B320EAE0C6}">
  <ds:schemaRefs/>
</ds:datastoreItem>
</file>

<file path=customXml/itemProps10.xml><?xml version="1.0" encoding="utf-8"?>
<ds:datastoreItem xmlns:ds="http://schemas.openxmlformats.org/officeDocument/2006/customXml" ds:itemID="{A821B575-5082-4F46-AAB7-88C1B3F5FCDB}">
  <ds:schemaRefs/>
</ds:datastoreItem>
</file>

<file path=customXml/itemProps11.xml><?xml version="1.0" encoding="utf-8"?>
<ds:datastoreItem xmlns:ds="http://schemas.openxmlformats.org/officeDocument/2006/customXml" ds:itemID="{771ACD8D-242C-4379-8A5F-3B84BF8CA229}">
  <ds:schemaRefs/>
</ds:datastoreItem>
</file>

<file path=customXml/itemProps12.xml><?xml version="1.0" encoding="utf-8"?>
<ds:datastoreItem xmlns:ds="http://schemas.openxmlformats.org/officeDocument/2006/customXml" ds:itemID="{2AF43869-B5FB-4866-953C-AF30207F6F30}">
  <ds:schemaRefs/>
</ds:datastoreItem>
</file>

<file path=customXml/itemProps13.xml><?xml version="1.0" encoding="utf-8"?>
<ds:datastoreItem xmlns:ds="http://schemas.openxmlformats.org/officeDocument/2006/customXml" ds:itemID="{2E645607-1438-4431-97FF-92A3CB530B9E}">
  <ds:schemaRefs>
    <ds:schemaRef ds:uri="http://schemas.microsoft.com/DataMashup"/>
  </ds:schemaRefs>
</ds:datastoreItem>
</file>

<file path=customXml/itemProps14.xml><?xml version="1.0" encoding="utf-8"?>
<ds:datastoreItem xmlns:ds="http://schemas.openxmlformats.org/officeDocument/2006/customXml" ds:itemID="{C8436B7C-900B-40C3-99A3-9773F74F75B2}">
  <ds:schemaRefs/>
</ds:datastoreItem>
</file>

<file path=customXml/itemProps15.xml><?xml version="1.0" encoding="utf-8"?>
<ds:datastoreItem xmlns:ds="http://schemas.openxmlformats.org/officeDocument/2006/customXml" ds:itemID="{F7AB8AD9-6B66-4B3D-853B-78939A20BE05}">
  <ds:schemaRefs/>
</ds:datastoreItem>
</file>

<file path=customXml/itemProps16.xml><?xml version="1.0" encoding="utf-8"?>
<ds:datastoreItem xmlns:ds="http://schemas.openxmlformats.org/officeDocument/2006/customXml" ds:itemID="{5CA1F040-148F-4A0C-826B-05ACDB8716E3}">
  <ds:schemaRefs/>
</ds:datastoreItem>
</file>

<file path=customXml/itemProps17.xml><?xml version="1.0" encoding="utf-8"?>
<ds:datastoreItem xmlns:ds="http://schemas.openxmlformats.org/officeDocument/2006/customXml" ds:itemID="{0CEE67FE-5C81-47BB-BCA9-4CE4A3BF08CC}">
  <ds:schemaRefs/>
</ds:datastoreItem>
</file>

<file path=customXml/itemProps18.xml><?xml version="1.0" encoding="utf-8"?>
<ds:datastoreItem xmlns:ds="http://schemas.openxmlformats.org/officeDocument/2006/customXml" ds:itemID="{F1348D19-13AF-4AB2-B32C-C1EE5C0D74F2}">
  <ds:schemaRefs/>
</ds:datastoreItem>
</file>

<file path=customXml/itemProps2.xml><?xml version="1.0" encoding="utf-8"?>
<ds:datastoreItem xmlns:ds="http://schemas.openxmlformats.org/officeDocument/2006/customXml" ds:itemID="{1814F31E-2D84-43EE-944B-71B3EB2A0E3D}">
  <ds:schemaRefs/>
</ds:datastoreItem>
</file>

<file path=customXml/itemProps3.xml><?xml version="1.0" encoding="utf-8"?>
<ds:datastoreItem xmlns:ds="http://schemas.openxmlformats.org/officeDocument/2006/customXml" ds:itemID="{208FCC23-C0D0-420B-8DFD-A10922FECB7B}">
  <ds:schemaRefs/>
</ds:datastoreItem>
</file>

<file path=customXml/itemProps4.xml><?xml version="1.0" encoding="utf-8"?>
<ds:datastoreItem xmlns:ds="http://schemas.openxmlformats.org/officeDocument/2006/customXml" ds:itemID="{05180DCB-0660-4CC9-B3FD-487095305487}">
  <ds:schemaRefs/>
</ds:datastoreItem>
</file>

<file path=customXml/itemProps5.xml><?xml version="1.0" encoding="utf-8"?>
<ds:datastoreItem xmlns:ds="http://schemas.openxmlformats.org/officeDocument/2006/customXml" ds:itemID="{562A6B77-0ED2-4695-BFC4-73CAB0F05802}">
  <ds:schemaRefs/>
</ds:datastoreItem>
</file>

<file path=customXml/itemProps6.xml><?xml version="1.0" encoding="utf-8"?>
<ds:datastoreItem xmlns:ds="http://schemas.openxmlformats.org/officeDocument/2006/customXml" ds:itemID="{7EC10A2E-0A1E-4582-A59F-F4FB7C7668BF}">
  <ds:schemaRefs/>
</ds:datastoreItem>
</file>

<file path=customXml/itemProps7.xml><?xml version="1.0" encoding="utf-8"?>
<ds:datastoreItem xmlns:ds="http://schemas.openxmlformats.org/officeDocument/2006/customXml" ds:itemID="{CA7EBE59-D357-46EC-99B1-5C4099DBB8DB}">
  <ds:schemaRefs/>
</ds:datastoreItem>
</file>

<file path=customXml/itemProps8.xml><?xml version="1.0" encoding="utf-8"?>
<ds:datastoreItem xmlns:ds="http://schemas.openxmlformats.org/officeDocument/2006/customXml" ds:itemID="{A4DCE5C3-674D-47E4-9102-25DA37F2F4C1}">
  <ds:schemaRefs/>
</ds:datastoreItem>
</file>

<file path=customXml/itemProps9.xml><?xml version="1.0" encoding="utf-8"?>
<ds:datastoreItem xmlns:ds="http://schemas.openxmlformats.org/officeDocument/2006/customXml" ds:itemID="{C82FE634-783E-45A2-BC37-0583220B72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vt:lpstr>
      <vt:lpstr>City{_based_Performance</vt:lpstr>
      <vt:lpstr>Top &amp; Bottom Products</vt:lpstr>
      <vt:lpstr>Customer_demographics</vt:lpstr>
      <vt:lpstr>Dashborad</vt:lpstr>
      <vt:lpstr>TopORBottom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garg</dc:creator>
  <cp:lastModifiedBy>tushar garg</cp:lastModifiedBy>
  <dcterms:created xsi:type="dcterms:W3CDTF">2015-06-05T18:17:20Z</dcterms:created>
  <dcterms:modified xsi:type="dcterms:W3CDTF">2023-07-26T07:56:58Z</dcterms:modified>
</cp:coreProperties>
</file>