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ruta.Samel\Desktop\"/>
    </mc:Choice>
  </mc:AlternateContent>
  <xr:revisionPtr revIDLastSave="0" documentId="13_ncr:1_{730CC147-84A5-4AEB-B8F5-DAE90D9D310E}" xr6:coauthVersionLast="41" xr6:coauthVersionMax="41" xr10:uidLastSave="{00000000-0000-0000-0000-000000000000}"/>
  <bookViews>
    <workbookView xWindow="-120" yWindow="-120" windowWidth="20730" windowHeight="11100" xr2:uid="{00000000-000D-0000-FFFF-FFFF00000000}"/>
  </bookViews>
  <sheets>
    <sheet name="FNFS" sheetId="1" r:id="rId1"/>
    <sheet name="Claim" sheetId="2" r:id="rId2"/>
    <sheet name="TA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2" l="1"/>
  <c r="I17" i="2"/>
  <c r="J16" i="2"/>
  <c r="I16" i="2"/>
  <c r="J14" i="2"/>
  <c r="I14" i="2"/>
  <c r="J15" i="2"/>
  <c r="I15" i="2"/>
  <c r="J13" i="2"/>
  <c r="I13" i="2"/>
  <c r="J12" i="2"/>
  <c r="I12" i="2"/>
  <c r="C5" i="2" l="1"/>
  <c r="C6" i="2"/>
  <c r="C8" i="2" s="1"/>
  <c r="C34" i="2"/>
  <c r="C36" i="2" s="1"/>
  <c r="E51" i="2"/>
  <c r="D51" i="2"/>
  <c r="F50" i="2"/>
  <c r="E43" i="2"/>
  <c r="E48" i="2" s="1"/>
  <c r="D43" i="2"/>
  <c r="F43" i="2" s="1"/>
  <c r="F48" i="2" s="1"/>
  <c r="F40" i="2"/>
  <c r="E40" i="2"/>
  <c r="H31" i="2"/>
  <c r="G16" i="2" s="1"/>
  <c r="F31" i="2"/>
  <c r="D31" i="2"/>
  <c r="C31" i="2"/>
  <c r="G13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G5" i="2"/>
  <c r="G6" i="2" s="1"/>
  <c r="G8" i="2" s="1"/>
  <c r="E6" i="2"/>
  <c r="E8" i="2" s="1"/>
  <c r="D12" i="2" l="1"/>
  <c r="D15" i="2" s="1"/>
  <c r="D17" i="2" s="1"/>
  <c r="C12" i="2"/>
  <c r="C15" i="2" s="1"/>
  <c r="C17" i="2" s="1"/>
  <c r="E52" i="2"/>
  <c r="D48" i="2"/>
  <c r="D52" i="2" s="1"/>
  <c r="F52" i="2" s="1"/>
  <c r="G12" i="2"/>
  <c r="G15" i="2" s="1"/>
  <c r="G17" i="2" s="1"/>
  <c r="H12" i="2"/>
  <c r="H15" i="2" s="1"/>
  <c r="H17" i="2" s="1"/>
  <c r="F12" i="2"/>
  <c r="E12" i="2"/>
  <c r="G31" i="2"/>
  <c r="E31" i="2"/>
  <c r="F51" i="2"/>
  <c r="E15" i="2" l="1"/>
  <c r="F15" i="2"/>
  <c r="F17" i="2" l="1"/>
  <c r="E17" i="2"/>
</calcChain>
</file>

<file path=xl/sharedStrings.xml><?xml version="1.0" encoding="utf-8"?>
<sst xmlns="http://schemas.openxmlformats.org/spreadsheetml/2006/main" count="166" uniqueCount="145">
  <si>
    <t>Rupees</t>
  </si>
  <si>
    <t>Company to Pay</t>
  </si>
  <si>
    <t xml:space="preserve">Total </t>
  </si>
  <si>
    <t xml:space="preserve">Difference : </t>
  </si>
  <si>
    <t>Branch</t>
  </si>
  <si>
    <t>Designation on leaving</t>
  </si>
  <si>
    <t>Probation period</t>
  </si>
  <si>
    <t>Date of Confirmation</t>
  </si>
  <si>
    <t xml:space="preserve">Actual last date of working: </t>
  </si>
  <si>
    <t>Ideal last date of working</t>
  </si>
  <si>
    <t>PL balance as on last day</t>
  </si>
  <si>
    <t>No. of PL adjusted against the notice period</t>
  </si>
  <si>
    <t>Employee Code</t>
  </si>
  <si>
    <t xml:space="preserve">Resignation date </t>
  </si>
  <si>
    <t>Notice period (in months)</t>
  </si>
  <si>
    <t>Income Tax</t>
  </si>
  <si>
    <t>Gratuity (if applicable)</t>
  </si>
  <si>
    <t>Training expenses</t>
  </si>
  <si>
    <t>Personal Account</t>
  </si>
  <si>
    <t>Business Account</t>
  </si>
  <si>
    <t>Relocation Expenses</t>
  </si>
  <si>
    <t>Joining Bonus</t>
  </si>
  <si>
    <t>Statutory Bonus (as per act)</t>
  </si>
  <si>
    <t>Mobile Reimbursement(outside CTC)</t>
  </si>
  <si>
    <t>Balance PL to be encashed (if completed one year)</t>
  </si>
  <si>
    <t>LTA</t>
  </si>
  <si>
    <t>Date of joining</t>
  </si>
  <si>
    <t>Salary in lieu to be paid for days</t>
  </si>
  <si>
    <t>Particulars</t>
  </si>
  <si>
    <t>PL encashment of 0 days</t>
  </si>
  <si>
    <t>LWP deducted if any in the year 2019</t>
  </si>
  <si>
    <t>Salary for August 2019</t>
  </si>
  <si>
    <t>Salary for September 2019</t>
  </si>
  <si>
    <t>Settlement of final dues - Swapnil Sudhir Garge</t>
  </si>
  <si>
    <t>Swapnil Sudhir Garge to pay</t>
  </si>
  <si>
    <t>(to be paid to Swapnil Sudhir Garge  )</t>
  </si>
  <si>
    <t>BR00992</t>
  </si>
  <si>
    <t>Mumbai</t>
  </si>
  <si>
    <t>Senior Research Executive</t>
  </si>
  <si>
    <t>6-months</t>
  </si>
  <si>
    <t>2-months</t>
  </si>
  <si>
    <t>Nil</t>
  </si>
  <si>
    <t>NA</t>
  </si>
  <si>
    <t>Emp no</t>
  </si>
  <si>
    <t>I staff id</t>
  </si>
  <si>
    <t>Location</t>
  </si>
  <si>
    <t>NAME</t>
  </si>
  <si>
    <t>Department</t>
  </si>
  <si>
    <t>DOJ</t>
  </si>
  <si>
    <t>W.e.f</t>
  </si>
  <si>
    <t>Date of leaving</t>
  </si>
  <si>
    <t>A</t>
  </si>
  <si>
    <t>Upto</t>
  </si>
  <si>
    <t>Total Days</t>
  </si>
  <si>
    <t>LWP</t>
  </si>
  <si>
    <t>Paid Days</t>
  </si>
  <si>
    <t>Months</t>
  </si>
  <si>
    <t>Claimable Head</t>
  </si>
  <si>
    <t>CLAIMABLE</t>
  </si>
  <si>
    <t>Eligibility (p.a.)</t>
  </si>
  <si>
    <t>Actual Eligibility</t>
  </si>
  <si>
    <t>Paid against claim</t>
  </si>
  <si>
    <t>Paid Unclaimed</t>
  </si>
  <si>
    <t>Balance</t>
  </si>
  <si>
    <t>Claim Received - unpaid</t>
  </si>
  <si>
    <t>Unclaimed</t>
  </si>
  <si>
    <t>Year-2019</t>
  </si>
  <si>
    <t>Claimable</t>
  </si>
  <si>
    <t>Paid Amount</t>
  </si>
  <si>
    <t>Claimed-Unpaid</t>
  </si>
  <si>
    <t>Total</t>
  </si>
  <si>
    <t>Cap-Limit</t>
  </si>
  <si>
    <t>Considered claim Received - unpaid</t>
  </si>
  <si>
    <t>Meal Coupons</t>
  </si>
  <si>
    <t>Telephone</t>
  </si>
  <si>
    <t>Books &amp; Periodicals</t>
  </si>
  <si>
    <t>Entertainment</t>
  </si>
  <si>
    <t>Attire</t>
  </si>
  <si>
    <t>Gift Card</t>
  </si>
  <si>
    <t>Annual Employee Health Check-up</t>
  </si>
  <si>
    <t xml:space="preserve">Car </t>
  </si>
  <si>
    <t>Fuel</t>
  </si>
  <si>
    <t>Chauffeur</t>
  </si>
  <si>
    <t>B</t>
  </si>
  <si>
    <t>PL Encashment</t>
  </si>
  <si>
    <t>Total Exemption</t>
  </si>
  <si>
    <t>Balance Taxable</t>
  </si>
  <si>
    <t>C</t>
  </si>
  <si>
    <t>From</t>
  </si>
  <si>
    <t>Total Months</t>
  </si>
  <si>
    <t>FY 2019-2020 (Valuation of Perquisite)</t>
  </si>
  <si>
    <t>Petrol</t>
  </si>
  <si>
    <t>Driver</t>
  </si>
  <si>
    <t>Exemption per month</t>
  </si>
  <si>
    <t>Taxable Claim</t>
  </si>
  <si>
    <t>Swapnil Sudhir Garge</t>
  </si>
  <si>
    <t>Research - Quant</t>
  </si>
  <si>
    <t>Reimbursements (With Bills)</t>
  </si>
  <si>
    <t>Reimbursements (2019 Unclaimed Taxable)</t>
  </si>
  <si>
    <t>LTA (2019 Unclaimed Taxable)</t>
  </si>
  <si>
    <t>Previous Job</t>
  </si>
  <si>
    <t>Actuals</t>
  </si>
  <si>
    <t>Projected</t>
  </si>
  <si>
    <t>Emp.Code: BR00992    - Mr. Swapnil Sudhir Garge</t>
  </si>
  <si>
    <t>IPSOS RESEARCH PRIVATE LIMITED - Tax Projection Sheet for Financial Year : 2019-20</t>
  </si>
  <si>
    <t>Designation - SENIOR RESEARCH EXECUTIVE</t>
  </si>
  <si>
    <t>7 months</t>
  </si>
  <si>
    <t>Pan No - AQEPG6906F</t>
  </si>
  <si>
    <t>Grade - STAFF      Branch - Mumbai</t>
  </si>
  <si>
    <t>Earnings &amp; Allowances :</t>
  </si>
  <si>
    <t>Basic</t>
  </si>
  <si>
    <t>Bonus</t>
  </si>
  <si>
    <t>C.C.A</t>
  </si>
  <si>
    <t>Children Edu. Allow.</t>
  </si>
  <si>
    <t>H.R.A</t>
  </si>
  <si>
    <t>Hostel Edu. Allow.</t>
  </si>
  <si>
    <t>Unclaimed LTA</t>
  </si>
  <si>
    <t>Unclaimed Reimb.</t>
  </si>
  <si>
    <t>Total allowances :</t>
  </si>
  <si>
    <t>(-) Exemption :</t>
  </si>
  <si>
    <t>HRA</t>
  </si>
  <si>
    <t>Total exemption :</t>
  </si>
  <si>
    <t>Gross Salary :</t>
  </si>
  <si>
    <t>(-) Standard Deduction :</t>
  </si>
  <si>
    <t>(-) PT Deducted :</t>
  </si>
  <si>
    <t>Other income reported :</t>
  </si>
  <si>
    <t>Total Income :</t>
  </si>
  <si>
    <t>Investments Details</t>
  </si>
  <si>
    <t># ELSS Mutual Funds (Equity Linked Saving Schemes) - (Made)</t>
  </si>
  <si>
    <t># Life Insurance Premium (Made)</t>
  </si>
  <si>
    <t># PF Deducted :(Actual)</t>
  </si>
  <si>
    <t>Total Investments</t>
  </si>
  <si>
    <t>(-) Deduction U/S 80C :</t>
  </si>
  <si>
    <t>(-) Deduction U/s 80CCD(1b) :</t>
  </si>
  <si>
    <t>Taxable Total Income :</t>
  </si>
  <si>
    <t>Tax on income :</t>
  </si>
  <si>
    <t>(-) Rebate U/s 87A  :</t>
  </si>
  <si>
    <t>(+) Surcharge :</t>
  </si>
  <si>
    <t>(+) Education Cess :</t>
  </si>
  <si>
    <t>(-) TDS Deducted :</t>
  </si>
  <si>
    <t>(-) TDS on other income reported :</t>
  </si>
  <si>
    <t>(-) TDS on Paid by Employer :</t>
  </si>
  <si>
    <t>(-) Relief U/s 89 :</t>
  </si>
  <si>
    <t>Balance Tax Deductable :</t>
  </si>
  <si>
    <t>Note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</si>
</sst>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??_);_(@_)"/>
    <numFmt numFmtId="166" formatCode="[$-409]d\-mmm\-yy;@"/>
    <numFmt numFmtId="167" formatCode="[$-409]mmm\-yy;@"/>
    <numFmt numFmtId="168" formatCode="0.0"/>
    <numFmt numFmtId="169" formatCode="[$-409]d\-mmm\-yyyy;@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  <family val="2"/>
    </font>
    <font>
      <sz val="8"/>
      <name val="Calibri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u/>
      <sz val="15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u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164" fontId="16" fillId="0" borderId="0" applyFont="0" applyFill="0" applyBorder="0" applyAlignment="0" applyProtection="0"/>
  </cellStyleXfs>
  <cellXfs count="158">
    <xf numFmtId="0" fontId="0" fillId="0" borderId="0" xfId="0"/>
    <xf numFmtId="0" fontId="1" fillId="0" borderId="0" xfId="2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2" xfId="2" applyFont="1" applyBorder="1" applyAlignment="1">
      <alignment horizontal="right" vertical="center"/>
    </xf>
    <xf numFmtId="0" fontId="6" fillId="0" borderId="3" xfId="2" applyFont="1" applyBorder="1" applyAlignment="1">
      <alignment horizontal="left" vertical="center"/>
    </xf>
    <xf numFmtId="0" fontId="6" fillId="0" borderId="4" xfId="2" applyFont="1" applyBorder="1" applyAlignment="1">
      <alignment horizontal="right" vertical="center"/>
    </xf>
    <xf numFmtId="0" fontId="1" fillId="0" borderId="5" xfId="2" applyFont="1" applyBorder="1" applyAlignment="1">
      <alignment vertical="center"/>
    </xf>
    <xf numFmtId="165" fontId="1" fillId="0" borderId="6" xfId="1" applyNumberFormat="1" applyFont="1" applyBorder="1" applyAlignment="1">
      <alignment horizontal="center" vertical="center"/>
    </xf>
    <xf numFmtId="0" fontId="1" fillId="0" borderId="7" xfId="2" applyFont="1" applyBorder="1" applyAlignment="1">
      <alignment vertical="center"/>
    </xf>
    <xf numFmtId="0" fontId="4" fillId="0" borderId="0" xfId="2" applyFont="1" applyAlignment="1">
      <alignment vertical="center" wrapText="1"/>
    </xf>
    <xf numFmtId="165" fontId="1" fillId="0" borderId="6" xfId="1" applyNumberFormat="1" applyFont="1" applyBorder="1" applyAlignment="1">
      <alignment horizontal="right" vertical="center"/>
    </xf>
    <xf numFmtId="165" fontId="4" fillId="0" borderId="8" xfId="1" applyNumberFormat="1" applyFont="1" applyBorder="1" applyAlignment="1">
      <alignment horizontal="right" vertical="center"/>
    </xf>
    <xf numFmtId="165" fontId="4" fillId="0" borderId="6" xfId="1" applyNumberFormat="1" applyFont="1" applyBorder="1" applyAlignment="1">
      <alignment horizontal="right" vertical="center"/>
    </xf>
    <xf numFmtId="0" fontId="7" fillId="0" borderId="0" xfId="2" applyFont="1" applyAlignment="1">
      <alignment vertical="center"/>
    </xf>
    <xf numFmtId="0" fontId="6" fillId="0" borderId="9" xfId="2" applyFont="1" applyBorder="1" applyAlignment="1">
      <alignment vertical="center"/>
    </xf>
    <xf numFmtId="165" fontId="6" fillId="0" borderId="10" xfId="1" applyNumberFormat="1" applyFont="1" applyBorder="1" applyAlignment="1">
      <alignment horizontal="right" vertical="center"/>
    </xf>
    <xf numFmtId="0" fontId="6" fillId="0" borderId="11" xfId="2" applyFont="1" applyBorder="1" applyAlignment="1">
      <alignment horizontal="left" vertical="center"/>
    </xf>
    <xf numFmtId="165" fontId="6" fillId="0" borderId="12" xfId="1" applyNumberFormat="1" applyFont="1" applyBorder="1" applyAlignment="1">
      <alignment horizontal="right" vertical="center"/>
    </xf>
    <xf numFmtId="0" fontId="1" fillId="0" borderId="13" xfId="2" applyFont="1" applyBorder="1" applyAlignment="1">
      <alignment vertical="center"/>
    </xf>
    <xf numFmtId="165" fontId="1" fillId="0" borderId="14" xfId="1" applyNumberFormat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165" fontId="1" fillId="0" borderId="0" xfId="1" applyNumberFormat="1" applyFont="1" applyBorder="1" applyAlignment="1">
      <alignment vertical="center"/>
    </xf>
    <xf numFmtId="167" fontId="6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horizontal="right" vertical="center"/>
    </xf>
    <xf numFmtId="0" fontId="6" fillId="0" borderId="13" xfId="2" applyFont="1" applyBorder="1" applyAlignment="1">
      <alignment vertical="center"/>
    </xf>
    <xf numFmtId="165" fontId="6" fillId="2" borderId="14" xfId="1" applyNumberFormat="1" applyFont="1" applyFill="1" applyBorder="1" applyAlignment="1">
      <alignment horizontal="center" vertical="center"/>
    </xf>
    <xf numFmtId="0" fontId="1" fillId="0" borderId="0" xfId="2" applyFont="1" applyBorder="1" applyAlignment="1">
      <alignment horizontal="right" vertical="center"/>
    </xf>
    <xf numFmtId="0" fontId="6" fillId="0" borderId="15" xfId="2" applyFont="1" applyBorder="1" applyAlignment="1">
      <alignment vertical="center"/>
    </xf>
    <xf numFmtId="165" fontId="1" fillId="2" borderId="16" xfId="1" applyNumberFormat="1" applyFont="1" applyFill="1" applyBorder="1" applyAlignment="1">
      <alignment vertical="center"/>
    </xf>
    <xf numFmtId="0" fontId="4" fillId="0" borderId="0" xfId="2" applyFont="1" applyAlignment="1">
      <alignment vertical="center"/>
    </xf>
    <xf numFmtId="3" fontId="1" fillId="0" borderId="0" xfId="2" applyNumberFormat="1" applyFont="1" applyAlignment="1">
      <alignment vertical="center"/>
    </xf>
    <xf numFmtId="166" fontId="6" fillId="0" borderId="0" xfId="2" applyNumberFormat="1" applyFont="1" applyAlignment="1">
      <alignment horizontal="right" vertical="center" wrapText="1"/>
    </xf>
    <xf numFmtId="3" fontId="1" fillId="0" borderId="0" xfId="2" applyNumberFormat="1" applyFont="1" applyAlignment="1">
      <alignment horizontal="right" vertical="center" wrapText="1"/>
    </xf>
    <xf numFmtId="4" fontId="1" fillId="0" borderId="0" xfId="2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1" xfId="2" applyFont="1" applyFill="1" applyBorder="1" applyAlignment="1">
      <alignment vertical="center"/>
    </xf>
    <xf numFmtId="0" fontId="1" fillId="0" borderId="9" xfId="2" applyFont="1" applyFill="1" applyBorder="1" applyAlignment="1">
      <alignment vertical="center"/>
    </xf>
    <xf numFmtId="0" fontId="1" fillId="0" borderId="4" xfId="2" applyFont="1" applyFill="1" applyBorder="1" applyAlignment="1">
      <alignment horizontal="right" vertical="center"/>
    </xf>
    <xf numFmtId="2" fontId="1" fillId="0" borderId="8" xfId="2" applyNumberFormat="1" applyFont="1" applyFill="1" applyBorder="1" applyAlignment="1">
      <alignment horizontal="right" vertical="center"/>
    </xf>
    <xf numFmtId="165" fontId="9" fillId="0" borderId="8" xfId="1" applyNumberFormat="1" applyFont="1" applyFill="1" applyBorder="1" applyAlignment="1">
      <alignment horizontal="right" vertical="center"/>
    </xf>
    <xf numFmtId="15" fontId="1" fillId="0" borderId="8" xfId="2" applyNumberFormat="1" applyFont="1" applyFill="1" applyBorder="1" applyAlignment="1">
      <alignment horizontal="right" vertical="center"/>
    </xf>
    <xf numFmtId="165" fontId="1" fillId="0" borderId="6" xfId="1" applyNumberFormat="1" applyFont="1" applyFill="1" applyBorder="1" applyAlignment="1">
      <alignment horizontal="right" vertical="center"/>
    </xf>
    <xf numFmtId="0" fontId="1" fillId="0" borderId="7" xfId="2" applyFont="1" applyFill="1" applyBorder="1" applyAlignment="1">
      <alignment vertical="center"/>
    </xf>
    <xf numFmtId="168" fontId="1" fillId="0" borderId="8" xfId="2" applyNumberFormat="1" applyFont="1" applyFill="1" applyBorder="1" applyAlignment="1">
      <alignment horizontal="right" vertical="center"/>
    </xf>
    <xf numFmtId="0" fontId="1" fillId="0" borderId="8" xfId="2" applyFont="1" applyFill="1" applyBorder="1" applyAlignment="1">
      <alignment horizontal="right" vertical="center"/>
    </xf>
    <xf numFmtId="49" fontId="1" fillId="0" borderId="8" xfId="2" applyNumberFormat="1" applyFont="1" applyFill="1" applyBorder="1" applyAlignment="1">
      <alignment horizontal="right" vertical="center"/>
    </xf>
    <xf numFmtId="168" fontId="1" fillId="0" borderId="12" xfId="2" applyNumberFormat="1" applyFont="1" applyFill="1" applyBorder="1" applyAlignment="1">
      <alignment horizontal="right" vertical="center"/>
    </xf>
    <xf numFmtId="165" fontId="1" fillId="0" borderId="8" xfId="1" applyNumberFormat="1" applyFont="1" applyFill="1" applyBorder="1" applyAlignment="1">
      <alignment horizontal="right" vertical="center"/>
    </xf>
    <xf numFmtId="0" fontId="11" fillId="0" borderId="0" xfId="0" applyFont="1"/>
    <xf numFmtId="0" fontId="12" fillId="0" borderId="6" xfId="0" applyFont="1" applyBorder="1"/>
    <xf numFmtId="0" fontId="13" fillId="0" borderId="0" xfId="0" applyFont="1"/>
    <xf numFmtId="0" fontId="14" fillId="0" borderId="6" xfId="0" applyNumberFormat="1" applyFont="1" applyFill="1" applyBorder="1"/>
    <xf numFmtId="0" fontId="14" fillId="0" borderId="6" xfId="0" applyFont="1" applyFill="1" applyBorder="1" applyAlignment="1">
      <alignment horizontal="left"/>
    </xf>
    <xf numFmtId="0" fontId="14" fillId="0" borderId="6" xfId="0" applyFont="1" applyFill="1" applyBorder="1"/>
    <xf numFmtId="169" fontId="14" fillId="0" borderId="6" xfId="0" applyNumberFormat="1" applyFont="1" applyFill="1" applyBorder="1" applyAlignment="1">
      <alignment horizontal="left"/>
    </xf>
    <xf numFmtId="169" fontId="14" fillId="0" borderId="6" xfId="0" applyNumberFormat="1" applyFont="1" applyFill="1" applyBorder="1" applyAlignment="1">
      <alignment horizontal="center"/>
    </xf>
    <xf numFmtId="169" fontId="14" fillId="0" borderId="6" xfId="0" applyNumberFormat="1" applyFont="1" applyFill="1" applyBorder="1"/>
    <xf numFmtId="0" fontId="15" fillId="3" borderId="0" xfId="0" applyFont="1" applyFill="1" applyAlignment="1">
      <alignment horizontal="center"/>
    </xf>
    <xf numFmtId="0" fontId="11" fillId="0" borderId="13" xfId="0" applyNumberFormat="1" applyFont="1" applyBorder="1"/>
    <xf numFmtId="166" fontId="11" fillId="3" borderId="13" xfId="0" applyNumberFormat="1" applyFont="1" applyFill="1" applyBorder="1"/>
    <xf numFmtId="0" fontId="11" fillId="4" borderId="17" xfId="0" applyFont="1" applyFill="1" applyBorder="1"/>
    <xf numFmtId="0" fontId="11" fillId="0" borderId="18" xfId="0" applyNumberFormat="1" applyFont="1" applyBorder="1"/>
    <xf numFmtId="166" fontId="11" fillId="3" borderId="18" xfId="0" applyNumberFormat="1" applyFont="1" applyFill="1" applyBorder="1"/>
    <xf numFmtId="0" fontId="11" fillId="4" borderId="0" xfId="0" applyFont="1" applyFill="1" applyBorder="1"/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165" fontId="11" fillId="4" borderId="18" xfId="4" applyNumberFormat="1" applyFont="1" applyFill="1" applyBorder="1"/>
    <xf numFmtId="0" fontId="12" fillId="4" borderId="0" xfId="0" applyFont="1" applyFill="1" applyBorder="1" applyAlignment="1">
      <alignment horizontal="center"/>
    </xf>
    <xf numFmtId="37" fontId="11" fillId="4" borderId="18" xfId="4" applyNumberFormat="1" applyFont="1" applyFill="1" applyBorder="1" applyAlignment="1">
      <alignment horizontal="right"/>
    </xf>
    <xf numFmtId="0" fontId="15" fillId="0" borderId="18" xfId="0" applyNumberFormat="1" applyFont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5" fillId="4" borderId="0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0" borderId="20" xfId="4" applyNumberFormat="1" applyFont="1" applyBorder="1"/>
    <xf numFmtId="0" fontId="15" fillId="4" borderId="1" xfId="0" applyFont="1" applyFill="1" applyBorder="1" applyAlignment="1">
      <alignment horizontal="center" shrinkToFit="1"/>
    </xf>
    <xf numFmtId="0" fontId="15" fillId="4" borderId="21" xfId="0" applyFont="1" applyFill="1" applyBorder="1" applyAlignment="1">
      <alignment horizontal="center" shrinkToFit="1"/>
    </xf>
    <xf numFmtId="0" fontId="15" fillId="5" borderId="22" xfId="0" applyFont="1" applyFill="1" applyBorder="1" applyAlignment="1">
      <alignment horizontal="center" shrinkToFit="1"/>
    </xf>
    <xf numFmtId="0" fontId="15" fillId="5" borderId="23" xfId="0" applyFont="1" applyFill="1" applyBorder="1" applyAlignment="1">
      <alignment horizontal="center" shrinkToFit="1"/>
    </xf>
    <xf numFmtId="165" fontId="11" fillId="4" borderId="5" xfId="4" applyNumberFormat="1" applyFont="1" applyFill="1" applyBorder="1"/>
    <xf numFmtId="165" fontId="11" fillId="4" borderId="24" xfId="4" applyNumberFormat="1" applyFont="1" applyFill="1" applyBorder="1"/>
    <xf numFmtId="165" fontId="11" fillId="5" borderId="5" xfId="4" applyNumberFormat="1" applyFont="1" applyFill="1" applyBorder="1"/>
    <xf numFmtId="165" fontId="11" fillId="5" borderId="8" xfId="4" applyNumberFormat="1" applyFont="1" applyFill="1" applyBorder="1"/>
    <xf numFmtId="0" fontId="12" fillId="0" borderId="20" xfId="4" applyNumberFormat="1" applyFont="1" applyBorder="1"/>
    <xf numFmtId="165" fontId="12" fillId="4" borderId="5" xfId="4" applyNumberFormat="1" applyFont="1" applyFill="1" applyBorder="1"/>
    <xf numFmtId="165" fontId="12" fillId="4" borderId="24" xfId="4" applyNumberFormat="1" applyFont="1" applyFill="1" applyBorder="1"/>
    <xf numFmtId="0" fontId="11" fillId="0" borderId="20" xfId="0" applyNumberFormat="1" applyFont="1" applyBorder="1"/>
    <xf numFmtId="165" fontId="11" fillId="4" borderId="9" xfId="4" applyNumberFormat="1" applyFont="1" applyFill="1" applyBorder="1"/>
    <xf numFmtId="165" fontId="11" fillId="4" borderId="25" xfId="4" applyNumberFormat="1" applyFont="1" applyFill="1" applyBorder="1"/>
    <xf numFmtId="165" fontId="11" fillId="5" borderId="26" xfId="4" applyNumberFormat="1" applyFont="1" applyFill="1" applyBorder="1"/>
    <xf numFmtId="165" fontId="11" fillId="5" borderId="27" xfId="4" applyNumberFormat="1" applyFont="1" applyFill="1" applyBorder="1"/>
    <xf numFmtId="0" fontId="12" fillId="0" borderId="0" xfId="0" applyFont="1"/>
    <xf numFmtId="0" fontId="12" fillId="0" borderId="28" xfId="0" applyNumberFormat="1" applyFont="1" applyBorder="1"/>
    <xf numFmtId="165" fontId="12" fillId="4" borderId="29" xfId="4" applyNumberFormat="1" applyFont="1" applyFill="1" applyBorder="1"/>
    <xf numFmtId="165" fontId="12" fillId="4" borderId="30" xfId="4" applyNumberFormat="1" applyFont="1" applyFill="1" applyBorder="1"/>
    <xf numFmtId="165" fontId="11" fillId="5" borderId="31" xfId="4" applyNumberFormat="1" applyFont="1" applyFill="1" applyBorder="1"/>
    <xf numFmtId="165" fontId="11" fillId="5" borderId="32" xfId="4" applyNumberFormat="1" applyFont="1" applyFill="1" applyBorder="1"/>
    <xf numFmtId="0" fontId="17" fillId="0" borderId="0" xfId="0" applyFont="1"/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 wrapText="1"/>
    </xf>
    <xf numFmtId="0" fontId="18" fillId="3" borderId="6" xfId="0" applyFont="1" applyFill="1" applyBorder="1" applyAlignment="1">
      <alignment horizontal="center" wrapText="1"/>
    </xf>
    <xf numFmtId="0" fontId="12" fillId="0" borderId="6" xfId="0" applyFont="1" applyBorder="1" applyAlignment="1">
      <alignment wrapText="1"/>
    </xf>
    <xf numFmtId="165" fontId="11" fillId="0" borderId="6" xfId="4" applyNumberFormat="1" applyFont="1" applyFill="1" applyBorder="1"/>
    <xf numFmtId="165" fontId="11" fillId="6" borderId="6" xfId="4" applyNumberFormat="1" applyFont="1" applyFill="1" applyBorder="1"/>
    <xf numFmtId="165" fontId="11" fillId="0" borderId="6" xfId="4" applyNumberFormat="1" applyFont="1" applyBorder="1"/>
    <xf numFmtId="165" fontId="18" fillId="3" borderId="6" xfId="4" applyNumberFormat="1" applyFont="1" applyFill="1" applyBorder="1"/>
    <xf numFmtId="0" fontId="12" fillId="0" borderId="0" xfId="0" applyFont="1" applyAlignment="1">
      <alignment horizontal="center"/>
    </xf>
    <xf numFmtId="0" fontId="12" fillId="0" borderId="0" xfId="0" applyFont="1" applyBorder="1"/>
    <xf numFmtId="165" fontId="12" fillId="0" borderId="6" xfId="4" applyNumberFormat="1" applyFont="1" applyBorder="1"/>
    <xf numFmtId="0" fontId="11" fillId="0" borderId="6" xfId="0" applyFont="1" applyBorder="1"/>
    <xf numFmtId="0" fontId="15" fillId="0" borderId="0" xfId="0" applyFont="1" applyAlignment="1">
      <alignment horizontal="center"/>
    </xf>
    <xf numFmtId="0" fontId="11" fillId="7" borderId="6" xfId="0" applyFont="1" applyFill="1" applyBorder="1"/>
    <xf numFmtId="165" fontId="11" fillId="7" borderId="6" xfId="4" applyNumberFormat="1" applyFont="1" applyFill="1" applyBorder="1"/>
    <xf numFmtId="0" fontId="11" fillId="0" borderId="6" xfId="0" applyFont="1" applyFill="1" applyBorder="1"/>
    <xf numFmtId="166" fontId="11" fillId="0" borderId="0" xfId="0" applyNumberFormat="1" applyFont="1"/>
    <xf numFmtId="0" fontId="11" fillId="0" borderId="13" xfId="0" applyFont="1" applyBorder="1"/>
    <xf numFmtId="0" fontId="11" fillId="0" borderId="17" xfId="0" applyFont="1" applyBorder="1"/>
    <xf numFmtId="166" fontId="11" fillId="0" borderId="17" xfId="0" applyNumberFormat="1" applyFont="1" applyBorder="1"/>
    <xf numFmtId="0" fontId="11" fillId="0" borderId="14" xfId="0" applyFont="1" applyBorder="1"/>
    <xf numFmtId="166" fontId="11" fillId="0" borderId="0" xfId="0" applyNumberFormat="1" applyFont="1" applyBorder="1"/>
    <xf numFmtId="165" fontId="11" fillId="6" borderId="19" xfId="4" applyNumberFormat="1" applyFont="1" applyFill="1" applyBorder="1"/>
    <xf numFmtId="0" fontId="20" fillId="0" borderId="18" xfId="0" applyFont="1" applyFill="1" applyBorder="1"/>
    <xf numFmtId="0" fontId="11" fillId="0" borderId="0" xfId="0" applyFont="1" applyBorder="1"/>
    <xf numFmtId="164" fontId="21" fillId="0" borderId="19" xfId="4" applyFont="1" applyFill="1" applyBorder="1"/>
    <xf numFmtId="0" fontId="15" fillId="0" borderId="5" xfId="0" applyFont="1" applyBorder="1"/>
    <xf numFmtId="0" fontId="15" fillId="0" borderId="6" xfId="0" applyFont="1" applyBorder="1"/>
    <xf numFmtId="0" fontId="11" fillId="0" borderId="19" xfId="0" applyFont="1" applyBorder="1"/>
    <xf numFmtId="0" fontId="11" fillId="0" borderId="5" xfId="0" applyFont="1" applyBorder="1"/>
    <xf numFmtId="165" fontId="11" fillId="0" borderId="6" xfId="0" applyNumberFormat="1" applyFont="1" applyBorder="1"/>
    <xf numFmtId="0" fontId="12" fillId="0" borderId="5" xfId="0" applyFont="1" applyBorder="1"/>
    <xf numFmtId="0" fontId="11" fillId="0" borderId="18" xfId="0" applyFont="1" applyBorder="1"/>
    <xf numFmtId="165" fontId="11" fillId="0" borderId="19" xfId="0" applyNumberFormat="1" applyFont="1" applyBorder="1"/>
    <xf numFmtId="0" fontId="11" fillId="0" borderId="9" xfId="0" applyFont="1" applyBorder="1"/>
    <xf numFmtId="165" fontId="11" fillId="0" borderId="10" xfId="4" applyNumberFormat="1" applyFont="1" applyBorder="1"/>
    <xf numFmtId="165" fontId="11" fillId="3" borderId="10" xfId="4" applyNumberFormat="1" applyFont="1" applyFill="1" applyBorder="1"/>
    <xf numFmtId="165" fontId="12" fillId="8" borderId="10" xfId="4" applyNumberFormat="1" applyFont="1" applyFill="1" applyBorder="1"/>
    <xf numFmtId="0" fontId="11" fillId="0" borderId="16" xfId="0" applyFont="1" applyBorder="1"/>
    <xf numFmtId="165" fontId="11" fillId="0" borderId="0" xfId="0" applyNumberFormat="1" applyFont="1"/>
    <xf numFmtId="1" fontId="14" fillId="0" borderId="6" xfId="0" applyNumberFormat="1" applyFont="1" applyFill="1" applyBorder="1" applyAlignment="1"/>
    <xf numFmtId="0" fontId="5" fillId="0" borderId="0" xfId="0" applyFont="1" applyAlignment="1">
      <alignment horizontal="left"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0" fillId="0" borderId="0" xfId="2" applyFont="1" applyAlignment="1">
      <alignment horizontal="center" vertical="center"/>
    </xf>
    <xf numFmtId="0" fontId="12" fillId="3" borderId="13" xfId="0" applyFont="1" applyFill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9" fillId="0" borderId="18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4" fillId="0" borderId="8" xfId="1" applyNumberFormat="1" applyFont="1" applyFill="1" applyBorder="1" applyAlignment="1">
      <alignment horizontal="right" vertical="center"/>
    </xf>
    <xf numFmtId="0" fontId="8" fillId="0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1" fillId="0" borderId="0" xfId="2" applyFont="1" applyFill="1" applyAlignment="1">
      <alignment vertical="center"/>
    </xf>
    <xf numFmtId="2" fontId="7" fillId="0" borderId="0" xfId="2" applyNumberFormat="1" applyFont="1" applyFill="1" applyBorder="1" applyAlignment="1">
      <alignment horizontal="left" vertical="center" wrapText="1"/>
    </xf>
    <xf numFmtId="0" fontId="7" fillId="0" borderId="0" xfId="2" applyFont="1" applyFill="1" applyBorder="1" applyAlignment="1">
      <alignment horizontal="left" vertical="center" wrapText="1"/>
    </xf>
    <xf numFmtId="3" fontId="4" fillId="0" borderId="0" xfId="2" applyNumberFormat="1" applyFont="1" applyFill="1" applyAlignment="1">
      <alignment horizontal="left" vertical="center" wrapText="1"/>
    </xf>
    <xf numFmtId="2" fontId="1" fillId="0" borderId="8" xfId="2" applyNumberFormat="1" applyFont="1" applyFill="1" applyBorder="1" applyAlignment="1">
      <alignment horizontal="right" vertical="center" wrapText="1"/>
    </xf>
  </cellXfs>
  <cellStyles count="5">
    <cellStyle name="Comma 2" xfId="1" xr:uid="{00000000-0005-0000-0000-000000000000}"/>
    <cellStyle name="Comma 3" xfId="4" xr:uid="{1FB70302-5A15-42E1-8629-C2410F0D2CDA}"/>
    <cellStyle name="Normal" xfId="0" builtinId="0"/>
    <cellStyle name="Normal 2" xfId="2" xr:uid="{00000000-0005-0000-0000-000002000000}"/>
    <cellStyle name="Style 1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:E1"/>
    </sheetView>
  </sheetViews>
  <sheetFormatPr defaultRowHeight="12.75" x14ac:dyDescent="0.25"/>
  <cols>
    <col min="1" max="1" width="5.42578125" style="2" customWidth="1"/>
    <col min="2" max="2" width="39" style="2" customWidth="1"/>
    <col min="3" max="3" width="17.5703125" style="2" customWidth="1"/>
    <col min="4" max="4" width="39" style="2" customWidth="1"/>
    <col min="5" max="5" width="17.5703125" style="2" customWidth="1"/>
    <col min="6" max="6" width="40" style="2" customWidth="1"/>
    <col min="7" max="7" width="9.7109375" style="2" bestFit="1" customWidth="1"/>
    <col min="8" max="16384" width="9.140625" style="2"/>
  </cols>
  <sheetData>
    <row r="1" spans="1:7" ht="19.5" x14ac:dyDescent="0.25">
      <c r="B1" s="145" t="s">
        <v>33</v>
      </c>
      <c r="C1" s="145"/>
      <c r="D1" s="145"/>
      <c r="E1" s="145"/>
      <c r="F1" s="1"/>
      <c r="G1" s="1"/>
    </row>
    <row r="2" spans="1:7" ht="13.5" thickBot="1" x14ac:dyDescent="0.3">
      <c r="B2" s="141">
        <v>13510394</v>
      </c>
    </row>
    <row r="3" spans="1:7" x14ac:dyDescent="0.25">
      <c r="B3" s="3" t="s">
        <v>34</v>
      </c>
      <c r="C3" s="4" t="s">
        <v>0</v>
      </c>
      <c r="D3" s="5" t="s">
        <v>1</v>
      </c>
      <c r="E3" s="6" t="s">
        <v>0</v>
      </c>
      <c r="F3" s="1"/>
      <c r="G3" s="1"/>
    </row>
    <row r="4" spans="1:7" x14ac:dyDescent="0.25">
      <c r="B4" s="7"/>
      <c r="C4" s="8"/>
      <c r="D4" s="44" t="s">
        <v>29</v>
      </c>
      <c r="E4" s="49">
        <v>0</v>
      </c>
      <c r="F4" s="1"/>
      <c r="G4" s="1"/>
    </row>
    <row r="5" spans="1:7" x14ac:dyDescent="0.25">
      <c r="B5" s="36"/>
      <c r="C5" s="8"/>
      <c r="D5" s="44" t="s">
        <v>31</v>
      </c>
      <c r="E5" s="41"/>
      <c r="F5" s="10"/>
      <c r="G5" s="1"/>
    </row>
    <row r="6" spans="1:7" x14ac:dyDescent="0.25">
      <c r="B6" s="36" t="s">
        <v>17</v>
      </c>
      <c r="C6" s="11"/>
      <c r="D6" s="44" t="s">
        <v>32</v>
      </c>
      <c r="E6" s="41">
        <v>39913</v>
      </c>
      <c r="F6" s="10"/>
      <c r="G6" s="1"/>
    </row>
    <row r="7" spans="1:7" x14ac:dyDescent="0.25">
      <c r="B7" s="36" t="s">
        <v>27</v>
      </c>
      <c r="C7" s="43">
        <v>0</v>
      </c>
      <c r="D7" s="44" t="s">
        <v>97</v>
      </c>
      <c r="E7" s="49">
        <v>17119</v>
      </c>
      <c r="F7" s="10"/>
      <c r="G7" s="1"/>
    </row>
    <row r="8" spans="1:7" x14ac:dyDescent="0.25">
      <c r="B8" s="36"/>
      <c r="C8" s="43">
        <v>0</v>
      </c>
      <c r="D8" s="44" t="s">
        <v>98</v>
      </c>
      <c r="E8" s="49">
        <v>51</v>
      </c>
      <c r="F8" s="10"/>
      <c r="G8" s="1"/>
    </row>
    <row r="9" spans="1:7" x14ac:dyDescent="0.25">
      <c r="B9" s="36" t="s">
        <v>15</v>
      </c>
      <c r="C9" s="13">
        <v>0</v>
      </c>
      <c r="D9" s="44" t="s">
        <v>99</v>
      </c>
      <c r="E9" s="49">
        <v>25849.997803287675</v>
      </c>
      <c r="F9" s="10"/>
      <c r="G9" s="1"/>
    </row>
    <row r="10" spans="1:7" x14ac:dyDescent="0.25">
      <c r="B10" s="7" t="s">
        <v>18</v>
      </c>
      <c r="C10" s="13"/>
      <c r="D10" s="44" t="s">
        <v>23</v>
      </c>
      <c r="E10" s="150"/>
      <c r="F10" s="10"/>
      <c r="G10" s="1"/>
    </row>
    <row r="11" spans="1:7" ht="14.25" customHeight="1" x14ac:dyDescent="0.25">
      <c r="B11" s="7" t="s">
        <v>19</v>
      </c>
      <c r="C11" s="13"/>
      <c r="D11" s="9" t="s">
        <v>18</v>
      </c>
      <c r="E11" s="12"/>
      <c r="F11" s="10"/>
      <c r="G11" s="1"/>
    </row>
    <row r="12" spans="1:7" ht="14.25" customHeight="1" x14ac:dyDescent="0.25">
      <c r="A12" s="35"/>
      <c r="B12" s="7" t="s">
        <v>20</v>
      </c>
      <c r="C12" s="13"/>
      <c r="D12" s="9" t="s">
        <v>19</v>
      </c>
      <c r="E12" s="12"/>
      <c r="F12" s="10"/>
      <c r="G12" s="1"/>
    </row>
    <row r="13" spans="1:7" x14ac:dyDescent="0.25">
      <c r="B13" s="7" t="s">
        <v>21</v>
      </c>
      <c r="C13" s="13"/>
      <c r="D13" s="9" t="s">
        <v>22</v>
      </c>
      <c r="E13" s="49" t="s">
        <v>42</v>
      </c>
      <c r="F13" s="14"/>
      <c r="G13" s="1"/>
    </row>
    <row r="14" spans="1:7" x14ac:dyDescent="0.25">
      <c r="B14" s="7"/>
      <c r="C14" s="13"/>
      <c r="D14" s="44" t="s">
        <v>16</v>
      </c>
      <c r="E14" s="49" t="s">
        <v>42</v>
      </c>
      <c r="F14" s="1"/>
      <c r="G14" s="1"/>
    </row>
    <row r="15" spans="1:7" ht="13.5" thickBot="1" x14ac:dyDescent="0.3">
      <c r="B15" s="15" t="s">
        <v>2</v>
      </c>
      <c r="C15" s="16">
        <v>0</v>
      </c>
      <c r="D15" s="17" t="s">
        <v>2</v>
      </c>
      <c r="E15" s="18">
        <v>82932.997803287668</v>
      </c>
      <c r="F15" s="1"/>
      <c r="G15" s="1"/>
    </row>
    <row r="16" spans="1:7" ht="13.5" thickBot="1" x14ac:dyDescent="0.3">
      <c r="B16" s="19"/>
      <c r="C16" s="20"/>
      <c r="D16" s="21"/>
      <c r="E16" s="22"/>
      <c r="F16" s="23"/>
      <c r="G16" s="24"/>
    </row>
    <row r="17" spans="2:10" x14ac:dyDescent="0.25">
      <c r="B17" s="25" t="s">
        <v>3</v>
      </c>
      <c r="C17" s="26">
        <v>82932.997803287668</v>
      </c>
      <c r="D17" s="21"/>
      <c r="E17" s="22"/>
      <c r="F17" s="21"/>
      <c r="G17" s="27"/>
    </row>
    <row r="18" spans="2:10" ht="13.5" thickBot="1" x14ac:dyDescent="0.3">
      <c r="B18" s="28" t="s">
        <v>35</v>
      </c>
      <c r="C18" s="29"/>
      <c r="D18" s="21"/>
      <c r="E18" s="21"/>
      <c r="F18" s="21"/>
      <c r="G18" s="21"/>
    </row>
    <row r="19" spans="2:10" ht="13.5" thickBot="1" x14ac:dyDescent="0.3">
      <c r="B19" s="1"/>
      <c r="C19" s="1"/>
      <c r="D19" s="1"/>
      <c r="E19" s="21"/>
      <c r="F19" s="21"/>
      <c r="G19" s="21"/>
    </row>
    <row r="20" spans="2:10" x14ac:dyDescent="0.25">
      <c r="B20" s="37" t="s">
        <v>12</v>
      </c>
      <c r="C20" s="39" t="s">
        <v>36</v>
      </c>
      <c r="D20" s="1"/>
      <c r="E20" s="1"/>
      <c r="F20" s="21"/>
      <c r="G20" s="21"/>
    </row>
    <row r="21" spans="2:10" x14ac:dyDescent="0.25">
      <c r="B21" s="36" t="s">
        <v>4</v>
      </c>
      <c r="C21" s="40" t="s">
        <v>37</v>
      </c>
      <c r="D21" s="1"/>
      <c r="E21" s="1"/>
      <c r="F21" s="21"/>
      <c r="G21" s="21"/>
    </row>
    <row r="22" spans="2:10" ht="25.5" x14ac:dyDescent="0.25">
      <c r="B22" s="36" t="s">
        <v>5</v>
      </c>
      <c r="C22" s="157" t="s">
        <v>38</v>
      </c>
      <c r="D22" s="1"/>
      <c r="E22" s="1"/>
      <c r="F22" s="21"/>
      <c r="G22" s="21"/>
    </row>
    <row r="23" spans="2:10" x14ac:dyDescent="0.25">
      <c r="B23" s="36" t="s">
        <v>26</v>
      </c>
      <c r="C23" s="42">
        <v>42324</v>
      </c>
      <c r="D23" s="1"/>
      <c r="E23" s="1"/>
      <c r="F23" s="21"/>
      <c r="G23" s="21"/>
    </row>
    <row r="24" spans="2:10" x14ac:dyDescent="0.25">
      <c r="B24" s="36" t="s">
        <v>6</v>
      </c>
      <c r="C24" s="40" t="s">
        <v>39</v>
      </c>
      <c r="E24" s="1"/>
      <c r="F24" s="21"/>
      <c r="G24" s="21"/>
    </row>
    <row r="25" spans="2:10" x14ac:dyDescent="0.25">
      <c r="B25" s="36" t="s">
        <v>7</v>
      </c>
      <c r="C25" s="42">
        <v>42506</v>
      </c>
      <c r="D25" s="151"/>
      <c r="E25" s="1"/>
      <c r="F25" s="1"/>
      <c r="G25" s="1"/>
    </row>
    <row r="26" spans="2:10" x14ac:dyDescent="0.25">
      <c r="B26" s="36" t="s">
        <v>13</v>
      </c>
      <c r="C26" s="42">
        <v>43677</v>
      </c>
      <c r="E26" s="1"/>
      <c r="F26" s="1"/>
      <c r="G26" s="1"/>
    </row>
    <row r="27" spans="2:10" x14ac:dyDescent="0.25">
      <c r="B27" s="36" t="s">
        <v>14</v>
      </c>
      <c r="C27" s="46" t="s">
        <v>40</v>
      </c>
      <c r="D27" s="152"/>
      <c r="E27" s="1"/>
      <c r="F27" s="1"/>
      <c r="G27" s="1"/>
    </row>
    <row r="28" spans="2:10" x14ac:dyDescent="0.25">
      <c r="B28" s="36" t="s">
        <v>8</v>
      </c>
      <c r="C28" s="42">
        <v>43724</v>
      </c>
      <c r="D28" s="152"/>
      <c r="E28" s="31"/>
      <c r="F28" s="32"/>
      <c r="G28" s="1"/>
    </row>
    <row r="29" spans="2:10" x14ac:dyDescent="0.25">
      <c r="B29" s="36" t="s">
        <v>9</v>
      </c>
      <c r="C29" s="42">
        <v>43738</v>
      </c>
      <c r="D29" s="152"/>
      <c r="E29" s="31"/>
      <c r="F29" s="33"/>
      <c r="G29" s="1"/>
    </row>
    <row r="30" spans="2:10" x14ac:dyDescent="0.25">
      <c r="B30" s="36" t="s">
        <v>30</v>
      </c>
      <c r="C30" s="47" t="s">
        <v>41</v>
      </c>
      <c r="D30" s="153"/>
      <c r="E30" s="31"/>
      <c r="F30" s="33"/>
      <c r="G30" s="1"/>
    </row>
    <row r="31" spans="2:10" ht="16.5" customHeight="1" x14ac:dyDescent="0.25">
      <c r="B31" s="36" t="s">
        <v>10</v>
      </c>
      <c r="C31" s="45">
        <v>12</v>
      </c>
      <c r="D31" s="154"/>
      <c r="E31" s="34"/>
      <c r="H31" s="30"/>
      <c r="J31" s="1"/>
    </row>
    <row r="32" spans="2:10" ht="16.5" customHeight="1" x14ac:dyDescent="0.25">
      <c r="B32" s="36" t="s">
        <v>11</v>
      </c>
      <c r="C32" s="45">
        <v>12</v>
      </c>
      <c r="D32" s="155"/>
      <c r="E32" s="34"/>
      <c r="H32" s="33"/>
      <c r="J32" s="1"/>
    </row>
    <row r="33" spans="2:7" ht="13.5" thickBot="1" x14ac:dyDescent="0.3">
      <c r="B33" s="38" t="s">
        <v>24</v>
      </c>
      <c r="C33" s="48">
        <v>0</v>
      </c>
      <c r="D33" s="156"/>
      <c r="E33" s="31"/>
      <c r="F33" s="1"/>
      <c r="G33" s="1"/>
    </row>
    <row r="34" spans="2:7" x14ac:dyDescent="0.25">
      <c r="B34" s="35"/>
      <c r="C34" s="35"/>
      <c r="D34" s="35"/>
    </row>
    <row r="35" spans="2:7" x14ac:dyDescent="0.25">
      <c r="B35" s="35"/>
      <c r="C35" s="35"/>
      <c r="D35" s="35"/>
      <c r="F35" s="152"/>
    </row>
  </sheetData>
  <mergeCells count="1">
    <mergeCell ref="B1:E1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73B4-70CE-49AB-87BB-6CCD41390726}">
  <dimension ref="A1:IW56"/>
  <sheetViews>
    <sheetView zoomScale="85" zoomScaleNormal="85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C34" sqref="C34"/>
    </sheetView>
  </sheetViews>
  <sheetFormatPr defaultColWidth="8.5703125" defaultRowHeight="12.75" x14ac:dyDescent="0.2"/>
  <cols>
    <col min="1" max="1" width="3" style="50" customWidth="1"/>
    <col min="2" max="2" width="28.5703125" style="50" customWidth="1"/>
    <col min="3" max="5" width="12" style="50" customWidth="1"/>
    <col min="6" max="6" width="13.5703125" style="50" customWidth="1"/>
    <col min="7" max="8" width="12" style="50" customWidth="1"/>
    <col min="9" max="9" width="12.5703125" style="50" customWidth="1"/>
    <col min="10" max="10" width="10.42578125" style="50" customWidth="1"/>
    <col min="11" max="15" width="9.28515625" style="50" customWidth="1"/>
    <col min="16" max="245" width="9.140625" style="50" customWidth="1"/>
    <col min="246" max="246" width="8.5703125" style="50"/>
    <col min="247" max="247" width="24.42578125" style="50" customWidth="1"/>
    <col min="248" max="248" width="11.85546875" style="50" customWidth="1"/>
    <col min="249" max="250" width="11.5703125" style="50" customWidth="1"/>
    <col min="251" max="251" width="12.42578125" style="50" customWidth="1"/>
    <col min="252" max="252" width="12.7109375" style="50" customWidth="1"/>
    <col min="253" max="253" width="14.42578125" style="50" customWidth="1"/>
    <col min="254" max="254" width="12.85546875" style="50" customWidth="1"/>
    <col min="255" max="255" width="12.140625" style="50" customWidth="1"/>
    <col min="256" max="257" width="8.5703125" style="50"/>
    <col min="258" max="258" width="23.140625" style="50" customWidth="1"/>
    <col min="259" max="259" width="12.42578125" style="50" customWidth="1"/>
    <col min="260" max="260" width="11.7109375" style="50" customWidth="1"/>
    <col min="261" max="261" width="12.7109375" style="50" customWidth="1"/>
    <col min="262" max="262" width="11.42578125" style="50" customWidth="1"/>
    <col min="263" max="263" width="11.28515625" style="50" customWidth="1"/>
    <col min="264" max="264" width="10.7109375" style="50" customWidth="1"/>
    <col min="265" max="265" width="11.42578125" style="50" customWidth="1"/>
    <col min="266" max="266" width="10.42578125" style="50" customWidth="1"/>
    <col min="267" max="271" width="9.28515625" style="50" customWidth="1"/>
    <col min="272" max="501" width="9.140625" style="50" customWidth="1"/>
    <col min="502" max="502" width="8.5703125" style="50"/>
    <col min="503" max="503" width="24.42578125" style="50" customWidth="1"/>
    <col min="504" max="504" width="11.85546875" style="50" customWidth="1"/>
    <col min="505" max="506" width="11.5703125" style="50" customWidth="1"/>
    <col min="507" max="507" width="12.42578125" style="50" customWidth="1"/>
    <col min="508" max="508" width="12.7109375" style="50" customWidth="1"/>
    <col min="509" max="509" width="14.42578125" style="50" customWidth="1"/>
    <col min="510" max="510" width="12.85546875" style="50" customWidth="1"/>
    <col min="511" max="511" width="12.140625" style="50" customWidth="1"/>
    <col min="512" max="513" width="8.5703125" style="50"/>
    <col min="514" max="514" width="23.140625" style="50" customWidth="1"/>
    <col min="515" max="515" width="12.42578125" style="50" customWidth="1"/>
    <col min="516" max="516" width="11.7109375" style="50" customWidth="1"/>
    <col min="517" max="517" width="12.7109375" style="50" customWidth="1"/>
    <col min="518" max="518" width="11.42578125" style="50" customWidth="1"/>
    <col min="519" max="519" width="11.28515625" style="50" customWidth="1"/>
    <col min="520" max="520" width="10.7109375" style="50" customWidth="1"/>
    <col min="521" max="521" width="11.42578125" style="50" customWidth="1"/>
    <col min="522" max="522" width="10.42578125" style="50" customWidth="1"/>
    <col min="523" max="527" width="9.28515625" style="50" customWidth="1"/>
    <col min="528" max="757" width="9.140625" style="50" customWidth="1"/>
    <col min="758" max="758" width="8.5703125" style="50"/>
    <col min="759" max="759" width="24.42578125" style="50" customWidth="1"/>
    <col min="760" max="760" width="11.85546875" style="50" customWidth="1"/>
    <col min="761" max="762" width="11.5703125" style="50" customWidth="1"/>
    <col min="763" max="763" width="12.42578125" style="50" customWidth="1"/>
    <col min="764" max="764" width="12.7109375" style="50" customWidth="1"/>
    <col min="765" max="765" width="14.42578125" style="50" customWidth="1"/>
    <col min="766" max="766" width="12.85546875" style="50" customWidth="1"/>
    <col min="767" max="767" width="12.140625" style="50" customWidth="1"/>
    <col min="768" max="769" width="8.5703125" style="50"/>
    <col min="770" max="770" width="23.140625" style="50" customWidth="1"/>
    <col min="771" max="771" width="12.42578125" style="50" customWidth="1"/>
    <col min="772" max="772" width="11.7109375" style="50" customWidth="1"/>
    <col min="773" max="773" width="12.7109375" style="50" customWidth="1"/>
    <col min="774" max="774" width="11.42578125" style="50" customWidth="1"/>
    <col min="775" max="775" width="11.28515625" style="50" customWidth="1"/>
    <col min="776" max="776" width="10.7109375" style="50" customWidth="1"/>
    <col min="777" max="777" width="11.42578125" style="50" customWidth="1"/>
    <col min="778" max="778" width="10.42578125" style="50" customWidth="1"/>
    <col min="779" max="783" width="9.28515625" style="50" customWidth="1"/>
    <col min="784" max="1013" width="9.140625" style="50" customWidth="1"/>
    <col min="1014" max="1014" width="8.5703125" style="50"/>
    <col min="1015" max="1015" width="24.42578125" style="50" customWidth="1"/>
    <col min="1016" max="1016" width="11.85546875" style="50" customWidth="1"/>
    <col min="1017" max="1018" width="11.5703125" style="50" customWidth="1"/>
    <col min="1019" max="1019" width="12.42578125" style="50" customWidth="1"/>
    <col min="1020" max="1020" width="12.7109375" style="50" customWidth="1"/>
    <col min="1021" max="1021" width="14.42578125" style="50" customWidth="1"/>
    <col min="1022" max="1022" width="12.85546875" style="50" customWidth="1"/>
    <col min="1023" max="1023" width="12.140625" style="50" customWidth="1"/>
    <col min="1024" max="1025" width="8.5703125" style="50"/>
    <col min="1026" max="1026" width="23.140625" style="50" customWidth="1"/>
    <col min="1027" max="1027" width="12.42578125" style="50" customWidth="1"/>
    <col min="1028" max="1028" width="11.7109375" style="50" customWidth="1"/>
    <col min="1029" max="1029" width="12.7109375" style="50" customWidth="1"/>
    <col min="1030" max="1030" width="11.42578125" style="50" customWidth="1"/>
    <col min="1031" max="1031" width="11.28515625" style="50" customWidth="1"/>
    <col min="1032" max="1032" width="10.7109375" style="50" customWidth="1"/>
    <col min="1033" max="1033" width="11.42578125" style="50" customWidth="1"/>
    <col min="1034" max="1034" width="10.42578125" style="50" customWidth="1"/>
    <col min="1035" max="1039" width="9.28515625" style="50" customWidth="1"/>
    <col min="1040" max="1269" width="9.140625" style="50" customWidth="1"/>
    <col min="1270" max="1270" width="8.5703125" style="50"/>
    <col min="1271" max="1271" width="24.42578125" style="50" customWidth="1"/>
    <col min="1272" max="1272" width="11.85546875" style="50" customWidth="1"/>
    <col min="1273" max="1274" width="11.5703125" style="50" customWidth="1"/>
    <col min="1275" max="1275" width="12.42578125" style="50" customWidth="1"/>
    <col min="1276" max="1276" width="12.7109375" style="50" customWidth="1"/>
    <col min="1277" max="1277" width="14.42578125" style="50" customWidth="1"/>
    <col min="1278" max="1278" width="12.85546875" style="50" customWidth="1"/>
    <col min="1279" max="1279" width="12.140625" style="50" customWidth="1"/>
    <col min="1280" max="1281" width="8.5703125" style="50"/>
    <col min="1282" max="1282" width="23.140625" style="50" customWidth="1"/>
    <col min="1283" max="1283" width="12.42578125" style="50" customWidth="1"/>
    <col min="1284" max="1284" width="11.7109375" style="50" customWidth="1"/>
    <col min="1285" max="1285" width="12.7109375" style="50" customWidth="1"/>
    <col min="1286" max="1286" width="11.42578125" style="50" customWidth="1"/>
    <col min="1287" max="1287" width="11.28515625" style="50" customWidth="1"/>
    <col min="1288" max="1288" width="10.7109375" style="50" customWidth="1"/>
    <col min="1289" max="1289" width="11.42578125" style="50" customWidth="1"/>
    <col min="1290" max="1290" width="10.42578125" style="50" customWidth="1"/>
    <col min="1291" max="1295" width="9.28515625" style="50" customWidth="1"/>
    <col min="1296" max="1525" width="9.140625" style="50" customWidth="1"/>
    <col min="1526" max="1526" width="8.5703125" style="50"/>
    <col min="1527" max="1527" width="24.42578125" style="50" customWidth="1"/>
    <col min="1528" max="1528" width="11.85546875" style="50" customWidth="1"/>
    <col min="1529" max="1530" width="11.5703125" style="50" customWidth="1"/>
    <col min="1531" max="1531" width="12.42578125" style="50" customWidth="1"/>
    <col min="1532" max="1532" width="12.7109375" style="50" customWidth="1"/>
    <col min="1533" max="1533" width="14.42578125" style="50" customWidth="1"/>
    <col min="1534" max="1534" width="12.85546875" style="50" customWidth="1"/>
    <col min="1535" max="1535" width="12.140625" style="50" customWidth="1"/>
    <col min="1536" max="1537" width="8.5703125" style="50"/>
    <col min="1538" max="1538" width="23.140625" style="50" customWidth="1"/>
    <col min="1539" max="1539" width="12.42578125" style="50" customWidth="1"/>
    <col min="1540" max="1540" width="11.7109375" style="50" customWidth="1"/>
    <col min="1541" max="1541" width="12.7109375" style="50" customWidth="1"/>
    <col min="1542" max="1542" width="11.42578125" style="50" customWidth="1"/>
    <col min="1543" max="1543" width="11.28515625" style="50" customWidth="1"/>
    <col min="1544" max="1544" width="10.7109375" style="50" customWidth="1"/>
    <col min="1545" max="1545" width="11.42578125" style="50" customWidth="1"/>
    <col min="1546" max="1546" width="10.42578125" style="50" customWidth="1"/>
    <col min="1547" max="1551" width="9.28515625" style="50" customWidth="1"/>
    <col min="1552" max="1781" width="9.140625" style="50" customWidth="1"/>
    <col min="1782" max="1782" width="8.5703125" style="50"/>
    <col min="1783" max="1783" width="24.42578125" style="50" customWidth="1"/>
    <col min="1784" max="1784" width="11.85546875" style="50" customWidth="1"/>
    <col min="1785" max="1786" width="11.5703125" style="50" customWidth="1"/>
    <col min="1787" max="1787" width="12.42578125" style="50" customWidth="1"/>
    <col min="1788" max="1788" width="12.7109375" style="50" customWidth="1"/>
    <col min="1789" max="1789" width="14.42578125" style="50" customWidth="1"/>
    <col min="1790" max="1790" width="12.85546875" style="50" customWidth="1"/>
    <col min="1791" max="1791" width="12.140625" style="50" customWidth="1"/>
    <col min="1792" max="1793" width="8.5703125" style="50"/>
    <col min="1794" max="1794" width="23.140625" style="50" customWidth="1"/>
    <col min="1795" max="1795" width="12.42578125" style="50" customWidth="1"/>
    <col min="1796" max="1796" width="11.7109375" style="50" customWidth="1"/>
    <col min="1797" max="1797" width="12.7109375" style="50" customWidth="1"/>
    <col min="1798" max="1798" width="11.42578125" style="50" customWidth="1"/>
    <col min="1799" max="1799" width="11.28515625" style="50" customWidth="1"/>
    <col min="1800" max="1800" width="10.7109375" style="50" customWidth="1"/>
    <col min="1801" max="1801" width="11.42578125" style="50" customWidth="1"/>
    <col min="1802" max="1802" width="10.42578125" style="50" customWidth="1"/>
    <col min="1803" max="1807" width="9.28515625" style="50" customWidth="1"/>
    <col min="1808" max="2037" width="9.140625" style="50" customWidth="1"/>
    <col min="2038" max="2038" width="8.5703125" style="50"/>
    <col min="2039" max="2039" width="24.42578125" style="50" customWidth="1"/>
    <col min="2040" max="2040" width="11.85546875" style="50" customWidth="1"/>
    <col min="2041" max="2042" width="11.5703125" style="50" customWidth="1"/>
    <col min="2043" max="2043" width="12.42578125" style="50" customWidth="1"/>
    <col min="2044" max="2044" width="12.7109375" style="50" customWidth="1"/>
    <col min="2045" max="2045" width="14.42578125" style="50" customWidth="1"/>
    <col min="2046" max="2046" width="12.85546875" style="50" customWidth="1"/>
    <col min="2047" max="2047" width="12.140625" style="50" customWidth="1"/>
    <col min="2048" max="2049" width="8.5703125" style="50"/>
    <col min="2050" max="2050" width="23.140625" style="50" customWidth="1"/>
    <col min="2051" max="2051" width="12.42578125" style="50" customWidth="1"/>
    <col min="2052" max="2052" width="11.7109375" style="50" customWidth="1"/>
    <col min="2053" max="2053" width="12.7109375" style="50" customWidth="1"/>
    <col min="2054" max="2054" width="11.42578125" style="50" customWidth="1"/>
    <col min="2055" max="2055" width="11.28515625" style="50" customWidth="1"/>
    <col min="2056" max="2056" width="10.7109375" style="50" customWidth="1"/>
    <col min="2057" max="2057" width="11.42578125" style="50" customWidth="1"/>
    <col min="2058" max="2058" width="10.42578125" style="50" customWidth="1"/>
    <col min="2059" max="2063" width="9.28515625" style="50" customWidth="1"/>
    <col min="2064" max="2293" width="9.140625" style="50" customWidth="1"/>
    <col min="2294" max="2294" width="8.5703125" style="50"/>
    <col min="2295" max="2295" width="24.42578125" style="50" customWidth="1"/>
    <col min="2296" max="2296" width="11.85546875" style="50" customWidth="1"/>
    <col min="2297" max="2298" width="11.5703125" style="50" customWidth="1"/>
    <col min="2299" max="2299" width="12.42578125" style="50" customWidth="1"/>
    <col min="2300" max="2300" width="12.7109375" style="50" customWidth="1"/>
    <col min="2301" max="2301" width="14.42578125" style="50" customWidth="1"/>
    <col min="2302" max="2302" width="12.85546875" style="50" customWidth="1"/>
    <col min="2303" max="2303" width="12.140625" style="50" customWidth="1"/>
    <col min="2304" max="2305" width="8.5703125" style="50"/>
    <col min="2306" max="2306" width="23.140625" style="50" customWidth="1"/>
    <col min="2307" max="2307" width="12.42578125" style="50" customWidth="1"/>
    <col min="2308" max="2308" width="11.7109375" style="50" customWidth="1"/>
    <col min="2309" max="2309" width="12.7109375" style="50" customWidth="1"/>
    <col min="2310" max="2310" width="11.42578125" style="50" customWidth="1"/>
    <col min="2311" max="2311" width="11.28515625" style="50" customWidth="1"/>
    <col min="2312" max="2312" width="10.7109375" style="50" customWidth="1"/>
    <col min="2313" max="2313" width="11.42578125" style="50" customWidth="1"/>
    <col min="2314" max="2314" width="10.42578125" style="50" customWidth="1"/>
    <col min="2315" max="2319" width="9.28515625" style="50" customWidth="1"/>
    <col min="2320" max="2549" width="9.140625" style="50" customWidth="1"/>
    <col min="2550" max="2550" width="8.5703125" style="50"/>
    <col min="2551" max="2551" width="24.42578125" style="50" customWidth="1"/>
    <col min="2552" max="2552" width="11.85546875" style="50" customWidth="1"/>
    <col min="2553" max="2554" width="11.5703125" style="50" customWidth="1"/>
    <col min="2555" max="2555" width="12.42578125" style="50" customWidth="1"/>
    <col min="2556" max="2556" width="12.7109375" style="50" customWidth="1"/>
    <col min="2557" max="2557" width="14.42578125" style="50" customWidth="1"/>
    <col min="2558" max="2558" width="12.85546875" style="50" customWidth="1"/>
    <col min="2559" max="2559" width="12.140625" style="50" customWidth="1"/>
    <col min="2560" max="2561" width="8.5703125" style="50"/>
    <col min="2562" max="2562" width="23.140625" style="50" customWidth="1"/>
    <col min="2563" max="2563" width="12.42578125" style="50" customWidth="1"/>
    <col min="2564" max="2564" width="11.7109375" style="50" customWidth="1"/>
    <col min="2565" max="2565" width="12.7109375" style="50" customWidth="1"/>
    <col min="2566" max="2566" width="11.42578125" style="50" customWidth="1"/>
    <col min="2567" max="2567" width="11.28515625" style="50" customWidth="1"/>
    <col min="2568" max="2568" width="10.7109375" style="50" customWidth="1"/>
    <col min="2569" max="2569" width="11.42578125" style="50" customWidth="1"/>
    <col min="2570" max="2570" width="10.42578125" style="50" customWidth="1"/>
    <col min="2571" max="2575" width="9.28515625" style="50" customWidth="1"/>
    <col min="2576" max="2805" width="9.140625" style="50" customWidth="1"/>
    <col min="2806" max="2806" width="8.5703125" style="50"/>
    <col min="2807" max="2807" width="24.42578125" style="50" customWidth="1"/>
    <col min="2808" max="2808" width="11.85546875" style="50" customWidth="1"/>
    <col min="2809" max="2810" width="11.5703125" style="50" customWidth="1"/>
    <col min="2811" max="2811" width="12.42578125" style="50" customWidth="1"/>
    <col min="2812" max="2812" width="12.7109375" style="50" customWidth="1"/>
    <col min="2813" max="2813" width="14.42578125" style="50" customWidth="1"/>
    <col min="2814" max="2814" width="12.85546875" style="50" customWidth="1"/>
    <col min="2815" max="2815" width="12.140625" style="50" customWidth="1"/>
    <col min="2816" max="2817" width="8.5703125" style="50"/>
    <col min="2818" max="2818" width="23.140625" style="50" customWidth="1"/>
    <col min="2819" max="2819" width="12.42578125" style="50" customWidth="1"/>
    <col min="2820" max="2820" width="11.7109375" style="50" customWidth="1"/>
    <col min="2821" max="2821" width="12.7109375" style="50" customWidth="1"/>
    <col min="2822" max="2822" width="11.42578125" style="50" customWidth="1"/>
    <col min="2823" max="2823" width="11.28515625" style="50" customWidth="1"/>
    <col min="2824" max="2824" width="10.7109375" style="50" customWidth="1"/>
    <col min="2825" max="2825" width="11.42578125" style="50" customWidth="1"/>
    <col min="2826" max="2826" width="10.42578125" style="50" customWidth="1"/>
    <col min="2827" max="2831" width="9.28515625" style="50" customWidth="1"/>
    <col min="2832" max="3061" width="9.140625" style="50" customWidth="1"/>
    <col min="3062" max="3062" width="8.5703125" style="50"/>
    <col min="3063" max="3063" width="24.42578125" style="50" customWidth="1"/>
    <col min="3064" max="3064" width="11.85546875" style="50" customWidth="1"/>
    <col min="3065" max="3066" width="11.5703125" style="50" customWidth="1"/>
    <col min="3067" max="3067" width="12.42578125" style="50" customWidth="1"/>
    <col min="3068" max="3068" width="12.7109375" style="50" customWidth="1"/>
    <col min="3069" max="3069" width="14.42578125" style="50" customWidth="1"/>
    <col min="3070" max="3070" width="12.85546875" style="50" customWidth="1"/>
    <col min="3071" max="3071" width="12.140625" style="50" customWidth="1"/>
    <col min="3072" max="3073" width="8.5703125" style="50"/>
    <col min="3074" max="3074" width="23.140625" style="50" customWidth="1"/>
    <col min="3075" max="3075" width="12.42578125" style="50" customWidth="1"/>
    <col min="3076" max="3076" width="11.7109375" style="50" customWidth="1"/>
    <col min="3077" max="3077" width="12.7109375" style="50" customWidth="1"/>
    <col min="3078" max="3078" width="11.42578125" style="50" customWidth="1"/>
    <col min="3079" max="3079" width="11.28515625" style="50" customWidth="1"/>
    <col min="3080" max="3080" width="10.7109375" style="50" customWidth="1"/>
    <col min="3081" max="3081" width="11.42578125" style="50" customWidth="1"/>
    <col min="3082" max="3082" width="10.42578125" style="50" customWidth="1"/>
    <col min="3083" max="3087" width="9.28515625" style="50" customWidth="1"/>
    <col min="3088" max="3317" width="9.140625" style="50" customWidth="1"/>
    <col min="3318" max="3318" width="8.5703125" style="50"/>
    <col min="3319" max="3319" width="24.42578125" style="50" customWidth="1"/>
    <col min="3320" max="3320" width="11.85546875" style="50" customWidth="1"/>
    <col min="3321" max="3322" width="11.5703125" style="50" customWidth="1"/>
    <col min="3323" max="3323" width="12.42578125" style="50" customWidth="1"/>
    <col min="3324" max="3324" width="12.7109375" style="50" customWidth="1"/>
    <col min="3325" max="3325" width="14.42578125" style="50" customWidth="1"/>
    <col min="3326" max="3326" width="12.85546875" style="50" customWidth="1"/>
    <col min="3327" max="3327" width="12.140625" style="50" customWidth="1"/>
    <col min="3328" max="3329" width="8.5703125" style="50"/>
    <col min="3330" max="3330" width="23.140625" style="50" customWidth="1"/>
    <col min="3331" max="3331" width="12.42578125" style="50" customWidth="1"/>
    <col min="3332" max="3332" width="11.7109375" style="50" customWidth="1"/>
    <col min="3333" max="3333" width="12.7109375" style="50" customWidth="1"/>
    <col min="3334" max="3334" width="11.42578125" style="50" customWidth="1"/>
    <col min="3335" max="3335" width="11.28515625" style="50" customWidth="1"/>
    <col min="3336" max="3336" width="10.7109375" style="50" customWidth="1"/>
    <col min="3337" max="3337" width="11.42578125" style="50" customWidth="1"/>
    <col min="3338" max="3338" width="10.42578125" style="50" customWidth="1"/>
    <col min="3339" max="3343" width="9.28515625" style="50" customWidth="1"/>
    <col min="3344" max="3573" width="9.140625" style="50" customWidth="1"/>
    <col min="3574" max="3574" width="8.5703125" style="50"/>
    <col min="3575" max="3575" width="24.42578125" style="50" customWidth="1"/>
    <col min="3576" max="3576" width="11.85546875" style="50" customWidth="1"/>
    <col min="3577" max="3578" width="11.5703125" style="50" customWidth="1"/>
    <col min="3579" max="3579" width="12.42578125" style="50" customWidth="1"/>
    <col min="3580" max="3580" width="12.7109375" style="50" customWidth="1"/>
    <col min="3581" max="3581" width="14.42578125" style="50" customWidth="1"/>
    <col min="3582" max="3582" width="12.85546875" style="50" customWidth="1"/>
    <col min="3583" max="3583" width="12.140625" style="50" customWidth="1"/>
    <col min="3584" max="3585" width="8.5703125" style="50"/>
    <col min="3586" max="3586" width="23.140625" style="50" customWidth="1"/>
    <col min="3587" max="3587" width="12.42578125" style="50" customWidth="1"/>
    <col min="3588" max="3588" width="11.7109375" style="50" customWidth="1"/>
    <col min="3589" max="3589" width="12.7109375" style="50" customWidth="1"/>
    <col min="3590" max="3590" width="11.42578125" style="50" customWidth="1"/>
    <col min="3591" max="3591" width="11.28515625" style="50" customWidth="1"/>
    <col min="3592" max="3592" width="10.7109375" style="50" customWidth="1"/>
    <col min="3593" max="3593" width="11.42578125" style="50" customWidth="1"/>
    <col min="3594" max="3594" width="10.42578125" style="50" customWidth="1"/>
    <col min="3595" max="3599" width="9.28515625" style="50" customWidth="1"/>
    <col min="3600" max="3829" width="9.140625" style="50" customWidth="1"/>
    <col min="3830" max="3830" width="8.5703125" style="50"/>
    <col min="3831" max="3831" width="24.42578125" style="50" customWidth="1"/>
    <col min="3832" max="3832" width="11.85546875" style="50" customWidth="1"/>
    <col min="3833" max="3834" width="11.5703125" style="50" customWidth="1"/>
    <col min="3835" max="3835" width="12.42578125" style="50" customWidth="1"/>
    <col min="3836" max="3836" width="12.7109375" style="50" customWidth="1"/>
    <col min="3837" max="3837" width="14.42578125" style="50" customWidth="1"/>
    <col min="3838" max="3838" width="12.85546875" style="50" customWidth="1"/>
    <col min="3839" max="3839" width="12.140625" style="50" customWidth="1"/>
    <col min="3840" max="3841" width="8.5703125" style="50"/>
    <col min="3842" max="3842" width="23.140625" style="50" customWidth="1"/>
    <col min="3843" max="3843" width="12.42578125" style="50" customWidth="1"/>
    <col min="3844" max="3844" width="11.7109375" style="50" customWidth="1"/>
    <col min="3845" max="3845" width="12.7109375" style="50" customWidth="1"/>
    <col min="3846" max="3846" width="11.42578125" style="50" customWidth="1"/>
    <col min="3847" max="3847" width="11.28515625" style="50" customWidth="1"/>
    <col min="3848" max="3848" width="10.7109375" style="50" customWidth="1"/>
    <col min="3849" max="3849" width="11.42578125" style="50" customWidth="1"/>
    <col min="3850" max="3850" width="10.42578125" style="50" customWidth="1"/>
    <col min="3851" max="3855" width="9.28515625" style="50" customWidth="1"/>
    <col min="3856" max="4085" width="9.140625" style="50" customWidth="1"/>
    <col min="4086" max="4086" width="8.5703125" style="50"/>
    <col min="4087" max="4087" width="24.42578125" style="50" customWidth="1"/>
    <col min="4088" max="4088" width="11.85546875" style="50" customWidth="1"/>
    <col min="4089" max="4090" width="11.5703125" style="50" customWidth="1"/>
    <col min="4091" max="4091" width="12.42578125" style="50" customWidth="1"/>
    <col min="4092" max="4092" width="12.7109375" style="50" customWidth="1"/>
    <col min="4093" max="4093" width="14.42578125" style="50" customWidth="1"/>
    <col min="4094" max="4094" width="12.85546875" style="50" customWidth="1"/>
    <col min="4095" max="4095" width="12.140625" style="50" customWidth="1"/>
    <col min="4096" max="4097" width="8.5703125" style="50"/>
    <col min="4098" max="4098" width="23.140625" style="50" customWidth="1"/>
    <col min="4099" max="4099" width="12.42578125" style="50" customWidth="1"/>
    <col min="4100" max="4100" width="11.7109375" style="50" customWidth="1"/>
    <col min="4101" max="4101" width="12.7109375" style="50" customWidth="1"/>
    <col min="4102" max="4102" width="11.42578125" style="50" customWidth="1"/>
    <col min="4103" max="4103" width="11.28515625" style="50" customWidth="1"/>
    <col min="4104" max="4104" width="10.7109375" style="50" customWidth="1"/>
    <col min="4105" max="4105" width="11.42578125" style="50" customWidth="1"/>
    <col min="4106" max="4106" width="10.42578125" style="50" customWidth="1"/>
    <col min="4107" max="4111" width="9.28515625" style="50" customWidth="1"/>
    <col min="4112" max="4341" width="9.140625" style="50" customWidth="1"/>
    <col min="4342" max="4342" width="8.5703125" style="50"/>
    <col min="4343" max="4343" width="24.42578125" style="50" customWidth="1"/>
    <col min="4344" max="4344" width="11.85546875" style="50" customWidth="1"/>
    <col min="4345" max="4346" width="11.5703125" style="50" customWidth="1"/>
    <col min="4347" max="4347" width="12.42578125" style="50" customWidth="1"/>
    <col min="4348" max="4348" width="12.7109375" style="50" customWidth="1"/>
    <col min="4349" max="4349" width="14.42578125" style="50" customWidth="1"/>
    <col min="4350" max="4350" width="12.85546875" style="50" customWidth="1"/>
    <col min="4351" max="4351" width="12.140625" style="50" customWidth="1"/>
    <col min="4352" max="4353" width="8.5703125" style="50"/>
    <col min="4354" max="4354" width="23.140625" style="50" customWidth="1"/>
    <col min="4355" max="4355" width="12.42578125" style="50" customWidth="1"/>
    <col min="4356" max="4356" width="11.7109375" style="50" customWidth="1"/>
    <col min="4357" max="4357" width="12.7109375" style="50" customWidth="1"/>
    <col min="4358" max="4358" width="11.42578125" style="50" customWidth="1"/>
    <col min="4359" max="4359" width="11.28515625" style="50" customWidth="1"/>
    <col min="4360" max="4360" width="10.7109375" style="50" customWidth="1"/>
    <col min="4361" max="4361" width="11.42578125" style="50" customWidth="1"/>
    <col min="4362" max="4362" width="10.42578125" style="50" customWidth="1"/>
    <col min="4363" max="4367" width="9.28515625" style="50" customWidth="1"/>
    <col min="4368" max="4597" width="9.140625" style="50" customWidth="1"/>
    <col min="4598" max="4598" width="8.5703125" style="50"/>
    <col min="4599" max="4599" width="24.42578125" style="50" customWidth="1"/>
    <col min="4600" max="4600" width="11.85546875" style="50" customWidth="1"/>
    <col min="4601" max="4602" width="11.5703125" style="50" customWidth="1"/>
    <col min="4603" max="4603" width="12.42578125" style="50" customWidth="1"/>
    <col min="4604" max="4604" width="12.7109375" style="50" customWidth="1"/>
    <col min="4605" max="4605" width="14.42578125" style="50" customWidth="1"/>
    <col min="4606" max="4606" width="12.85546875" style="50" customWidth="1"/>
    <col min="4607" max="4607" width="12.140625" style="50" customWidth="1"/>
    <col min="4608" max="4609" width="8.5703125" style="50"/>
    <col min="4610" max="4610" width="23.140625" style="50" customWidth="1"/>
    <col min="4611" max="4611" width="12.42578125" style="50" customWidth="1"/>
    <col min="4612" max="4612" width="11.7109375" style="50" customWidth="1"/>
    <col min="4613" max="4613" width="12.7109375" style="50" customWidth="1"/>
    <col min="4614" max="4614" width="11.42578125" style="50" customWidth="1"/>
    <col min="4615" max="4615" width="11.28515625" style="50" customWidth="1"/>
    <col min="4616" max="4616" width="10.7109375" style="50" customWidth="1"/>
    <col min="4617" max="4617" width="11.42578125" style="50" customWidth="1"/>
    <col min="4618" max="4618" width="10.42578125" style="50" customWidth="1"/>
    <col min="4619" max="4623" width="9.28515625" style="50" customWidth="1"/>
    <col min="4624" max="4853" width="9.140625" style="50" customWidth="1"/>
    <col min="4854" max="4854" width="8.5703125" style="50"/>
    <col min="4855" max="4855" width="24.42578125" style="50" customWidth="1"/>
    <col min="4856" max="4856" width="11.85546875" style="50" customWidth="1"/>
    <col min="4857" max="4858" width="11.5703125" style="50" customWidth="1"/>
    <col min="4859" max="4859" width="12.42578125" style="50" customWidth="1"/>
    <col min="4860" max="4860" width="12.7109375" style="50" customWidth="1"/>
    <col min="4861" max="4861" width="14.42578125" style="50" customWidth="1"/>
    <col min="4862" max="4862" width="12.85546875" style="50" customWidth="1"/>
    <col min="4863" max="4863" width="12.140625" style="50" customWidth="1"/>
    <col min="4864" max="4865" width="8.5703125" style="50"/>
    <col min="4866" max="4866" width="23.140625" style="50" customWidth="1"/>
    <col min="4867" max="4867" width="12.42578125" style="50" customWidth="1"/>
    <col min="4868" max="4868" width="11.7109375" style="50" customWidth="1"/>
    <col min="4869" max="4869" width="12.7109375" style="50" customWidth="1"/>
    <col min="4870" max="4870" width="11.42578125" style="50" customWidth="1"/>
    <col min="4871" max="4871" width="11.28515625" style="50" customWidth="1"/>
    <col min="4872" max="4872" width="10.7109375" style="50" customWidth="1"/>
    <col min="4873" max="4873" width="11.42578125" style="50" customWidth="1"/>
    <col min="4874" max="4874" width="10.42578125" style="50" customWidth="1"/>
    <col min="4875" max="4879" width="9.28515625" style="50" customWidth="1"/>
    <col min="4880" max="5109" width="9.140625" style="50" customWidth="1"/>
    <col min="5110" max="5110" width="8.5703125" style="50"/>
    <col min="5111" max="5111" width="24.42578125" style="50" customWidth="1"/>
    <col min="5112" max="5112" width="11.85546875" style="50" customWidth="1"/>
    <col min="5113" max="5114" width="11.5703125" style="50" customWidth="1"/>
    <col min="5115" max="5115" width="12.42578125" style="50" customWidth="1"/>
    <col min="5116" max="5116" width="12.7109375" style="50" customWidth="1"/>
    <col min="5117" max="5117" width="14.42578125" style="50" customWidth="1"/>
    <col min="5118" max="5118" width="12.85546875" style="50" customWidth="1"/>
    <col min="5119" max="5119" width="12.140625" style="50" customWidth="1"/>
    <col min="5120" max="5121" width="8.5703125" style="50"/>
    <col min="5122" max="5122" width="23.140625" style="50" customWidth="1"/>
    <col min="5123" max="5123" width="12.42578125" style="50" customWidth="1"/>
    <col min="5124" max="5124" width="11.7109375" style="50" customWidth="1"/>
    <col min="5125" max="5125" width="12.7109375" style="50" customWidth="1"/>
    <col min="5126" max="5126" width="11.42578125" style="50" customWidth="1"/>
    <col min="5127" max="5127" width="11.28515625" style="50" customWidth="1"/>
    <col min="5128" max="5128" width="10.7109375" style="50" customWidth="1"/>
    <col min="5129" max="5129" width="11.42578125" style="50" customWidth="1"/>
    <col min="5130" max="5130" width="10.42578125" style="50" customWidth="1"/>
    <col min="5131" max="5135" width="9.28515625" style="50" customWidth="1"/>
    <col min="5136" max="5365" width="9.140625" style="50" customWidth="1"/>
    <col min="5366" max="5366" width="8.5703125" style="50"/>
    <col min="5367" max="5367" width="24.42578125" style="50" customWidth="1"/>
    <col min="5368" max="5368" width="11.85546875" style="50" customWidth="1"/>
    <col min="5369" max="5370" width="11.5703125" style="50" customWidth="1"/>
    <col min="5371" max="5371" width="12.42578125" style="50" customWidth="1"/>
    <col min="5372" max="5372" width="12.7109375" style="50" customWidth="1"/>
    <col min="5373" max="5373" width="14.42578125" style="50" customWidth="1"/>
    <col min="5374" max="5374" width="12.85546875" style="50" customWidth="1"/>
    <col min="5375" max="5375" width="12.140625" style="50" customWidth="1"/>
    <col min="5376" max="5377" width="8.5703125" style="50"/>
    <col min="5378" max="5378" width="23.140625" style="50" customWidth="1"/>
    <col min="5379" max="5379" width="12.42578125" style="50" customWidth="1"/>
    <col min="5380" max="5380" width="11.7109375" style="50" customWidth="1"/>
    <col min="5381" max="5381" width="12.7109375" style="50" customWidth="1"/>
    <col min="5382" max="5382" width="11.42578125" style="50" customWidth="1"/>
    <col min="5383" max="5383" width="11.28515625" style="50" customWidth="1"/>
    <col min="5384" max="5384" width="10.7109375" style="50" customWidth="1"/>
    <col min="5385" max="5385" width="11.42578125" style="50" customWidth="1"/>
    <col min="5386" max="5386" width="10.42578125" style="50" customWidth="1"/>
    <col min="5387" max="5391" width="9.28515625" style="50" customWidth="1"/>
    <col min="5392" max="5621" width="9.140625" style="50" customWidth="1"/>
    <col min="5622" max="5622" width="8.5703125" style="50"/>
    <col min="5623" max="5623" width="24.42578125" style="50" customWidth="1"/>
    <col min="5624" max="5624" width="11.85546875" style="50" customWidth="1"/>
    <col min="5625" max="5626" width="11.5703125" style="50" customWidth="1"/>
    <col min="5627" max="5627" width="12.42578125" style="50" customWidth="1"/>
    <col min="5628" max="5628" width="12.7109375" style="50" customWidth="1"/>
    <col min="5629" max="5629" width="14.42578125" style="50" customWidth="1"/>
    <col min="5630" max="5630" width="12.85546875" style="50" customWidth="1"/>
    <col min="5631" max="5631" width="12.140625" style="50" customWidth="1"/>
    <col min="5632" max="5633" width="8.5703125" style="50"/>
    <col min="5634" max="5634" width="23.140625" style="50" customWidth="1"/>
    <col min="5635" max="5635" width="12.42578125" style="50" customWidth="1"/>
    <col min="5636" max="5636" width="11.7109375" style="50" customWidth="1"/>
    <col min="5637" max="5637" width="12.7109375" style="50" customWidth="1"/>
    <col min="5638" max="5638" width="11.42578125" style="50" customWidth="1"/>
    <col min="5639" max="5639" width="11.28515625" style="50" customWidth="1"/>
    <col min="5640" max="5640" width="10.7109375" style="50" customWidth="1"/>
    <col min="5641" max="5641" width="11.42578125" style="50" customWidth="1"/>
    <col min="5642" max="5642" width="10.42578125" style="50" customWidth="1"/>
    <col min="5643" max="5647" width="9.28515625" style="50" customWidth="1"/>
    <col min="5648" max="5877" width="9.140625" style="50" customWidth="1"/>
    <col min="5878" max="5878" width="8.5703125" style="50"/>
    <col min="5879" max="5879" width="24.42578125" style="50" customWidth="1"/>
    <col min="5880" max="5880" width="11.85546875" style="50" customWidth="1"/>
    <col min="5881" max="5882" width="11.5703125" style="50" customWidth="1"/>
    <col min="5883" max="5883" width="12.42578125" style="50" customWidth="1"/>
    <col min="5884" max="5884" width="12.7109375" style="50" customWidth="1"/>
    <col min="5885" max="5885" width="14.42578125" style="50" customWidth="1"/>
    <col min="5886" max="5886" width="12.85546875" style="50" customWidth="1"/>
    <col min="5887" max="5887" width="12.140625" style="50" customWidth="1"/>
    <col min="5888" max="5889" width="8.5703125" style="50"/>
    <col min="5890" max="5890" width="23.140625" style="50" customWidth="1"/>
    <col min="5891" max="5891" width="12.42578125" style="50" customWidth="1"/>
    <col min="5892" max="5892" width="11.7109375" style="50" customWidth="1"/>
    <col min="5893" max="5893" width="12.7109375" style="50" customWidth="1"/>
    <col min="5894" max="5894" width="11.42578125" style="50" customWidth="1"/>
    <col min="5895" max="5895" width="11.28515625" style="50" customWidth="1"/>
    <col min="5896" max="5896" width="10.7109375" style="50" customWidth="1"/>
    <col min="5897" max="5897" width="11.42578125" style="50" customWidth="1"/>
    <col min="5898" max="5898" width="10.42578125" style="50" customWidth="1"/>
    <col min="5899" max="5903" width="9.28515625" style="50" customWidth="1"/>
    <col min="5904" max="6133" width="9.140625" style="50" customWidth="1"/>
    <col min="6134" max="6134" width="8.5703125" style="50"/>
    <col min="6135" max="6135" width="24.42578125" style="50" customWidth="1"/>
    <col min="6136" max="6136" width="11.85546875" style="50" customWidth="1"/>
    <col min="6137" max="6138" width="11.5703125" style="50" customWidth="1"/>
    <col min="6139" max="6139" width="12.42578125" style="50" customWidth="1"/>
    <col min="6140" max="6140" width="12.7109375" style="50" customWidth="1"/>
    <col min="6141" max="6141" width="14.42578125" style="50" customWidth="1"/>
    <col min="6142" max="6142" width="12.85546875" style="50" customWidth="1"/>
    <col min="6143" max="6143" width="12.140625" style="50" customWidth="1"/>
    <col min="6144" max="6145" width="8.5703125" style="50"/>
    <col min="6146" max="6146" width="23.140625" style="50" customWidth="1"/>
    <col min="6147" max="6147" width="12.42578125" style="50" customWidth="1"/>
    <col min="6148" max="6148" width="11.7109375" style="50" customWidth="1"/>
    <col min="6149" max="6149" width="12.7109375" style="50" customWidth="1"/>
    <col min="6150" max="6150" width="11.42578125" style="50" customWidth="1"/>
    <col min="6151" max="6151" width="11.28515625" style="50" customWidth="1"/>
    <col min="6152" max="6152" width="10.7109375" style="50" customWidth="1"/>
    <col min="6153" max="6153" width="11.42578125" style="50" customWidth="1"/>
    <col min="6154" max="6154" width="10.42578125" style="50" customWidth="1"/>
    <col min="6155" max="6159" width="9.28515625" style="50" customWidth="1"/>
    <col min="6160" max="6389" width="9.140625" style="50" customWidth="1"/>
    <col min="6390" max="6390" width="8.5703125" style="50"/>
    <col min="6391" max="6391" width="24.42578125" style="50" customWidth="1"/>
    <col min="6392" max="6392" width="11.85546875" style="50" customWidth="1"/>
    <col min="6393" max="6394" width="11.5703125" style="50" customWidth="1"/>
    <col min="6395" max="6395" width="12.42578125" style="50" customWidth="1"/>
    <col min="6396" max="6396" width="12.7109375" style="50" customWidth="1"/>
    <col min="6397" max="6397" width="14.42578125" style="50" customWidth="1"/>
    <col min="6398" max="6398" width="12.85546875" style="50" customWidth="1"/>
    <col min="6399" max="6399" width="12.140625" style="50" customWidth="1"/>
    <col min="6400" max="6401" width="8.5703125" style="50"/>
    <col min="6402" max="6402" width="23.140625" style="50" customWidth="1"/>
    <col min="6403" max="6403" width="12.42578125" style="50" customWidth="1"/>
    <col min="6404" max="6404" width="11.7109375" style="50" customWidth="1"/>
    <col min="6405" max="6405" width="12.7109375" style="50" customWidth="1"/>
    <col min="6406" max="6406" width="11.42578125" style="50" customWidth="1"/>
    <col min="6407" max="6407" width="11.28515625" style="50" customWidth="1"/>
    <col min="6408" max="6408" width="10.7109375" style="50" customWidth="1"/>
    <col min="6409" max="6409" width="11.42578125" style="50" customWidth="1"/>
    <col min="6410" max="6410" width="10.42578125" style="50" customWidth="1"/>
    <col min="6411" max="6415" width="9.28515625" style="50" customWidth="1"/>
    <col min="6416" max="6645" width="9.140625" style="50" customWidth="1"/>
    <col min="6646" max="6646" width="8.5703125" style="50"/>
    <col min="6647" max="6647" width="24.42578125" style="50" customWidth="1"/>
    <col min="6648" max="6648" width="11.85546875" style="50" customWidth="1"/>
    <col min="6649" max="6650" width="11.5703125" style="50" customWidth="1"/>
    <col min="6651" max="6651" width="12.42578125" style="50" customWidth="1"/>
    <col min="6652" max="6652" width="12.7109375" style="50" customWidth="1"/>
    <col min="6653" max="6653" width="14.42578125" style="50" customWidth="1"/>
    <col min="6654" max="6654" width="12.85546875" style="50" customWidth="1"/>
    <col min="6655" max="6655" width="12.140625" style="50" customWidth="1"/>
    <col min="6656" max="6657" width="8.5703125" style="50"/>
    <col min="6658" max="6658" width="23.140625" style="50" customWidth="1"/>
    <col min="6659" max="6659" width="12.42578125" style="50" customWidth="1"/>
    <col min="6660" max="6660" width="11.7109375" style="50" customWidth="1"/>
    <col min="6661" max="6661" width="12.7109375" style="50" customWidth="1"/>
    <col min="6662" max="6662" width="11.42578125" style="50" customWidth="1"/>
    <col min="6663" max="6663" width="11.28515625" style="50" customWidth="1"/>
    <col min="6664" max="6664" width="10.7109375" style="50" customWidth="1"/>
    <col min="6665" max="6665" width="11.42578125" style="50" customWidth="1"/>
    <col min="6666" max="6666" width="10.42578125" style="50" customWidth="1"/>
    <col min="6667" max="6671" width="9.28515625" style="50" customWidth="1"/>
    <col min="6672" max="6901" width="9.140625" style="50" customWidth="1"/>
    <col min="6902" max="6902" width="8.5703125" style="50"/>
    <col min="6903" max="6903" width="24.42578125" style="50" customWidth="1"/>
    <col min="6904" max="6904" width="11.85546875" style="50" customWidth="1"/>
    <col min="6905" max="6906" width="11.5703125" style="50" customWidth="1"/>
    <col min="6907" max="6907" width="12.42578125" style="50" customWidth="1"/>
    <col min="6908" max="6908" width="12.7109375" style="50" customWidth="1"/>
    <col min="6909" max="6909" width="14.42578125" style="50" customWidth="1"/>
    <col min="6910" max="6910" width="12.85546875" style="50" customWidth="1"/>
    <col min="6911" max="6911" width="12.140625" style="50" customWidth="1"/>
    <col min="6912" max="6913" width="8.5703125" style="50"/>
    <col min="6914" max="6914" width="23.140625" style="50" customWidth="1"/>
    <col min="6915" max="6915" width="12.42578125" style="50" customWidth="1"/>
    <col min="6916" max="6916" width="11.7109375" style="50" customWidth="1"/>
    <col min="6917" max="6917" width="12.7109375" style="50" customWidth="1"/>
    <col min="6918" max="6918" width="11.42578125" style="50" customWidth="1"/>
    <col min="6919" max="6919" width="11.28515625" style="50" customWidth="1"/>
    <col min="6920" max="6920" width="10.7109375" style="50" customWidth="1"/>
    <col min="6921" max="6921" width="11.42578125" style="50" customWidth="1"/>
    <col min="6922" max="6922" width="10.42578125" style="50" customWidth="1"/>
    <col min="6923" max="6927" width="9.28515625" style="50" customWidth="1"/>
    <col min="6928" max="7157" width="9.140625" style="50" customWidth="1"/>
    <col min="7158" max="7158" width="8.5703125" style="50"/>
    <col min="7159" max="7159" width="24.42578125" style="50" customWidth="1"/>
    <col min="7160" max="7160" width="11.85546875" style="50" customWidth="1"/>
    <col min="7161" max="7162" width="11.5703125" style="50" customWidth="1"/>
    <col min="7163" max="7163" width="12.42578125" style="50" customWidth="1"/>
    <col min="7164" max="7164" width="12.7109375" style="50" customWidth="1"/>
    <col min="7165" max="7165" width="14.42578125" style="50" customWidth="1"/>
    <col min="7166" max="7166" width="12.85546875" style="50" customWidth="1"/>
    <col min="7167" max="7167" width="12.140625" style="50" customWidth="1"/>
    <col min="7168" max="7169" width="8.5703125" style="50"/>
    <col min="7170" max="7170" width="23.140625" style="50" customWidth="1"/>
    <col min="7171" max="7171" width="12.42578125" style="50" customWidth="1"/>
    <col min="7172" max="7172" width="11.7109375" style="50" customWidth="1"/>
    <col min="7173" max="7173" width="12.7109375" style="50" customWidth="1"/>
    <col min="7174" max="7174" width="11.42578125" style="50" customWidth="1"/>
    <col min="7175" max="7175" width="11.28515625" style="50" customWidth="1"/>
    <col min="7176" max="7176" width="10.7109375" style="50" customWidth="1"/>
    <col min="7177" max="7177" width="11.42578125" style="50" customWidth="1"/>
    <col min="7178" max="7178" width="10.42578125" style="50" customWidth="1"/>
    <col min="7179" max="7183" width="9.28515625" style="50" customWidth="1"/>
    <col min="7184" max="7413" width="9.140625" style="50" customWidth="1"/>
    <col min="7414" max="7414" width="8.5703125" style="50"/>
    <col min="7415" max="7415" width="24.42578125" style="50" customWidth="1"/>
    <col min="7416" max="7416" width="11.85546875" style="50" customWidth="1"/>
    <col min="7417" max="7418" width="11.5703125" style="50" customWidth="1"/>
    <col min="7419" max="7419" width="12.42578125" style="50" customWidth="1"/>
    <col min="7420" max="7420" width="12.7109375" style="50" customWidth="1"/>
    <col min="7421" max="7421" width="14.42578125" style="50" customWidth="1"/>
    <col min="7422" max="7422" width="12.85546875" style="50" customWidth="1"/>
    <col min="7423" max="7423" width="12.140625" style="50" customWidth="1"/>
    <col min="7424" max="7425" width="8.5703125" style="50"/>
    <col min="7426" max="7426" width="23.140625" style="50" customWidth="1"/>
    <col min="7427" max="7427" width="12.42578125" style="50" customWidth="1"/>
    <col min="7428" max="7428" width="11.7109375" style="50" customWidth="1"/>
    <col min="7429" max="7429" width="12.7109375" style="50" customWidth="1"/>
    <col min="7430" max="7430" width="11.42578125" style="50" customWidth="1"/>
    <col min="7431" max="7431" width="11.28515625" style="50" customWidth="1"/>
    <col min="7432" max="7432" width="10.7109375" style="50" customWidth="1"/>
    <col min="7433" max="7433" width="11.42578125" style="50" customWidth="1"/>
    <col min="7434" max="7434" width="10.42578125" style="50" customWidth="1"/>
    <col min="7435" max="7439" width="9.28515625" style="50" customWidth="1"/>
    <col min="7440" max="7669" width="9.140625" style="50" customWidth="1"/>
    <col min="7670" max="7670" width="8.5703125" style="50"/>
    <col min="7671" max="7671" width="24.42578125" style="50" customWidth="1"/>
    <col min="7672" max="7672" width="11.85546875" style="50" customWidth="1"/>
    <col min="7673" max="7674" width="11.5703125" style="50" customWidth="1"/>
    <col min="7675" max="7675" width="12.42578125" style="50" customWidth="1"/>
    <col min="7676" max="7676" width="12.7109375" style="50" customWidth="1"/>
    <col min="7677" max="7677" width="14.42578125" style="50" customWidth="1"/>
    <col min="7678" max="7678" width="12.85546875" style="50" customWidth="1"/>
    <col min="7679" max="7679" width="12.140625" style="50" customWidth="1"/>
    <col min="7680" max="7681" width="8.5703125" style="50"/>
    <col min="7682" max="7682" width="23.140625" style="50" customWidth="1"/>
    <col min="7683" max="7683" width="12.42578125" style="50" customWidth="1"/>
    <col min="7684" max="7684" width="11.7109375" style="50" customWidth="1"/>
    <col min="7685" max="7685" width="12.7109375" style="50" customWidth="1"/>
    <col min="7686" max="7686" width="11.42578125" style="50" customWidth="1"/>
    <col min="7687" max="7687" width="11.28515625" style="50" customWidth="1"/>
    <col min="7688" max="7688" width="10.7109375" style="50" customWidth="1"/>
    <col min="7689" max="7689" width="11.42578125" style="50" customWidth="1"/>
    <col min="7690" max="7690" width="10.42578125" style="50" customWidth="1"/>
    <col min="7691" max="7695" width="9.28515625" style="50" customWidth="1"/>
    <col min="7696" max="7925" width="9.140625" style="50" customWidth="1"/>
    <col min="7926" max="7926" width="8.5703125" style="50"/>
    <col min="7927" max="7927" width="24.42578125" style="50" customWidth="1"/>
    <col min="7928" max="7928" width="11.85546875" style="50" customWidth="1"/>
    <col min="7929" max="7930" width="11.5703125" style="50" customWidth="1"/>
    <col min="7931" max="7931" width="12.42578125" style="50" customWidth="1"/>
    <col min="7932" max="7932" width="12.7109375" style="50" customWidth="1"/>
    <col min="7933" max="7933" width="14.42578125" style="50" customWidth="1"/>
    <col min="7934" max="7934" width="12.85546875" style="50" customWidth="1"/>
    <col min="7935" max="7935" width="12.140625" style="50" customWidth="1"/>
    <col min="7936" max="7937" width="8.5703125" style="50"/>
    <col min="7938" max="7938" width="23.140625" style="50" customWidth="1"/>
    <col min="7939" max="7939" width="12.42578125" style="50" customWidth="1"/>
    <col min="7940" max="7940" width="11.7109375" style="50" customWidth="1"/>
    <col min="7941" max="7941" width="12.7109375" style="50" customWidth="1"/>
    <col min="7942" max="7942" width="11.42578125" style="50" customWidth="1"/>
    <col min="7943" max="7943" width="11.28515625" style="50" customWidth="1"/>
    <col min="7944" max="7944" width="10.7109375" style="50" customWidth="1"/>
    <col min="7945" max="7945" width="11.42578125" style="50" customWidth="1"/>
    <col min="7946" max="7946" width="10.42578125" style="50" customWidth="1"/>
    <col min="7947" max="7951" width="9.28515625" style="50" customWidth="1"/>
    <col min="7952" max="8181" width="9.140625" style="50" customWidth="1"/>
    <col min="8182" max="8182" width="8.5703125" style="50"/>
    <col min="8183" max="8183" width="24.42578125" style="50" customWidth="1"/>
    <col min="8184" max="8184" width="11.85546875" style="50" customWidth="1"/>
    <col min="8185" max="8186" width="11.5703125" style="50" customWidth="1"/>
    <col min="8187" max="8187" width="12.42578125" style="50" customWidth="1"/>
    <col min="8188" max="8188" width="12.7109375" style="50" customWidth="1"/>
    <col min="8189" max="8189" width="14.42578125" style="50" customWidth="1"/>
    <col min="8190" max="8190" width="12.85546875" style="50" customWidth="1"/>
    <col min="8191" max="8191" width="12.140625" style="50" customWidth="1"/>
    <col min="8192" max="8193" width="8.5703125" style="50"/>
    <col min="8194" max="8194" width="23.140625" style="50" customWidth="1"/>
    <col min="8195" max="8195" width="12.42578125" style="50" customWidth="1"/>
    <col min="8196" max="8196" width="11.7109375" style="50" customWidth="1"/>
    <col min="8197" max="8197" width="12.7109375" style="50" customWidth="1"/>
    <col min="8198" max="8198" width="11.42578125" style="50" customWidth="1"/>
    <col min="8199" max="8199" width="11.28515625" style="50" customWidth="1"/>
    <col min="8200" max="8200" width="10.7109375" style="50" customWidth="1"/>
    <col min="8201" max="8201" width="11.42578125" style="50" customWidth="1"/>
    <col min="8202" max="8202" width="10.42578125" style="50" customWidth="1"/>
    <col min="8203" max="8207" width="9.28515625" style="50" customWidth="1"/>
    <col min="8208" max="8437" width="9.140625" style="50" customWidth="1"/>
    <col min="8438" max="8438" width="8.5703125" style="50"/>
    <col min="8439" max="8439" width="24.42578125" style="50" customWidth="1"/>
    <col min="8440" max="8440" width="11.85546875" style="50" customWidth="1"/>
    <col min="8441" max="8442" width="11.5703125" style="50" customWidth="1"/>
    <col min="8443" max="8443" width="12.42578125" style="50" customWidth="1"/>
    <col min="8444" max="8444" width="12.7109375" style="50" customWidth="1"/>
    <col min="8445" max="8445" width="14.42578125" style="50" customWidth="1"/>
    <col min="8446" max="8446" width="12.85546875" style="50" customWidth="1"/>
    <col min="8447" max="8447" width="12.140625" style="50" customWidth="1"/>
    <col min="8448" max="8449" width="8.5703125" style="50"/>
    <col min="8450" max="8450" width="23.140625" style="50" customWidth="1"/>
    <col min="8451" max="8451" width="12.42578125" style="50" customWidth="1"/>
    <col min="8452" max="8452" width="11.7109375" style="50" customWidth="1"/>
    <col min="8453" max="8453" width="12.7109375" style="50" customWidth="1"/>
    <col min="8454" max="8454" width="11.42578125" style="50" customWidth="1"/>
    <col min="8455" max="8455" width="11.28515625" style="50" customWidth="1"/>
    <col min="8456" max="8456" width="10.7109375" style="50" customWidth="1"/>
    <col min="8457" max="8457" width="11.42578125" style="50" customWidth="1"/>
    <col min="8458" max="8458" width="10.42578125" style="50" customWidth="1"/>
    <col min="8459" max="8463" width="9.28515625" style="50" customWidth="1"/>
    <col min="8464" max="8693" width="9.140625" style="50" customWidth="1"/>
    <col min="8694" max="8694" width="8.5703125" style="50"/>
    <col min="8695" max="8695" width="24.42578125" style="50" customWidth="1"/>
    <col min="8696" max="8696" width="11.85546875" style="50" customWidth="1"/>
    <col min="8697" max="8698" width="11.5703125" style="50" customWidth="1"/>
    <col min="8699" max="8699" width="12.42578125" style="50" customWidth="1"/>
    <col min="8700" max="8700" width="12.7109375" style="50" customWidth="1"/>
    <col min="8701" max="8701" width="14.42578125" style="50" customWidth="1"/>
    <col min="8702" max="8702" width="12.85546875" style="50" customWidth="1"/>
    <col min="8703" max="8703" width="12.140625" style="50" customWidth="1"/>
    <col min="8704" max="8705" width="8.5703125" style="50"/>
    <col min="8706" max="8706" width="23.140625" style="50" customWidth="1"/>
    <col min="8707" max="8707" width="12.42578125" style="50" customWidth="1"/>
    <col min="8708" max="8708" width="11.7109375" style="50" customWidth="1"/>
    <col min="8709" max="8709" width="12.7109375" style="50" customWidth="1"/>
    <col min="8710" max="8710" width="11.42578125" style="50" customWidth="1"/>
    <col min="8711" max="8711" width="11.28515625" style="50" customWidth="1"/>
    <col min="8712" max="8712" width="10.7109375" style="50" customWidth="1"/>
    <col min="8713" max="8713" width="11.42578125" style="50" customWidth="1"/>
    <col min="8714" max="8714" width="10.42578125" style="50" customWidth="1"/>
    <col min="8715" max="8719" width="9.28515625" style="50" customWidth="1"/>
    <col min="8720" max="8949" width="9.140625" style="50" customWidth="1"/>
    <col min="8950" max="8950" width="8.5703125" style="50"/>
    <col min="8951" max="8951" width="24.42578125" style="50" customWidth="1"/>
    <col min="8952" max="8952" width="11.85546875" style="50" customWidth="1"/>
    <col min="8953" max="8954" width="11.5703125" style="50" customWidth="1"/>
    <col min="8955" max="8955" width="12.42578125" style="50" customWidth="1"/>
    <col min="8956" max="8956" width="12.7109375" style="50" customWidth="1"/>
    <col min="8957" max="8957" width="14.42578125" style="50" customWidth="1"/>
    <col min="8958" max="8958" width="12.85546875" style="50" customWidth="1"/>
    <col min="8959" max="8959" width="12.140625" style="50" customWidth="1"/>
    <col min="8960" max="8961" width="8.5703125" style="50"/>
    <col min="8962" max="8962" width="23.140625" style="50" customWidth="1"/>
    <col min="8963" max="8963" width="12.42578125" style="50" customWidth="1"/>
    <col min="8964" max="8964" width="11.7109375" style="50" customWidth="1"/>
    <col min="8965" max="8965" width="12.7109375" style="50" customWidth="1"/>
    <col min="8966" max="8966" width="11.42578125" style="50" customWidth="1"/>
    <col min="8967" max="8967" width="11.28515625" style="50" customWidth="1"/>
    <col min="8968" max="8968" width="10.7109375" style="50" customWidth="1"/>
    <col min="8969" max="8969" width="11.42578125" style="50" customWidth="1"/>
    <col min="8970" max="8970" width="10.42578125" style="50" customWidth="1"/>
    <col min="8971" max="8975" width="9.28515625" style="50" customWidth="1"/>
    <col min="8976" max="9205" width="9.140625" style="50" customWidth="1"/>
    <col min="9206" max="9206" width="8.5703125" style="50"/>
    <col min="9207" max="9207" width="24.42578125" style="50" customWidth="1"/>
    <col min="9208" max="9208" width="11.85546875" style="50" customWidth="1"/>
    <col min="9209" max="9210" width="11.5703125" style="50" customWidth="1"/>
    <col min="9211" max="9211" width="12.42578125" style="50" customWidth="1"/>
    <col min="9212" max="9212" width="12.7109375" style="50" customWidth="1"/>
    <col min="9213" max="9213" width="14.42578125" style="50" customWidth="1"/>
    <col min="9214" max="9214" width="12.85546875" style="50" customWidth="1"/>
    <col min="9215" max="9215" width="12.140625" style="50" customWidth="1"/>
    <col min="9216" max="9217" width="8.5703125" style="50"/>
    <col min="9218" max="9218" width="23.140625" style="50" customWidth="1"/>
    <col min="9219" max="9219" width="12.42578125" style="50" customWidth="1"/>
    <col min="9220" max="9220" width="11.7109375" style="50" customWidth="1"/>
    <col min="9221" max="9221" width="12.7109375" style="50" customWidth="1"/>
    <col min="9222" max="9222" width="11.42578125" style="50" customWidth="1"/>
    <col min="9223" max="9223" width="11.28515625" style="50" customWidth="1"/>
    <col min="9224" max="9224" width="10.7109375" style="50" customWidth="1"/>
    <col min="9225" max="9225" width="11.42578125" style="50" customWidth="1"/>
    <col min="9226" max="9226" width="10.42578125" style="50" customWidth="1"/>
    <col min="9227" max="9231" width="9.28515625" style="50" customWidth="1"/>
    <col min="9232" max="9461" width="9.140625" style="50" customWidth="1"/>
    <col min="9462" max="9462" width="8.5703125" style="50"/>
    <col min="9463" max="9463" width="24.42578125" style="50" customWidth="1"/>
    <col min="9464" max="9464" width="11.85546875" style="50" customWidth="1"/>
    <col min="9465" max="9466" width="11.5703125" style="50" customWidth="1"/>
    <col min="9467" max="9467" width="12.42578125" style="50" customWidth="1"/>
    <col min="9468" max="9468" width="12.7109375" style="50" customWidth="1"/>
    <col min="9469" max="9469" width="14.42578125" style="50" customWidth="1"/>
    <col min="9470" max="9470" width="12.85546875" style="50" customWidth="1"/>
    <col min="9471" max="9471" width="12.140625" style="50" customWidth="1"/>
    <col min="9472" max="9473" width="8.5703125" style="50"/>
    <col min="9474" max="9474" width="23.140625" style="50" customWidth="1"/>
    <col min="9475" max="9475" width="12.42578125" style="50" customWidth="1"/>
    <col min="9476" max="9476" width="11.7109375" style="50" customWidth="1"/>
    <col min="9477" max="9477" width="12.7109375" style="50" customWidth="1"/>
    <col min="9478" max="9478" width="11.42578125" style="50" customWidth="1"/>
    <col min="9479" max="9479" width="11.28515625" style="50" customWidth="1"/>
    <col min="9480" max="9480" width="10.7109375" style="50" customWidth="1"/>
    <col min="9481" max="9481" width="11.42578125" style="50" customWidth="1"/>
    <col min="9482" max="9482" width="10.42578125" style="50" customWidth="1"/>
    <col min="9483" max="9487" width="9.28515625" style="50" customWidth="1"/>
    <col min="9488" max="9717" width="9.140625" style="50" customWidth="1"/>
    <col min="9718" max="9718" width="8.5703125" style="50"/>
    <col min="9719" max="9719" width="24.42578125" style="50" customWidth="1"/>
    <col min="9720" max="9720" width="11.85546875" style="50" customWidth="1"/>
    <col min="9721" max="9722" width="11.5703125" style="50" customWidth="1"/>
    <col min="9723" max="9723" width="12.42578125" style="50" customWidth="1"/>
    <col min="9724" max="9724" width="12.7109375" style="50" customWidth="1"/>
    <col min="9725" max="9725" width="14.42578125" style="50" customWidth="1"/>
    <col min="9726" max="9726" width="12.85546875" style="50" customWidth="1"/>
    <col min="9727" max="9727" width="12.140625" style="50" customWidth="1"/>
    <col min="9728" max="9729" width="8.5703125" style="50"/>
    <col min="9730" max="9730" width="23.140625" style="50" customWidth="1"/>
    <col min="9731" max="9731" width="12.42578125" style="50" customWidth="1"/>
    <col min="9732" max="9732" width="11.7109375" style="50" customWidth="1"/>
    <col min="9733" max="9733" width="12.7109375" style="50" customWidth="1"/>
    <col min="9734" max="9734" width="11.42578125" style="50" customWidth="1"/>
    <col min="9735" max="9735" width="11.28515625" style="50" customWidth="1"/>
    <col min="9736" max="9736" width="10.7109375" style="50" customWidth="1"/>
    <col min="9737" max="9737" width="11.42578125" style="50" customWidth="1"/>
    <col min="9738" max="9738" width="10.42578125" style="50" customWidth="1"/>
    <col min="9739" max="9743" width="9.28515625" style="50" customWidth="1"/>
    <col min="9744" max="9973" width="9.140625" style="50" customWidth="1"/>
    <col min="9974" max="9974" width="8.5703125" style="50"/>
    <col min="9975" max="9975" width="24.42578125" style="50" customWidth="1"/>
    <col min="9976" max="9976" width="11.85546875" style="50" customWidth="1"/>
    <col min="9977" max="9978" width="11.5703125" style="50" customWidth="1"/>
    <col min="9979" max="9979" width="12.42578125" style="50" customWidth="1"/>
    <col min="9980" max="9980" width="12.7109375" style="50" customWidth="1"/>
    <col min="9981" max="9981" width="14.42578125" style="50" customWidth="1"/>
    <col min="9982" max="9982" width="12.85546875" style="50" customWidth="1"/>
    <col min="9983" max="9983" width="12.140625" style="50" customWidth="1"/>
    <col min="9984" max="9985" width="8.5703125" style="50"/>
    <col min="9986" max="9986" width="23.140625" style="50" customWidth="1"/>
    <col min="9987" max="9987" width="12.42578125" style="50" customWidth="1"/>
    <col min="9988" max="9988" width="11.7109375" style="50" customWidth="1"/>
    <col min="9989" max="9989" width="12.7109375" style="50" customWidth="1"/>
    <col min="9990" max="9990" width="11.42578125" style="50" customWidth="1"/>
    <col min="9991" max="9991" width="11.28515625" style="50" customWidth="1"/>
    <col min="9992" max="9992" width="10.7109375" style="50" customWidth="1"/>
    <col min="9993" max="9993" width="11.42578125" style="50" customWidth="1"/>
    <col min="9994" max="9994" width="10.42578125" style="50" customWidth="1"/>
    <col min="9995" max="9999" width="9.28515625" style="50" customWidth="1"/>
    <col min="10000" max="10229" width="9.140625" style="50" customWidth="1"/>
    <col min="10230" max="10230" width="8.5703125" style="50"/>
    <col min="10231" max="10231" width="24.42578125" style="50" customWidth="1"/>
    <col min="10232" max="10232" width="11.85546875" style="50" customWidth="1"/>
    <col min="10233" max="10234" width="11.5703125" style="50" customWidth="1"/>
    <col min="10235" max="10235" width="12.42578125" style="50" customWidth="1"/>
    <col min="10236" max="10236" width="12.7109375" style="50" customWidth="1"/>
    <col min="10237" max="10237" width="14.42578125" style="50" customWidth="1"/>
    <col min="10238" max="10238" width="12.85546875" style="50" customWidth="1"/>
    <col min="10239" max="10239" width="12.140625" style="50" customWidth="1"/>
    <col min="10240" max="10241" width="8.5703125" style="50"/>
    <col min="10242" max="10242" width="23.140625" style="50" customWidth="1"/>
    <col min="10243" max="10243" width="12.42578125" style="50" customWidth="1"/>
    <col min="10244" max="10244" width="11.7109375" style="50" customWidth="1"/>
    <col min="10245" max="10245" width="12.7109375" style="50" customWidth="1"/>
    <col min="10246" max="10246" width="11.42578125" style="50" customWidth="1"/>
    <col min="10247" max="10247" width="11.28515625" style="50" customWidth="1"/>
    <col min="10248" max="10248" width="10.7109375" style="50" customWidth="1"/>
    <col min="10249" max="10249" width="11.42578125" style="50" customWidth="1"/>
    <col min="10250" max="10250" width="10.42578125" style="50" customWidth="1"/>
    <col min="10251" max="10255" width="9.28515625" style="50" customWidth="1"/>
    <col min="10256" max="10485" width="9.140625" style="50" customWidth="1"/>
    <col min="10486" max="10486" width="8.5703125" style="50"/>
    <col min="10487" max="10487" width="24.42578125" style="50" customWidth="1"/>
    <col min="10488" max="10488" width="11.85546875" style="50" customWidth="1"/>
    <col min="10489" max="10490" width="11.5703125" style="50" customWidth="1"/>
    <col min="10491" max="10491" width="12.42578125" style="50" customWidth="1"/>
    <col min="10492" max="10492" width="12.7109375" style="50" customWidth="1"/>
    <col min="10493" max="10493" width="14.42578125" style="50" customWidth="1"/>
    <col min="10494" max="10494" width="12.85546875" style="50" customWidth="1"/>
    <col min="10495" max="10495" width="12.140625" style="50" customWidth="1"/>
    <col min="10496" max="10497" width="8.5703125" style="50"/>
    <col min="10498" max="10498" width="23.140625" style="50" customWidth="1"/>
    <col min="10499" max="10499" width="12.42578125" style="50" customWidth="1"/>
    <col min="10500" max="10500" width="11.7109375" style="50" customWidth="1"/>
    <col min="10501" max="10501" width="12.7109375" style="50" customWidth="1"/>
    <col min="10502" max="10502" width="11.42578125" style="50" customWidth="1"/>
    <col min="10503" max="10503" width="11.28515625" style="50" customWidth="1"/>
    <col min="10504" max="10504" width="10.7109375" style="50" customWidth="1"/>
    <col min="10505" max="10505" width="11.42578125" style="50" customWidth="1"/>
    <col min="10506" max="10506" width="10.42578125" style="50" customWidth="1"/>
    <col min="10507" max="10511" width="9.28515625" style="50" customWidth="1"/>
    <col min="10512" max="10741" width="9.140625" style="50" customWidth="1"/>
    <col min="10742" max="10742" width="8.5703125" style="50"/>
    <col min="10743" max="10743" width="24.42578125" style="50" customWidth="1"/>
    <col min="10744" max="10744" width="11.85546875" style="50" customWidth="1"/>
    <col min="10745" max="10746" width="11.5703125" style="50" customWidth="1"/>
    <col min="10747" max="10747" width="12.42578125" style="50" customWidth="1"/>
    <col min="10748" max="10748" width="12.7109375" style="50" customWidth="1"/>
    <col min="10749" max="10749" width="14.42578125" style="50" customWidth="1"/>
    <col min="10750" max="10750" width="12.85546875" style="50" customWidth="1"/>
    <col min="10751" max="10751" width="12.140625" style="50" customWidth="1"/>
    <col min="10752" max="10753" width="8.5703125" style="50"/>
    <col min="10754" max="10754" width="23.140625" style="50" customWidth="1"/>
    <col min="10755" max="10755" width="12.42578125" style="50" customWidth="1"/>
    <col min="10756" max="10756" width="11.7109375" style="50" customWidth="1"/>
    <col min="10757" max="10757" width="12.7109375" style="50" customWidth="1"/>
    <col min="10758" max="10758" width="11.42578125" style="50" customWidth="1"/>
    <col min="10759" max="10759" width="11.28515625" style="50" customWidth="1"/>
    <col min="10760" max="10760" width="10.7109375" style="50" customWidth="1"/>
    <col min="10761" max="10761" width="11.42578125" style="50" customWidth="1"/>
    <col min="10762" max="10762" width="10.42578125" style="50" customWidth="1"/>
    <col min="10763" max="10767" width="9.28515625" style="50" customWidth="1"/>
    <col min="10768" max="10997" width="9.140625" style="50" customWidth="1"/>
    <col min="10998" max="10998" width="8.5703125" style="50"/>
    <col min="10999" max="10999" width="24.42578125" style="50" customWidth="1"/>
    <col min="11000" max="11000" width="11.85546875" style="50" customWidth="1"/>
    <col min="11001" max="11002" width="11.5703125" style="50" customWidth="1"/>
    <col min="11003" max="11003" width="12.42578125" style="50" customWidth="1"/>
    <col min="11004" max="11004" width="12.7109375" style="50" customWidth="1"/>
    <col min="11005" max="11005" width="14.42578125" style="50" customWidth="1"/>
    <col min="11006" max="11006" width="12.85546875" style="50" customWidth="1"/>
    <col min="11007" max="11007" width="12.140625" style="50" customWidth="1"/>
    <col min="11008" max="11009" width="8.5703125" style="50"/>
    <col min="11010" max="11010" width="23.140625" style="50" customWidth="1"/>
    <col min="11011" max="11011" width="12.42578125" style="50" customWidth="1"/>
    <col min="11012" max="11012" width="11.7109375" style="50" customWidth="1"/>
    <col min="11013" max="11013" width="12.7109375" style="50" customWidth="1"/>
    <col min="11014" max="11014" width="11.42578125" style="50" customWidth="1"/>
    <col min="11015" max="11015" width="11.28515625" style="50" customWidth="1"/>
    <col min="11016" max="11016" width="10.7109375" style="50" customWidth="1"/>
    <col min="11017" max="11017" width="11.42578125" style="50" customWidth="1"/>
    <col min="11018" max="11018" width="10.42578125" style="50" customWidth="1"/>
    <col min="11019" max="11023" width="9.28515625" style="50" customWidth="1"/>
    <col min="11024" max="11253" width="9.140625" style="50" customWidth="1"/>
    <col min="11254" max="11254" width="8.5703125" style="50"/>
    <col min="11255" max="11255" width="24.42578125" style="50" customWidth="1"/>
    <col min="11256" max="11256" width="11.85546875" style="50" customWidth="1"/>
    <col min="11257" max="11258" width="11.5703125" style="50" customWidth="1"/>
    <col min="11259" max="11259" width="12.42578125" style="50" customWidth="1"/>
    <col min="11260" max="11260" width="12.7109375" style="50" customWidth="1"/>
    <col min="11261" max="11261" width="14.42578125" style="50" customWidth="1"/>
    <col min="11262" max="11262" width="12.85546875" style="50" customWidth="1"/>
    <col min="11263" max="11263" width="12.140625" style="50" customWidth="1"/>
    <col min="11264" max="11265" width="8.5703125" style="50"/>
    <col min="11266" max="11266" width="23.140625" style="50" customWidth="1"/>
    <col min="11267" max="11267" width="12.42578125" style="50" customWidth="1"/>
    <col min="11268" max="11268" width="11.7109375" style="50" customWidth="1"/>
    <col min="11269" max="11269" width="12.7109375" style="50" customWidth="1"/>
    <col min="11270" max="11270" width="11.42578125" style="50" customWidth="1"/>
    <col min="11271" max="11271" width="11.28515625" style="50" customWidth="1"/>
    <col min="11272" max="11272" width="10.7109375" style="50" customWidth="1"/>
    <col min="11273" max="11273" width="11.42578125" style="50" customWidth="1"/>
    <col min="11274" max="11274" width="10.42578125" style="50" customWidth="1"/>
    <col min="11275" max="11279" width="9.28515625" style="50" customWidth="1"/>
    <col min="11280" max="11509" width="9.140625" style="50" customWidth="1"/>
    <col min="11510" max="11510" width="8.5703125" style="50"/>
    <col min="11511" max="11511" width="24.42578125" style="50" customWidth="1"/>
    <col min="11512" max="11512" width="11.85546875" style="50" customWidth="1"/>
    <col min="11513" max="11514" width="11.5703125" style="50" customWidth="1"/>
    <col min="11515" max="11515" width="12.42578125" style="50" customWidth="1"/>
    <col min="11516" max="11516" width="12.7109375" style="50" customWidth="1"/>
    <col min="11517" max="11517" width="14.42578125" style="50" customWidth="1"/>
    <col min="11518" max="11518" width="12.85546875" style="50" customWidth="1"/>
    <col min="11519" max="11519" width="12.140625" style="50" customWidth="1"/>
    <col min="11520" max="11521" width="8.5703125" style="50"/>
    <col min="11522" max="11522" width="23.140625" style="50" customWidth="1"/>
    <col min="11523" max="11523" width="12.42578125" style="50" customWidth="1"/>
    <col min="11524" max="11524" width="11.7109375" style="50" customWidth="1"/>
    <col min="11525" max="11525" width="12.7109375" style="50" customWidth="1"/>
    <col min="11526" max="11526" width="11.42578125" style="50" customWidth="1"/>
    <col min="11527" max="11527" width="11.28515625" style="50" customWidth="1"/>
    <col min="11528" max="11528" width="10.7109375" style="50" customWidth="1"/>
    <col min="11529" max="11529" width="11.42578125" style="50" customWidth="1"/>
    <col min="11530" max="11530" width="10.42578125" style="50" customWidth="1"/>
    <col min="11531" max="11535" width="9.28515625" style="50" customWidth="1"/>
    <col min="11536" max="11765" width="9.140625" style="50" customWidth="1"/>
    <col min="11766" max="11766" width="8.5703125" style="50"/>
    <col min="11767" max="11767" width="24.42578125" style="50" customWidth="1"/>
    <col min="11768" max="11768" width="11.85546875" style="50" customWidth="1"/>
    <col min="11769" max="11770" width="11.5703125" style="50" customWidth="1"/>
    <col min="11771" max="11771" width="12.42578125" style="50" customWidth="1"/>
    <col min="11772" max="11772" width="12.7109375" style="50" customWidth="1"/>
    <col min="11773" max="11773" width="14.42578125" style="50" customWidth="1"/>
    <col min="11774" max="11774" width="12.85546875" style="50" customWidth="1"/>
    <col min="11775" max="11775" width="12.140625" style="50" customWidth="1"/>
    <col min="11776" max="11777" width="8.5703125" style="50"/>
    <col min="11778" max="11778" width="23.140625" style="50" customWidth="1"/>
    <col min="11779" max="11779" width="12.42578125" style="50" customWidth="1"/>
    <col min="11780" max="11780" width="11.7109375" style="50" customWidth="1"/>
    <col min="11781" max="11781" width="12.7109375" style="50" customWidth="1"/>
    <col min="11782" max="11782" width="11.42578125" style="50" customWidth="1"/>
    <col min="11783" max="11783" width="11.28515625" style="50" customWidth="1"/>
    <col min="11784" max="11784" width="10.7109375" style="50" customWidth="1"/>
    <col min="11785" max="11785" width="11.42578125" style="50" customWidth="1"/>
    <col min="11786" max="11786" width="10.42578125" style="50" customWidth="1"/>
    <col min="11787" max="11791" width="9.28515625" style="50" customWidth="1"/>
    <col min="11792" max="12021" width="9.140625" style="50" customWidth="1"/>
    <col min="12022" max="12022" width="8.5703125" style="50"/>
    <col min="12023" max="12023" width="24.42578125" style="50" customWidth="1"/>
    <col min="12024" max="12024" width="11.85546875" style="50" customWidth="1"/>
    <col min="12025" max="12026" width="11.5703125" style="50" customWidth="1"/>
    <col min="12027" max="12027" width="12.42578125" style="50" customWidth="1"/>
    <col min="12028" max="12028" width="12.7109375" style="50" customWidth="1"/>
    <col min="12029" max="12029" width="14.42578125" style="50" customWidth="1"/>
    <col min="12030" max="12030" width="12.85546875" style="50" customWidth="1"/>
    <col min="12031" max="12031" width="12.140625" style="50" customWidth="1"/>
    <col min="12032" max="12033" width="8.5703125" style="50"/>
    <col min="12034" max="12034" width="23.140625" style="50" customWidth="1"/>
    <col min="12035" max="12035" width="12.42578125" style="50" customWidth="1"/>
    <col min="12036" max="12036" width="11.7109375" style="50" customWidth="1"/>
    <col min="12037" max="12037" width="12.7109375" style="50" customWidth="1"/>
    <col min="12038" max="12038" width="11.42578125" style="50" customWidth="1"/>
    <col min="12039" max="12039" width="11.28515625" style="50" customWidth="1"/>
    <col min="12040" max="12040" width="10.7109375" style="50" customWidth="1"/>
    <col min="12041" max="12041" width="11.42578125" style="50" customWidth="1"/>
    <col min="12042" max="12042" width="10.42578125" style="50" customWidth="1"/>
    <col min="12043" max="12047" width="9.28515625" style="50" customWidth="1"/>
    <col min="12048" max="12277" width="9.140625" style="50" customWidth="1"/>
    <col min="12278" max="12278" width="8.5703125" style="50"/>
    <col min="12279" max="12279" width="24.42578125" style="50" customWidth="1"/>
    <col min="12280" max="12280" width="11.85546875" style="50" customWidth="1"/>
    <col min="12281" max="12282" width="11.5703125" style="50" customWidth="1"/>
    <col min="12283" max="12283" width="12.42578125" style="50" customWidth="1"/>
    <col min="12284" max="12284" width="12.7109375" style="50" customWidth="1"/>
    <col min="12285" max="12285" width="14.42578125" style="50" customWidth="1"/>
    <col min="12286" max="12286" width="12.85546875" style="50" customWidth="1"/>
    <col min="12287" max="12287" width="12.140625" style="50" customWidth="1"/>
    <col min="12288" max="12289" width="8.5703125" style="50"/>
    <col min="12290" max="12290" width="23.140625" style="50" customWidth="1"/>
    <col min="12291" max="12291" width="12.42578125" style="50" customWidth="1"/>
    <col min="12292" max="12292" width="11.7109375" style="50" customWidth="1"/>
    <col min="12293" max="12293" width="12.7109375" style="50" customWidth="1"/>
    <col min="12294" max="12294" width="11.42578125" style="50" customWidth="1"/>
    <col min="12295" max="12295" width="11.28515625" style="50" customWidth="1"/>
    <col min="12296" max="12296" width="10.7109375" style="50" customWidth="1"/>
    <col min="12297" max="12297" width="11.42578125" style="50" customWidth="1"/>
    <col min="12298" max="12298" width="10.42578125" style="50" customWidth="1"/>
    <col min="12299" max="12303" width="9.28515625" style="50" customWidth="1"/>
    <col min="12304" max="12533" width="9.140625" style="50" customWidth="1"/>
    <col min="12534" max="12534" width="8.5703125" style="50"/>
    <col min="12535" max="12535" width="24.42578125" style="50" customWidth="1"/>
    <col min="12536" max="12536" width="11.85546875" style="50" customWidth="1"/>
    <col min="12537" max="12538" width="11.5703125" style="50" customWidth="1"/>
    <col min="12539" max="12539" width="12.42578125" style="50" customWidth="1"/>
    <col min="12540" max="12540" width="12.7109375" style="50" customWidth="1"/>
    <col min="12541" max="12541" width="14.42578125" style="50" customWidth="1"/>
    <col min="12542" max="12542" width="12.85546875" style="50" customWidth="1"/>
    <col min="12543" max="12543" width="12.140625" style="50" customWidth="1"/>
    <col min="12544" max="12545" width="8.5703125" style="50"/>
    <col min="12546" max="12546" width="23.140625" style="50" customWidth="1"/>
    <col min="12547" max="12547" width="12.42578125" style="50" customWidth="1"/>
    <col min="12548" max="12548" width="11.7109375" style="50" customWidth="1"/>
    <col min="12549" max="12549" width="12.7109375" style="50" customWidth="1"/>
    <col min="12550" max="12550" width="11.42578125" style="50" customWidth="1"/>
    <col min="12551" max="12551" width="11.28515625" style="50" customWidth="1"/>
    <col min="12552" max="12552" width="10.7109375" style="50" customWidth="1"/>
    <col min="12553" max="12553" width="11.42578125" style="50" customWidth="1"/>
    <col min="12554" max="12554" width="10.42578125" style="50" customWidth="1"/>
    <col min="12555" max="12559" width="9.28515625" style="50" customWidth="1"/>
    <col min="12560" max="12789" width="9.140625" style="50" customWidth="1"/>
    <col min="12790" max="12790" width="8.5703125" style="50"/>
    <col min="12791" max="12791" width="24.42578125" style="50" customWidth="1"/>
    <col min="12792" max="12792" width="11.85546875" style="50" customWidth="1"/>
    <col min="12793" max="12794" width="11.5703125" style="50" customWidth="1"/>
    <col min="12795" max="12795" width="12.42578125" style="50" customWidth="1"/>
    <col min="12796" max="12796" width="12.7109375" style="50" customWidth="1"/>
    <col min="12797" max="12797" width="14.42578125" style="50" customWidth="1"/>
    <col min="12798" max="12798" width="12.85546875" style="50" customWidth="1"/>
    <col min="12799" max="12799" width="12.140625" style="50" customWidth="1"/>
    <col min="12800" max="12801" width="8.5703125" style="50"/>
    <col min="12802" max="12802" width="23.140625" style="50" customWidth="1"/>
    <col min="12803" max="12803" width="12.42578125" style="50" customWidth="1"/>
    <col min="12804" max="12804" width="11.7109375" style="50" customWidth="1"/>
    <col min="12805" max="12805" width="12.7109375" style="50" customWidth="1"/>
    <col min="12806" max="12806" width="11.42578125" style="50" customWidth="1"/>
    <col min="12807" max="12807" width="11.28515625" style="50" customWidth="1"/>
    <col min="12808" max="12808" width="10.7109375" style="50" customWidth="1"/>
    <col min="12809" max="12809" width="11.42578125" style="50" customWidth="1"/>
    <col min="12810" max="12810" width="10.42578125" style="50" customWidth="1"/>
    <col min="12811" max="12815" width="9.28515625" style="50" customWidth="1"/>
    <col min="12816" max="13045" width="9.140625" style="50" customWidth="1"/>
    <col min="13046" max="13046" width="8.5703125" style="50"/>
    <col min="13047" max="13047" width="24.42578125" style="50" customWidth="1"/>
    <col min="13048" max="13048" width="11.85546875" style="50" customWidth="1"/>
    <col min="13049" max="13050" width="11.5703125" style="50" customWidth="1"/>
    <col min="13051" max="13051" width="12.42578125" style="50" customWidth="1"/>
    <col min="13052" max="13052" width="12.7109375" style="50" customWidth="1"/>
    <col min="13053" max="13053" width="14.42578125" style="50" customWidth="1"/>
    <col min="13054" max="13054" width="12.85546875" style="50" customWidth="1"/>
    <col min="13055" max="13055" width="12.140625" style="50" customWidth="1"/>
    <col min="13056" max="13057" width="8.5703125" style="50"/>
    <col min="13058" max="13058" width="23.140625" style="50" customWidth="1"/>
    <col min="13059" max="13059" width="12.42578125" style="50" customWidth="1"/>
    <col min="13060" max="13060" width="11.7109375" style="50" customWidth="1"/>
    <col min="13061" max="13061" width="12.7109375" style="50" customWidth="1"/>
    <col min="13062" max="13062" width="11.42578125" style="50" customWidth="1"/>
    <col min="13063" max="13063" width="11.28515625" style="50" customWidth="1"/>
    <col min="13064" max="13064" width="10.7109375" style="50" customWidth="1"/>
    <col min="13065" max="13065" width="11.42578125" style="50" customWidth="1"/>
    <col min="13066" max="13066" width="10.42578125" style="50" customWidth="1"/>
    <col min="13067" max="13071" width="9.28515625" style="50" customWidth="1"/>
    <col min="13072" max="13301" width="9.140625" style="50" customWidth="1"/>
    <col min="13302" max="13302" width="8.5703125" style="50"/>
    <col min="13303" max="13303" width="24.42578125" style="50" customWidth="1"/>
    <col min="13304" max="13304" width="11.85546875" style="50" customWidth="1"/>
    <col min="13305" max="13306" width="11.5703125" style="50" customWidth="1"/>
    <col min="13307" max="13307" width="12.42578125" style="50" customWidth="1"/>
    <col min="13308" max="13308" width="12.7109375" style="50" customWidth="1"/>
    <col min="13309" max="13309" width="14.42578125" style="50" customWidth="1"/>
    <col min="13310" max="13310" width="12.85546875" style="50" customWidth="1"/>
    <col min="13311" max="13311" width="12.140625" style="50" customWidth="1"/>
    <col min="13312" max="13313" width="8.5703125" style="50"/>
    <col min="13314" max="13314" width="23.140625" style="50" customWidth="1"/>
    <col min="13315" max="13315" width="12.42578125" style="50" customWidth="1"/>
    <col min="13316" max="13316" width="11.7109375" style="50" customWidth="1"/>
    <col min="13317" max="13317" width="12.7109375" style="50" customWidth="1"/>
    <col min="13318" max="13318" width="11.42578125" style="50" customWidth="1"/>
    <col min="13319" max="13319" width="11.28515625" style="50" customWidth="1"/>
    <col min="13320" max="13320" width="10.7109375" style="50" customWidth="1"/>
    <col min="13321" max="13321" width="11.42578125" style="50" customWidth="1"/>
    <col min="13322" max="13322" width="10.42578125" style="50" customWidth="1"/>
    <col min="13323" max="13327" width="9.28515625" style="50" customWidth="1"/>
    <col min="13328" max="13557" width="9.140625" style="50" customWidth="1"/>
    <col min="13558" max="13558" width="8.5703125" style="50"/>
    <col min="13559" max="13559" width="24.42578125" style="50" customWidth="1"/>
    <col min="13560" max="13560" width="11.85546875" style="50" customWidth="1"/>
    <col min="13561" max="13562" width="11.5703125" style="50" customWidth="1"/>
    <col min="13563" max="13563" width="12.42578125" style="50" customWidth="1"/>
    <col min="13564" max="13564" width="12.7109375" style="50" customWidth="1"/>
    <col min="13565" max="13565" width="14.42578125" style="50" customWidth="1"/>
    <col min="13566" max="13566" width="12.85546875" style="50" customWidth="1"/>
    <col min="13567" max="13567" width="12.140625" style="50" customWidth="1"/>
    <col min="13568" max="13569" width="8.5703125" style="50"/>
    <col min="13570" max="13570" width="23.140625" style="50" customWidth="1"/>
    <col min="13571" max="13571" width="12.42578125" style="50" customWidth="1"/>
    <col min="13572" max="13572" width="11.7109375" style="50" customWidth="1"/>
    <col min="13573" max="13573" width="12.7109375" style="50" customWidth="1"/>
    <col min="13574" max="13574" width="11.42578125" style="50" customWidth="1"/>
    <col min="13575" max="13575" width="11.28515625" style="50" customWidth="1"/>
    <col min="13576" max="13576" width="10.7109375" style="50" customWidth="1"/>
    <col min="13577" max="13577" width="11.42578125" style="50" customWidth="1"/>
    <col min="13578" max="13578" width="10.42578125" style="50" customWidth="1"/>
    <col min="13579" max="13583" width="9.28515625" style="50" customWidth="1"/>
    <col min="13584" max="13813" width="9.140625" style="50" customWidth="1"/>
    <col min="13814" max="13814" width="8.5703125" style="50"/>
    <col min="13815" max="13815" width="24.42578125" style="50" customWidth="1"/>
    <col min="13816" max="13816" width="11.85546875" style="50" customWidth="1"/>
    <col min="13817" max="13818" width="11.5703125" style="50" customWidth="1"/>
    <col min="13819" max="13819" width="12.42578125" style="50" customWidth="1"/>
    <col min="13820" max="13820" width="12.7109375" style="50" customWidth="1"/>
    <col min="13821" max="13821" width="14.42578125" style="50" customWidth="1"/>
    <col min="13822" max="13822" width="12.85546875" style="50" customWidth="1"/>
    <col min="13823" max="13823" width="12.140625" style="50" customWidth="1"/>
    <col min="13824" max="13825" width="8.5703125" style="50"/>
    <col min="13826" max="13826" width="23.140625" style="50" customWidth="1"/>
    <col min="13827" max="13827" width="12.42578125" style="50" customWidth="1"/>
    <col min="13828" max="13828" width="11.7109375" style="50" customWidth="1"/>
    <col min="13829" max="13829" width="12.7109375" style="50" customWidth="1"/>
    <col min="13830" max="13830" width="11.42578125" style="50" customWidth="1"/>
    <col min="13831" max="13831" width="11.28515625" style="50" customWidth="1"/>
    <col min="13832" max="13832" width="10.7109375" style="50" customWidth="1"/>
    <col min="13833" max="13833" width="11.42578125" style="50" customWidth="1"/>
    <col min="13834" max="13834" width="10.42578125" style="50" customWidth="1"/>
    <col min="13835" max="13839" width="9.28515625" style="50" customWidth="1"/>
    <col min="13840" max="14069" width="9.140625" style="50" customWidth="1"/>
    <col min="14070" max="14070" width="8.5703125" style="50"/>
    <col min="14071" max="14071" width="24.42578125" style="50" customWidth="1"/>
    <col min="14072" max="14072" width="11.85546875" style="50" customWidth="1"/>
    <col min="14073" max="14074" width="11.5703125" style="50" customWidth="1"/>
    <col min="14075" max="14075" width="12.42578125" style="50" customWidth="1"/>
    <col min="14076" max="14076" width="12.7109375" style="50" customWidth="1"/>
    <col min="14077" max="14077" width="14.42578125" style="50" customWidth="1"/>
    <col min="14078" max="14078" width="12.85546875" style="50" customWidth="1"/>
    <col min="14079" max="14079" width="12.140625" style="50" customWidth="1"/>
    <col min="14080" max="14081" width="8.5703125" style="50"/>
    <col min="14082" max="14082" width="23.140625" style="50" customWidth="1"/>
    <col min="14083" max="14083" width="12.42578125" style="50" customWidth="1"/>
    <col min="14084" max="14084" width="11.7109375" style="50" customWidth="1"/>
    <col min="14085" max="14085" width="12.7109375" style="50" customWidth="1"/>
    <col min="14086" max="14086" width="11.42578125" style="50" customWidth="1"/>
    <col min="14087" max="14087" width="11.28515625" style="50" customWidth="1"/>
    <col min="14088" max="14088" width="10.7109375" style="50" customWidth="1"/>
    <col min="14089" max="14089" width="11.42578125" style="50" customWidth="1"/>
    <col min="14090" max="14090" width="10.42578125" style="50" customWidth="1"/>
    <col min="14091" max="14095" width="9.28515625" style="50" customWidth="1"/>
    <col min="14096" max="14325" width="9.140625" style="50" customWidth="1"/>
    <col min="14326" max="14326" width="8.5703125" style="50"/>
    <col min="14327" max="14327" width="24.42578125" style="50" customWidth="1"/>
    <col min="14328" max="14328" width="11.85546875" style="50" customWidth="1"/>
    <col min="14329" max="14330" width="11.5703125" style="50" customWidth="1"/>
    <col min="14331" max="14331" width="12.42578125" style="50" customWidth="1"/>
    <col min="14332" max="14332" width="12.7109375" style="50" customWidth="1"/>
    <col min="14333" max="14333" width="14.42578125" style="50" customWidth="1"/>
    <col min="14334" max="14334" width="12.85546875" style="50" customWidth="1"/>
    <col min="14335" max="14335" width="12.140625" style="50" customWidth="1"/>
    <col min="14336" max="14337" width="8.5703125" style="50"/>
    <col min="14338" max="14338" width="23.140625" style="50" customWidth="1"/>
    <col min="14339" max="14339" width="12.42578125" style="50" customWidth="1"/>
    <col min="14340" max="14340" width="11.7109375" style="50" customWidth="1"/>
    <col min="14341" max="14341" width="12.7109375" style="50" customWidth="1"/>
    <col min="14342" max="14342" width="11.42578125" style="50" customWidth="1"/>
    <col min="14343" max="14343" width="11.28515625" style="50" customWidth="1"/>
    <col min="14344" max="14344" width="10.7109375" style="50" customWidth="1"/>
    <col min="14345" max="14345" width="11.42578125" style="50" customWidth="1"/>
    <col min="14346" max="14346" width="10.42578125" style="50" customWidth="1"/>
    <col min="14347" max="14351" width="9.28515625" style="50" customWidth="1"/>
    <col min="14352" max="14581" width="9.140625" style="50" customWidth="1"/>
    <col min="14582" max="14582" width="8.5703125" style="50"/>
    <col min="14583" max="14583" width="24.42578125" style="50" customWidth="1"/>
    <col min="14584" max="14584" width="11.85546875" style="50" customWidth="1"/>
    <col min="14585" max="14586" width="11.5703125" style="50" customWidth="1"/>
    <col min="14587" max="14587" width="12.42578125" style="50" customWidth="1"/>
    <col min="14588" max="14588" width="12.7109375" style="50" customWidth="1"/>
    <col min="14589" max="14589" width="14.42578125" style="50" customWidth="1"/>
    <col min="14590" max="14590" width="12.85546875" style="50" customWidth="1"/>
    <col min="14591" max="14591" width="12.140625" style="50" customWidth="1"/>
    <col min="14592" max="14593" width="8.5703125" style="50"/>
    <col min="14594" max="14594" width="23.140625" style="50" customWidth="1"/>
    <col min="14595" max="14595" width="12.42578125" style="50" customWidth="1"/>
    <col min="14596" max="14596" width="11.7109375" style="50" customWidth="1"/>
    <col min="14597" max="14597" width="12.7109375" style="50" customWidth="1"/>
    <col min="14598" max="14598" width="11.42578125" style="50" customWidth="1"/>
    <col min="14599" max="14599" width="11.28515625" style="50" customWidth="1"/>
    <col min="14600" max="14600" width="10.7109375" style="50" customWidth="1"/>
    <col min="14601" max="14601" width="11.42578125" style="50" customWidth="1"/>
    <col min="14602" max="14602" width="10.42578125" style="50" customWidth="1"/>
    <col min="14603" max="14607" width="9.28515625" style="50" customWidth="1"/>
    <col min="14608" max="14837" width="9.140625" style="50" customWidth="1"/>
    <col min="14838" max="14838" width="8.5703125" style="50"/>
    <col min="14839" max="14839" width="24.42578125" style="50" customWidth="1"/>
    <col min="14840" max="14840" width="11.85546875" style="50" customWidth="1"/>
    <col min="14841" max="14842" width="11.5703125" style="50" customWidth="1"/>
    <col min="14843" max="14843" width="12.42578125" style="50" customWidth="1"/>
    <col min="14844" max="14844" width="12.7109375" style="50" customWidth="1"/>
    <col min="14845" max="14845" width="14.42578125" style="50" customWidth="1"/>
    <col min="14846" max="14846" width="12.85546875" style="50" customWidth="1"/>
    <col min="14847" max="14847" width="12.140625" style="50" customWidth="1"/>
    <col min="14848" max="14849" width="8.5703125" style="50"/>
    <col min="14850" max="14850" width="23.140625" style="50" customWidth="1"/>
    <col min="14851" max="14851" width="12.42578125" style="50" customWidth="1"/>
    <col min="14852" max="14852" width="11.7109375" style="50" customWidth="1"/>
    <col min="14853" max="14853" width="12.7109375" style="50" customWidth="1"/>
    <col min="14854" max="14854" width="11.42578125" style="50" customWidth="1"/>
    <col min="14855" max="14855" width="11.28515625" style="50" customWidth="1"/>
    <col min="14856" max="14856" width="10.7109375" style="50" customWidth="1"/>
    <col min="14857" max="14857" width="11.42578125" style="50" customWidth="1"/>
    <col min="14858" max="14858" width="10.42578125" style="50" customWidth="1"/>
    <col min="14859" max="14863" width="9.28515625" style="50" customWidth="1"/>
    <col min="14864" max="15093" width="9.140625" style="50" customWidth="1"/>
    <col min="15094" max="15094" width="8.5703125" style="50"/>
    <col min="15095" max="15095" width="24.42578125" style="50" customWidth="1"/>
    <col min="15096" max="15096" width="11.85546875" style="50" customWidth="1"/>
    <col min="15097" max="15098" width="11.5703125" style="50" customWidth="1"/>
    <col min="15099" max="15099" width="12.42578125" style="50" customWidth="1"/>
    <col min="15100" max="15100" width="12.7109375" style="50" customWidth="1"/>
    <col min="15101" max="15101" width="14.42578125" style="50" customWidth="1"/>
    <col min="15102" max="15102" width="12.85546875" style="50" customWidth="1"/>
    <col min="15103" max="15103" width="12.140625" style="50" customWidth="1"/>
    <col min="15104" max="15105" width="8.5703125" style="50"/>
    <col min="15106" max="15106" width="23.140625" style="50" customWidth="1"/>
    <col min="15107" max="15107" width="12.42578125" style="50" customWidth="1"/>
    <col min="15108" max="15108" width="11.7109375" style="50" customWidth="1"/>
    <col min="15109" max="15109" width="12.7109375" style="50" customWidth="1"/>
    <col min="15110" max="15110" width="11.42578125" style="50" customWidth="1"/>
    <col min="15111" max="15111" width="11.28515625" style="50" customWidth="1"/>
    <col min="15112" max="15112" width="10.7109375" style="50" customWidth="1"/>
    <col min="15113" max="15113" width="11.42578125" style="50" customWidth="1"/>
    <col min="15114" max="15114" width="10.42578125" style="50" customWidth="1"/>
    <col min="15115" max="15119" width="9.28515625" style="50" customWidth="1"/>
    <col min="15120" max="15349" width="9.140625" style="50" customWidth="1"/>
    <col min="15350" max="15350" width="8.5703125" style="50"/>
    <col min="15351" max="15351" width="24.42578125" style="50" customWidth="1"/>
    <col min="15352" max="15352" width="11.85546875" style="50" customWidth="1"/>
    <col min="15353" max="15354" width="11.5703125" style="50" customWidth="1"/>
    <col min="15355" max="15355" width="12.42578125" style="50" customWidth="1"/>
    <col min="15356" max="15356" width="12.7109375" style="50" customWidth="1"/>
    <col min="15357" max="15357" width="14.42578125" style="50" customWidth="1"/>
    <col min="15358" max="15358" width="12.85546875" style="50" customWidth="1"/>
    <col min="15359" max="15359" width="12.140625" style="50" customWidth="1"/>
    <col min="15360" max="15361" width="8.5703125" style="50"/>
    <col min="15362" max="15362" width="23.140625" style="50" customWidth="1"/>
    <col min="15363" max="15363" width="12.42578125" style="50" customWidth="1"/>
    <col min="15364" max="15364" width="11.7109375" style="50" customWidth="1"/>
    <col min="15365" max="15365" width="12.7109375" style="50" customWidth="1"/>
    <col min="15366" max="15366" width="11.42578125" style="50" customWidth="1"/>
    <col min="15367" max="15367" width="11.28515625" style="50" customWidth="1"/>
    <col min="15368" max="15368" width="10.7109375" style="50" customWidth="1"/>
    <col min="15369" max="15369" width="11.42578125" style="50" customWidth="1"/>
    <col min="15370" max="15370" width="10.42578125" style="50" customWidth="1"/>
    <col min="15371" max="15375" width="9.28515625" style="50" customWidth="1"/>
    <col min="15376" max="15605" width="9.140625" style="50" customWidth="1"/>
    <col min="15606" max="15606" width="8.5703125" style="50"/>
    <col min="15607" max="15607" width="24.42578125" style="50" customWidth="1"/>
    <col min="15608" max="15608" width="11.85546875" style="50" customWidth="1"/>
    <col min="15609" max="15610" width="11.5703125" style="50" customWidth="1"/>
    <col min="15611" max="15611" width="12.42578125" style="50" customWidth="1"/>
    <col min="15612" max="15612" width="12.7109375" style="50" customWidth="1"/>
    <col min="15613" max="15613" width="14.42578125" style="50" customWidth="1"/>
    <col min="15614" max="15614" width="12.85546875" style="50" customWidth="1"/>
    <col min="15615" max="15615" width="12.140625" style="50" customWidth="1"/>
    <col min="15616" max="15617" width="8.5703125" style="50"/>
    <col min="15618" max="15618" width="23.140625" style="50" customWidth="1"/>
    <col min="15619" max="15619" width="12.42578125" style="50" customWidth="1"/>
    <col min="15620" max="15620" width="11.7109375" style="50" customWidth="1"/>
    <col min="15621" max="15621" width="12.7109375" style="50" customWidth="1"/>
    <col min="15622" max="15622" width="11.42578125" style="50" customWidth="1"/>
    <col min="15623" max="15623" width="11.28515625" style="50" customWidth="1"/>
    <col min="15624" max="15624" width="10.7109375" style="50" customWidth="1"/>
    <col min="15625" max="15625" width="11.42578125" style="50" customWidth="1"/>
    <col min="15626" max="15626" width="10.42578125" style="50" customWidth="1"/>
    <col min="15627" max="15631" width="9.28515625" style="50" customWidth="1"/>
    <col min="15632" max="15861" width="9.140625" style="50" customWidth="1"/>
    <col min="15862" max="15862" width="8.5703125" style="50"/>
    <col min="15863" max="15863" width="24.42578125" style="50" customWidth="1"/>
    <col min="15864" max="15864" width="11.85546875" style="50" customWidth="1"/>
    <col min="15865" max="15866" width="11.5703125" style="50" customWidth="1"/>
    <col min="15867" max="15867" width="12.42578125" style="50" customWidth="1"/>
    <col min="15868" max="15868" width="12.7109375" style="50" customWidth="1"/>
    <col min="15869" max="15869" width="14.42578125" style="50" customWidth="1"/>
    <col min="15870" max="15870" width="12.85546875" style="50" customWidth="1"/>
    <col min="15871" max="15871" width="12.140625" style="50" customWidth="1"/>
    <col min="15872" max="15873" width="8.5703125" style="50"/>
    <col min="15874" max="15874" width="23.140625" style="50" customWidth="1"/>
    <col min="15875" max="15875" width="12.42578125" style="50" customWidth="1"/>
    <col min="15876" max="15876" width="11.7109375" style="50" customWidth="1"/>
    <col min="15877" max="15877" width="12.7109375" style="50" customWidth="1"/>
    <col min="15878" max="15878" width="11.42578125" style="50" customWidth="1"/>
    <col min="15879" max="15879" width="11.28515625" style="50" customWidth="1"/>
    <col min="15880" max="15880" width="10.7109375" style="50" customWidth="1"/>
    <col min="15881" max="15881" width="11.42578125" style="50" customWidth="1"/>
    <col min="15882" max="15882" width="10.42578125" style="50" customWidth="1"/>
    <col min="15883" max="15887" width="9.28515625" style="50" customWidth="1"/>
    <col min="15888" max="16117" width="9.140625" style="50" customWidth="1"/>
    <col min="16118" max="16118" width="8.5703125" style="50"/>
    <col min="16119" max="16119" width="24.42578125" style="50" customWidth="1"/>
    <col min="16120" max="16120" width="11.85546875" style="50" customWidth="1"/>
    <col min="16121" max="16122" width="11.5703125" style="50" customWidth="1"/>
    <col min="16123" max="16123" width="12.42578125" style="50" customWidth="1"/>
    <col min="16124" max="16124" width="12.7109375" style="50" customWidth="1"/>
    <col min="16125" max="16125" width="14.42578125" style="50" customWidth="1"/>
    <col min="16126" max="16126" width="12.85546875" style="50" customWidth="1"/>
    <col min="16127" max="16127" width="12.140625" style="50" customWidth="1"/>
    <col min="16128" max="16129" width="8.5703125" style="50"/>
    <col min="16130" max="16130" width="23.140625" style="50" customWidth="1"/>
    <col min="16131" max="16131" width="12.42578125" style="50" customWidth="1"/>
    <col min="16132" max="16132" width="11.7109375" style="50" customWidth="1"/>
    <col min="16133" max="16133" width="12.7109375" style="50" customWidth="1"/>
    <col min="16134" max="16134" width="11.42578125" style="50" customWidth="1"/>
    <col min="16135" max="16135" width="11.28515625" style="50" customWidth="1"/>
    <col min="16136" max="16136" width="10.7109375" style="50" customWidth="1"/>
    <col min="16137" max="16137" width="11.42578125" style="50" customWidth="1"/>
    <col min="16138" max="16138" width="10.42578125" style="50" customWidth="1"/>
    <col min="16139" max="16143" width="9.28515625" style="50" customWidth="1"/>
    <col min="16144" max="16373" width="9.140625" style="50" customWidth="1"/>
    <col min="16374" max="16374" width="8.5703125" style="50"/>
    <col min="16375" max="16375" width="24.42578125" style="50" customWidth="1"/>
    <col min="16376" max="16376" width="11.85546875" style="50" customWidth="1"/>
    <col min="16377" max="16378" width="11.5703125" style="50" customWidth="1"/>
    <col min="16379" max="16379" width="12.42578125" style="50" customWidth="1"/>
    <col min="16380" max="16380" width="12.7109375" style="50" customWidth="1"/>
    <col min="16381" max="16381" width="14.42578125" style="50" customWidth="1"/>
    <col min="16382" max="16382" width="12.85546875" style="50" customWidth="1"/>
    <col min="16383" max="16383" width="12.140625" style="50" customWidth="1"/>
    <col min="16384" max="16384" width="8.5703125" style="50"/>
  </cols>
  <sheetData>
    <row r="1" spans="1:10" x14ac:dyDescent="0.2">
      <c r="B1" s="51" t="s">
        <v>43</v>
      </c>
      <c r="C1" s="51" t="s">
        <v>44</v>
      </c>
      <c r="D1" s="51" t="s">
        <v>45</v>
      </c>
      <c r="E1" s="51" t="s">
        <v>46</v>
      </c>
      <c r="F1" s="51" t="s">
        <v>47</v>
      </c>
      <c r="G1" s="51" t="s">
        <v>48</v>
      </c>
      <c r="H1" s="51" t="s">
        <v>49</v>
      </c>
      <c r="I1" s="51" t="s">
        <v>50</v>
      </c>
    </row>
    <row r="2" spans="1:10" s="52" customFormat="1" ht="15" x14ac:dyDescent="0.25">
      <c r="B2" s="53" t="s">
        <v>36</v>
      </c>
      <c r="C2" s="54">
        <v>13510394</v>
      </c>
      <c r="D2" s="55" t="s">
        <v>37</v>
      </c>
      <c r="E2" s="55" t="s">
        <v>95</v>
      </c>
      <c r="F2" s="55" t="s">
        <v>96</v>
      </c>
      <c r="G2" s="56">
        <v>42324</v>
      </c>
      <c r="H2" s="57">
        <v>43466</v>
      </c>
      <c r="I2" s="58">
        <v>43724</v>
      </c>
    </row>
    <row r="3" spans="1:10" ht="13.5" thickBot="1" x14ac:dyDescent="0.25"/>
    <row r="4" spans="1:10" x14ac:dyDescent="0.2">
      <c r="A4" s="59" t="s">
        <v>51</v>
      </c>
      <c r="B4" s="60"/>
      <c r="C4" s="61">
        <v>43101</v>
      </c>
      <c r="D4" s="62"/>
      <c r="E4" s="61">
        <v>43344</v>
      </c>
      <c r="F4" s="62"/>
      <c r="G4" s="61">
        <v>43466</v>
      </c>
      <c r="H4" s="62"/>
      <c r="I4" s="146"/>
      <c r="J4" s="147"/>
    </row>
    <row r="5" spans="1:10" x14ac:dyDescent="0.2">
      <c r="B5" s="63" t="s">
        <v>52</v>
      </c>
      <c r="C5" s="64">
        <f>+E4-1</f>
        <v>43343</v>
      </c>
      <c r="D5" s="65"/>
      <c r="E5" s="64">
        <v>43465</v>
      </c>
      <c r="F5" s="65"/>
      <c r="G5" s="64">
        <f>I2</f>
        <v>43724</v>
      </c>
      <c r="H5" s="65"/>
      <c r="I5" s="66"/>
      <c r="J5" s="67"/>
    </row>
    <row r="6" spans="1:10" x14ac:dyDescent="0.2">
      <c r="B6" s="63" t="s">
        <v>53</v>
      </c>
      <c r="C6" s="68">
        <f>+C5-C4+1</f>
        <v>243</v>
      </c>
      <c r="D6" s="69"/>
      <c r="E6" s="68">
        <f>+E5-E4+1</f>
        <v>122</v>
      </c>
      <c r="F6" s="69"/>
      <c r="G6" s="68">
        <f>+G5-G4+1</f>
        <v>259</v>
      </c>
      <c r="H6" s="69"/>
      <c r="I6" s="66"/>
      <c r="J6" s="67"/>
    </row>
    <row r="7" spans="1:10" x14ac:dyDescent="0.2">
      <c r="B7" s="63" t="s">
        <v>54</v>
      </c>
      <c r="C7" s="68"/>
      <c r="D7" s="65"/>
      <c r="E7" s="68"/>
      <c r="F7" s="65"/>
      <c r="G7" s="70"/>
      <c r="H7" s="65"/>
      <c r="I7" s="66"/>
      <c r="J7" s="67"/>
    </row>
    <row r="8" spans="1:10" x14ac:dyDescent="0.2">
      <c r="B8" s="63" t="s">
        <v>55</v>
      </c>
      <c r="C8" s="68">
        <f>+C6-C7</f>
        <v>243</v>
      </c>
      <c r="D8" s="65"/>
      <c r="E8" s="68">
        <f>+E6-E7</f>
        <v>122</v>
      </c>
      <c r="F8" s="65"/>
      <c r="G8" s="68">
        <f>+G6-G7</f>
        <v>259</v>
      </c>
      <c r="H8" s="65"/>
      <c r="I8" s="66"/>
      <c r="J8" s="67"/>
    </row>
    <row r="9" spans="1:10" ht="13.5" thickBot="1" x14ac:dyDescent="0.25">
      <c r="B9" s="71" t="s">
        <v>56</v>
      </c>
      <c r="C9" s="72"/>
      <c r="D9" s="73"/>
      <c r="E9" s="72"/>
      <c r="F9" s="73"/>
      <c r="G9" s="72"/>
      <c r="H9" s="73"/>
      <c r="I9" s="74"/>
      <c r="J9" s="75"/>
    </row>
    <row r="10" spans="1:10" x14ac:dyDescent="0.2">
      <c r="B10" s="76" t="s">
        <v>57</v>
      </c>
      <c r="C10" s="77" t="s">
        <v>58</v>
      </c>
      <c r="D10" s="78" t="s">
        <v>25</v>
      </c>
      <c r="E10" s="77" t="s">
        <v>58</v>
      </c>
      <c r="F10" s="78" t="s">
        <v>25</v>
      </c>
      <c r="G10" s="77" t="s">
        <v>58</v>
      </c>
      <c r="H10" s="78" t="s">
        <v>25</v>
      </c>
      <c r="I10" s="79" t="s">
        <v>58</v>
      </c>
      <c r="J10" s="80" t="s">
        <v>25</v>
      </c>
    </row>
    <row r="11" spans="1:10" x14ac:dyDescent="0.2">
      <c r="B11" s="76" t="s">
        <v>59</v>
      </c>
      <c r="C11" s="81">
        <v>45126</v>
      </c>
      <c r="D11" s="82">
        <v>29331.899999999998</v>
      </c>
      <c r="E11" s="81">
        <v>51894.9</v>
      </c>
      <c r="F11" s="82">
        <v>33731.685000000005</v>
      </c>
      <c r="G11" s="81">
        <v>56046.492000000006</v>
      </c>
      <c r="H11" s="82">
        <v>36430.219800000006</v>
      </c>
      <c r="I11" s="83"/>
      <c r="J11" s="84"/>
    </row>
    <row r="12" spans="1:10" x14ac:dyDescent="0.2">
      <c r="B12" s="76" t="s">
        <v>60</v>
      </c>
      <c r="C12" s="81">
        <f>+ROUND(C11/365*C8,0)</f>
        <v>30043</v>
      </c>
      <c r="D12" s="82">
        <f>D11/365*C8</f>
        <v>19527.812876712327</v>
      </c>
      <c r="E12" s="81">
        <f>+ROUND(E11/365*E8,0)</f>
        <v>17346</v>
      </c>
      <c r="F12" s="82">
        <f>F11/365*E8</f>
        <v>11274.700191780825</v>
      </c>
      <c r="G12" s="81">
        <f>+ROUND(G11/365*G8,0)</f>
        <v>39770</v>
      </c>
      <c r="H12" s="82">
        <f>H11/365*G8</f>
        <v>25850.484734794525</v>
      </c>
      <c r="I12" s="83">
        <f t="shared" ref="I12:J17" si="0">+C12+E12+G12</f>
        <v>87159</v>
      </c>
      <c r="J12" s="83">
        <f t="shared" si="0"/>
        <v>56652.997803287675</v>
      </c>
    </row>
    <row r="13" spans="1:10" x14ac:dyDescent="0.2">
      <c r="B13" s="76" t="s">
        <v>61</v>
      </c>
      <c r="C13" s="81">
        <v>42445</v>
      </c>
      <c r="D13" s="82"/>
      <c r="E13" s="81"/>
      <c r="F13" s="82"/>
      <c r="G13" s="81">
        <f>+C31</f>
        <v>22600</v>
      </c>
      <c r="H13" s="82">
        <v>0</v>
      </c>
      <c r="I13" s="83">
        <f t="shared" si="0"/>
        <v>65045</v>
      </c>
      <c r="J13" s="84">
        <f t="shared" si="0"/>
        <v>0</v>
      </c>
    </row>
    <row r="14" spans="1:10" x14ac:dyDescent="0.2">
      <c r="B14" s="76" t="s">
        <v>62</v>
      </c>
      <c r="C14" s="81">
        <v>4944</v>
      </c>
      <c r="D14" s="82">
        <v>30803</v>
      </c>
      <c r="E14" s="81"/>
      <c r="F14" s="82"/>
      <c r="G14" s="81">
        <v>0</v>
      </c>
      <c r="H14" s="82">
        <v>0</v>
      </c>
      <c r="I14" s="83">
        <f t="shared" si="0"/>
        <v>4944</v>
      </c>
      <c r="J14" s="84">
        <f t="shared" si="0"/>
        <v>30803</v>
      </c>
    </row>
    <row r="15" spans="1:10" x14ac:dyDescent="0.2">
      <c r="B15" s="85" t="s">
        <v>63</v>
      </c>
      <c r="C15" s="86">
        <f t="shared" ref="C15:H15" si="1">+C12-C13-C14</f>
        <v>-17346</v>
      </c>
      <c r="D15" s="87">
        <f t="shared" si="1"/>
        <v>-11275.187123287673</v>
      </c>
      <c r="E15" s="86">
        <f t="shared" si="1"/>
        <v>17346</v>
      </c>
      <c r="F15" s="87">
        <f t="shared" si="1"/>
        <v>11274.700191780825</v>
      </c>
      <c r="G15" s="86">
        <f t="shared" si="1"/>
        <v>17170</v>
      </c>
      <c r="H15" s="87">
        <f t="shared" si="1"/>
        <v>25850.484734794525</v>
      </c>
      <c r="I15" s="83">
        <f t="shared" si="0"/>
        <v>17170</v>
      </c>
      <c r="J15" s="84">
        <f t="shared" si="0"/>
        <v>25849.997803287675</v>
      </c>
    </row>
    <row r="16" spans="1:10" ht="13.5" thickBot="1" x14ac:dyDescent="0.25">
      <c r="B16" s="88" t="s">
        <v>64</v>
      </c>
      <c r="C16" s="89">
        <v>0</v>
      </c>
      <c r="D16" s="90">
        <v>0</v>
      </c>
      <c r="E16" s="89">
        <v>0</v>
      </c>
      <c r="F16" s="90">
        <v>0</v>
      </c>
      <c r="G16" s="89">
        <f>+H31</f>
        <v>17119</v>
      </c>
      <c r="H16" s="90">
        <v>0</v>
      </c>
      <c r="I16" s="91">
        <f t="shared" si="0"/>
        <v>17119</v>
      </c>
      <c r="J16" s="92">
        <f t="shared" si="0"/>
        <v>0</v>
      </c>
    </row>
    <row r="17" spans="1:257" ht="13.5" thickBot="1" x14ac:dyDescent="0.25">
      <c r="A17" s="93"/>
      <c r="B17" s="94" t="s">
        <v>65</v>
      </c>
      <c r="C17" s="95">
        <f t="shared" ref="C17:H17" si="2">+C15-C16</f>
        <v>-17346</v>
      </c>
      <c r="D17" s="96">
        <f t="shared" si="2"/>
        <v>-11275.187123287673</v>
      </c>
      <c r="E17" s="95">
        <f t="shared" si="2"/>
        <v>17346</v>
      </c>
      <c r="F17" s="96">
        <f t="shared" si="2"/>
        <v>11274.700191780825</v>
      </c>
      <c r="G17" s="95">
        <f t="shared" si="2"/>
        <v>51</v>
      </c>
      <c r="H17" s="96">
        <f t="shared" si="2"/>
        <v>25850.484734794525</v>
      </c>
      <c r="I17" s="97">
        <f t="shared" si="0"/>
        <v>51</v>
      </c>
      <c r="J17" s="98">
        <f t="shared" si="0"/>
        <v>25849.997803287675</v>
      </c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93"/>
      <c r="BW17" s="93"/>
      <c r="BX17" s="93"/>
      <c r="BY17" s="93"/>
      <c r="BZ17" s="93"/>
      <c r="CA17" s="93"/>
      <c r="CB17" s="93"/>
      <c r="CC17" s="93"/>
      <c r="CD17" s="93"/>
      <c r="CE17" s="93"/>
      <c r="CF17" s="93"/>
      <c r="CG17" s="93"/>
      <c r="CH17" s="93"/>
      <c r="CI17" s="93"/>
      <c r="CJ17" s="93"/>
      <c r="CK17" s="93"/>
      <c r="CL17" s="93"/>
      <c r="CM17" s="93"/>
      <c r="CN17" s="93"/>
      <c r="CO17" s="93"/>
      <c r="CP17" s="93"/>
      <c r="CQ17" s="93"/>
      <c r="CR17" s="93"/>
      <c r="CS17" s="93"/>
      <c r="CT17" s="93"/>
      <c r="CU17" s="93"/>
      <c r="CV17" s="93"/>
      <c r="CW17" s="93"/>
      <c r="CX17" s="93"/>
      <c r="CY17" s="93"/>
      <c r="CZ17" s="93"/>
      <c r="DA17" s="93"/>
      <c r="DB17" s="93"/>
      <c r="DC17" s="93"/>
      <c r="DD17" s="93"/>
      <c r="DE17" s="93"/>
      <c r="DF17" s="93"/>
      <c r="DG17" s="93"/>
      <c r="DH17" s="93"/>
      <c r="DI17" s="93"/>
      <c r="DJ17" s="93"/>
      <c r="DK17" s="93"/>
      <c r="DL17" s="93"/>
      <c r="DM17" s="93"/>
      <c r="DN17" s="93"/>
      <c r="DO17" s="93"/>
      <c r="DP17" s="93"/>
      <c r="DQ17" s="93"/>
      <c r="DR17" s="93"/>
      <c r="DS17" s="93"/>
      <c r="DT17" s="93"/>
      <c r="DU17" s="93"/>
      <c r="DV17" s="93"/>
      <c r="DW17" s="93"/>
      <c r="DX17" s="93"/>
      <c r="DY17" s="93"/>
      <c r="DZ17" s="93"/>
      <c r="EA17" s="93"/>
      <c r="EB17" s="93"/>
      <c r="EC17" s="93"/>
      <c r="ED17" s="93"/>
      <c r="EE17" s="93"/>
      <c r="EF17" s="93"/>
      <c r="EG17" s="93"/>
      <c r="EH17" s="93"/>
      <c r="EI17" s="93"/>
      <c r="EJ17" s="93"/>
      <c r="EK17" s="93"/>
      <c r="EL17" s="93"/>
      <c r="EM17" s="93"/>
      <c r="EN17" s="93"/>
      <c r="EO17" s="93"/>
      <c r="EP17" s="93"/>
      <c r="EQ17" s="93"/>
      <c r="ER17" s="93"/>
      <c r="ES17" s="93"/>
      <c r="ET17" s="93"/>
      <c r="EU17" s="93"/>
      <c r="EV17" s="93"/>
      <c r="EW17" s="93"/>
      <c r="EX17" s="93"/>
      <c r="EY17" s="93"/>
      <c r="EZ17" s="93"/>
      <c r="FA17" s="93"/>
      <c r="FB17" s="93"/>
      <c r="FC17" s="93"/>
      <c r="FD17" s="93"/>
      <c r="FE17" s="93"/>
      <c r="FF17" s="93"/>
      <c r="FG17" s="93"/>
      <c r="FH17" s="93"/>
      <c r="FI17" s="93"/>
      <c r="FJ17" s="93"/>
      <c r="FK17" s="93"/>
      <c r="FL17" s="93"/>
      <c r="FM17" s="93"/>
      <c r="FN17" s="93"/>
      <c r="FO17" s="93"/>
      <c r="FP17" s="93"/>
      <c r="FQ17" s="93"/>
      <c r="FR17" s="93"/>
      <c r="FS17" s="93"/>
      <c r="FT17" s="93"/>
      <c r="FU17" s="93"/>
      <c r="FV17" s="93"/>
      <c r="FW17" s="93"/>
      <c r="FX17" s="93"/>
      <c r="FY17" s="93"/>
      <c r="FZ17" s="93"/>
      <c r="GA17" s="93"/>
      <c r="GB17" s="93"/>
      <c r="GC17" s="93"/>
      <c r="GD17" s="93"/>
      <c r="GE17" s="93"/>
      <c r="GF17" s="93"/>
      <c r="GG17" s="93"/>
      <c r="GH17" s="93"/>
      <c r="GI17" s="93"/>
      <c r="GJ17" s="93"/>
      <c r="GK17" s="93"/>
      <c r="GL17" s="93"/>
      <c r="GM17" s="93"/>
      <c r="GN17" s="93"/>
      <c r="GO17" s="93"/>
      <c r="GP17" s="93"/>
      <c r="GQ17" s="93"/>
      <c r="GR17" s="93"/>
      <c r="GS17" s="93"/>
      <c r="GT17" s="93"/>
      <c r="GU17" s="93"/>
      <c r="GV17" s="93"/>
      <c r="GW17" s="93"/>
      <c r="GX17" s="93"/>
      <c r="GY17" s="93"/>
      <c r="GZ17" s="93"/>
      <c r="HA17" s="93"/>
      <c r="HB17" s="93"/>
      <c r="HC17" s="93"/>
      <c r="HD17" s="93"/>
      <c r="HE17" s="93"/>
      <c r="HF17" s="93"/>
      <c r="HG17" s="93"/>
      <c r="HH17" s="93"/>
      <c r="HI17" s="93"/>
      <c r="HJ17" s="93"/>
      <c r="HK17" s="93"/>
      <c r="HL17" s="93"/>
      <c r="HM17" s="93"/>
      <c r="HN17" s="93"/>
      <c r="HO17" s="93"/>
      <c r="HP17" s="93"/>
      <c r="HQ17" s="93"/>
      <c r="HR17" s="93"/>
      <c r="HS17" s="93"/>
      <c r="HT17" s="93"/>
      <c r="HU17" s="93"/>
      <c r="HV17" s="93"/>
      <c r="HW17" s="93"/>
      <c r="HX17" s="93"/>
      <c r="HY17" s="93"/>
      <c r="HZ17" s="93"/>
      <c r="IA17" s="93"/>
      <c r="IB17" s="93"/>
      <c r="IC17" s="93"/>
      <c r="ID17" s="93"/>
      <c r="IE17" s="93"/>
      <c r="IF17" s="93"/>
      <c r="IG17" s="93"/>
      <c r="IH17" s="93"/>
      <c r="II17" s="93"/>
      <c r="IJ17" s="93"/>
      <c r="IK17" s="93"/>
      <c r="IL17" s="93"/>
      <c r="IM17" s="93"/>
      <c r="IN17" s="93"/>
      <c r="IO17" s="93"/>
      <c r="IP17" s="93"/>
      <c r="IQ17" s="93"/>
      <c r="IR17" s="93"/>
      <c r="IS17" s="93"/>
      <c r="IT17" s="93"/>
      <c r="IU17" s="93"/>
      <c r="IV17" s="93"/>
      <c r="IW17" s="93"/>
    </row>
    <row r="19" spans="1:257" x14ac:dyDescent="0.2">
      <c r="B19" s="99" t="s">
        <v>66</v>
      </c>
      <c r="C19" s="99"/>
      <c r="D19" s="99"/>
      <c r="K19" s="99"/>
    </row>
    <row r="20" spans="1:257" ht="51" x14ac:dyDescent="0.2">
      <c r="B20" s="100" t="s">
        <v>67</v>
      </c>
      <c r="C20" s="101" t="s">
        <v>68</v>
      </c>
      <c r="D20" s="101" t="s">
        <v>69</v>
      </c>
      <c r="E20" s="101" t="s">
        <v>70</v>
      </c>
      <c r="F20" s="100" t="s">
        <v>71</v>
      </c>
      <c r="G20" s="102" t="s">
        <v>64</v>
      </c>
      <c r="H20" s="103" t="s">
        <v>72</v>
      </c>
      <c r="I20" s="99"/>
    </row>
    <row r="21" spans="1:257" ht="15" x14ac:dyDescent="0.25">
      <c r="B21" s="51" t="s">
        <v>73</v>
      </c>
      <c r="C21" s="104">
        <v>17600</v>
      </c>
      <c r="D21" s="105">
        <v>0</v>
      </c>
      <c r="E21" s="106">
        <f t="shared" ref="E21:E30" si="3">+SUM(C21:D21)</f>
        <v>17600</v>
      </c>
      <c r="F21" s="140">
        <v>26400</v>
      </c>
      <c r="G21" s="107">
        <f t="shared" ref="G21:G30" si="4">+IF(E21&gt;F21,D21-(E21-F21),D21)</f>
        <v>0</v>
      </c>
      <c r="H21" s="104">
        <v>0</v>
      </c>
      <c r="I21" s="99"/>
    </row>
    <row r="22" spans="1:257" ht="15" x14ac:dyDescent="0.25">
      <c r="B22" s="51" t="s">
        <v>74</v>
      </c>
      <c r="C22" s="104">
        <v>0</v>
      </c>
      <c r="D22" s="105">
        <v>9232</v>
      </c>
      <c r="E22" s="106">
        <f t="shared" si="3"/>
        <v>9232</v>
      </c>
      <c r="F22" s="140">
        <v>18000</v>
      </c>
      <c r="G22" s="107">
        <f t="shared" si="4"/>
        <v>9232</v>
      </c>
      <c r="H22" s="104">
        <v>9232</v>
      </c>
      <c r="I22" s="99"/>
    </row>
    <row r="23" spans="1:257" ht="15" x14ac:dyDescent="0.25">
      <c r="B23" s="51" t="s">
        <v>75</v>
      </c>
      <c r="C23" s="104">
        <v>0</v>
      </c>
      <c r="D23" s="105">
        <v>7887</v>
      </c>
      <c r="E23" s="106">
        <f t="shared" si="3"/>
        <v>7887</v>
      </c>
      <c r="F23" s="140">
        <v>12000</v>
      </c>
      <c r="G23" s="107">
        <f t="shared" si="4"/>
        <v>7887</v>
      </c>
      <c r="H23" s="104">
        <v>7887</v>
      </c>
      <c r="I23" s="99"/>
    </row>
    <row r="24" spans="1:257" ht="15" x14ac:dyDescent="0.25">
      <c r="A24" s="108"/>
      <c r="B24" s="51" t="s">
        <v>76</v>
      </c>
      <c r="C24" s="104">
        <v>0</v>
      </c>
      <c r="D24" s="105">
        <v>0</v>
      </c>
      <c r="E24" s="106">
        <f t="shared" si="3"/>
        <v>0</v>
      </c>
      <c r="F24" s="140">
        <v>12000</v>
      </c>
      <c r="G24" s="107">
        <f t="shared" si="4"/>
        <v>0</v>
      </c>
      <c r="H24" s="104">
        <v>0</v>
      </c>
      <c r="I24" s="99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8"/>
      <c r="BW24" s="108"/>
      <c r="BX24" s="108"/>
      <c r="BY24" s="108"/>
      <c r="BZ24" s="108"/>
      <c r="CA24" s="108"/>
      <c r="CB24" s="108"/>
      <c r="CC24" s="108"/>
      <c r="CD24" s="108"/>
      <c r="CE24" s="108"/>
      <c r="CF24" s="108"/>
      <c r="CG24" s="108"/>
      <c r="CH24" s="108"/>
      <c r="CI24" s="108"/>
      <c r="CJ24" s="108"/>
      <c r="CK24" s="108"/>
      <c r="CL24" s="108"/>
      <c r="CM24" s="108"/>
      <c r="CN24" s="108"/>
      <c r="CO24" s="108"/>
      <c r="CP24" s="108"/>
      <c r="CQ24" s="108"/>
      <c r="CR24" s="108"/>
      <c r="CS24" s="108"/>
      <c r="CT24" s="108"/>
      <c r="CU24" s="108"/>
      <c r="CV24" s="108"/>
      <c r="CW24" s="108"/>
      <c r="CX24" s="108"/>
      <c r="CY24" s="108"/>
      <c r="CZ24" s="108"/>
      <c r="DA24" s="108"/>
      <c r="DB24" s="108"/>
      <c r="DC24" s="108"/>
      <c r="DD24" s="108"/>
      <c r="DE24" s="108"/>
      <c r="DF24" s="108"/>
      <c r="DG24" s="108"/>
      <c r="DH24" s="108"/>
      <c r="DI24" s="108"/>
      <c r="DJ24" s="108"/>
      <c r="DK24" s="108"/>
      <c r="DL24" s="108"/>
      <c r="DM24" s="108"/>
      <c r="DN24" s="108"/>
      <c r="DO24" s="108"/>
      <c r="DP24" s="108"/>
      <c r="DQ24" s="108"/>
      <c r="DR24" s="108"/>
      <c r="DS24" s="108"/>
      <c r="DT24" s="108"/>
      <c r="DU24" s="108"/>
      <c r="DV24" s="108"/>
      <c r="DW24" s="108"/>
      <c r="DX24" s="108"/>
      <c r="DY24" s="108"/>
      <c r="DZ24" s="108"/>
      <c r="EA24" s="108"/>
      <c r="EB24" s="108"/>
      <c r="EC24" s="108"/>
      <c r="ED24" s="108"/>
      <c r="EE24" s="108"/>
      <c r="EF24" s="108"/>
      <c r="EG24" s="108"/>
      <c r="EH24" s="108"/>
      <c r="EI24" s="108"/>
      <c r="EJ24" s="108"/>
      <c r="EK24" s="108"/>
      <c r="EL24" s="108"/>
      <c r="EM24" s="108"/>
      <c r="EN24" s="108"/>
      <c r="EO24" s="108"/>
      <c r="EP24" s="108"/>
      <c r="EQ24" s="108"/>
      <c r="ER24" s="108"/>
      <c r="ES24" s="108"/>
      <c r="ET24" s="108"/>
      <c r="EU24" s="108"/>
      <c r="EV24" s="108"/>
      <c r="EW24" s="108"/>
      <c r="EX24" s="108"/>
      <c r="EY24" s="108"/>
      <c r="EZ24" s="108"/>
      <c r="FA24" s="108"/>
      <c r="FB24" s="108"/>
      <c r="FC24" s="108"/>
      <c r="FD24" s="108"/>
      <c r="FE24" s="108"/>
      <c r="FF24" s="108"/>
      <c r="FG24" s="108"/>
      <c r="FH24" s="108"/>
      <c r="FI24" s="108"/>
      <c r="FJ24" s="108"/>
      <c r="FK24" s="108"/>
      <c r="FL24" s="108"/>
      <c r="FM24" s="108"/>
      <c r="FN24" s="108"/>
      <c r="FO24" s="108"/>
      <c r="FP24" s="108"/>
      <c r="FQ24" s="108"/>
      <c r="FR24" s="108"/>
      <c r="FS24" s="108"/>
      <c r="FT24" s="108"/>
      <c r="FU24" s="108"/>
      <c r="FV24" s="108"/>
      <c r="FW24" s="108"/>
      <c r="FX24" s="108"/>
      <c r="FY24" s="108"/>
      <c r="FZ24" s="108"/>
      <c r="GA24" s="108"/>
      <c r="GB24" s="108"/>
      <c r="GC24" s="108"/>
      <c r="GD24" s="108"/>
      <c r="GE24" s="108"/>
      <c r="GF24" s="108"/>
      <c r="GG24" s="108"/>
      <c r="GH24" s="108"/>
      <c r="GI24" s="108"/>
      <c r="GJ24" s="108"/>
      <c r="GK24" s="108"/>
      <c r="GL24" s="108"/>
      <c r="GM24" s="108"/>
      <c r="GN24" s="108"/>
      <c r="GO24" s="108"/>
      <c r="GP24" s="108"/>
      <c r="GQ24" s="108"/>
      <c r="GR24" s="108"/>
      <c r="GS24" s="108"/>
      <c r="GT24" s="108"/>
      <c r="GU24" s="108"/>
      <c r="GV24" s="108"/>
      <c r="GW24" s="108"/>
      <c r="GX24" s="108"/>
      <c r="GY24" s="108"/>
      <c r="GZ24" s="108"/>
      <c r="HA24" s="108"/>
      <c r="HB24" s="108"/>
      <c r="HC24" s="108"/>
      <c r="HD24" s="108"/>
      <c r="HE24" s="108"/>
      <c r="HF24" s="108"/>
      <c r="HG24" s="108"/>
      <c r="HH24" s="108"/>
      <c r="HI24" s="108"/>
      <c r="HJ24" s="108"/>
      <c r="HK24" s="108"/>
      <c r="HL24" s="108"/>
      <c r="HM24" s="108"/>
      <c r="HN24" s="108"/>
      <c r="HO24" s="108"/>
      <c r="HP24" s="108"/>
      <c r="HQ24" s="108"/>
      <c r="HR24" s="108"/>
      <c r="HS24" s="108"/>
      <c r="HT24" s="108"/>
      <c r="HU24" s="108"/>
      <c r="HV24" s="108"/>
      <c r="HW24" s="108"/>
      <c r="HX24" s="108"/>
      <c r="HY24" s="108"/>
      <c r="HZ24" s="108"/>
      <c r="IA24" s="108"/>
      <c r="IB24" s="108"/>
      <c r="IC24" s="108"/>
      <c r="ID24" s="108"/>
      <c r="IE24" s="108"/>
      <c r="IF24" s="108"/>
      <c r="IG24" s="108"/>
      <c r="IH24" s="108"/>
      <c r="II24" s="108"/>
      <c r="IJ24" s="108"/>
      <c r="IK24" s="108"/>
    </row>
    <row r="25" spans="1:257" ht="15" x14ac:dyDescent="0.25">
      <c r="B25" s="51" t="s">
        <v>77</v>
      </c>
      <c r="C25" s="104">
        <v>0</v>
      </c>
      <c r="D25" s="105">
        <v>0</v>
      </c>
      <c r="E25" s="106">
        <f t="shared" si="3"/>
        <v>0</v>
      </c>
      <c r="F25" s="140">
        <v>0</v>
      </c>
      <c r="G25" s="107">
        <f t="shared" si="4"/>
        <v>0</v>
      </c>
      <c r="H25" s="104">
        <v>0</v>
      </c>
      <c r="I25" s="99"/>
    </row>
    <row r="26" spans="1:257" ht="15" x14ac:dyDescent="0.25">
      <c r="B26" s="51" t="s">
        <v>78</v>
      </c>
      <c r="C26" s="104">
        <v>5000</v>
      </c>
      <c r="D26" s="105">
        <v>0</v>
      </c>
      <c r="E26" s="106">
        <f t="shared" si="3"/>
        <v>5000</v>
      </c>
      <c r="F26" s="140">
        <v>5000</v>
      </c>
      <c r="G26" s="107">
        <f t="shared" si="4"/>
        <v>0</v>
      </c>
      <c r="H26" s="104">
        <v>0</v>
      </c>
      <c r="I26" s="99"/>
    </row>
    <row r="27" spans="1:257" ht="15" x14ac:dyDescent="0.25">
      <c r="B27" s="51" t="s">
        <v>79</v>
      </c>
      <c r="C27" s="104">
        <v>0</v>
      </c>
      <c r="D27" s="105">
        <v>0</v>
      </c>
      <c r="E27" s="106">
        <f t="shared" si="3"/>
        <v>0</v>
      </c>
      <c r="F27" s="140">
        <v>5000</v>
      </c>
      <c r="G27" s="107">
        <f t="shared" si="4"/>
        <v>0</v>
      </c>
      <c r="H27" s="104">
        <v>0</v>
      </c>
      <c r="I27" s="99"/>
    </row>
    <row r="28" spans="1:257" ht="15" x14ac:dyDescent="0.25">
      <c r="A28" s="109"/>
      <c r="B28" s="51" t="s">
        <v>80</v>
      </c>
      <c r="C28" s="104">
        <v>0</v>
      </c>
      <c r="D28" s="105">
        <v>0</v>
      </c>
      <c r="E28" s="106">
        <f t="shared" si="3"/>
        <v>0</v>
      </c>
      <c r="F28" s="140">
        <v>0</v>
      </c>
      <c r="G28" s="107">
        <f t="shared" si="4"/>
        <v>0</v>
      </c>
      <c r="H28" s="104">
        <v>0</v>
      </c>
      <c r="I28" s="9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/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09"/>
      <c r="EU28" s="109"/>
      <c r="EV28" s="109"/>
      <c r="EW28" s="109"/>
      <c r="EX28" s="109"/>
      <c r="EY28" s="109"/>
      <c r="EZ28" s="109"/>
      <c r="FA28" s="109"/>
      <c r="FB28" s="109"/>
      <c r="FC28" s="109"/>
      <c r="FD28" s="109"/>
      <c r="FE28" s="109"/>
      <c r="FF28" s="109"/>
      <c r="FG28" s="109"/>
      <c r="FH28" s="109"/>
      <c r="FI28" s="109"/>
      <c r="FJ28" s="109"/>
      <c r="FK28" s="109"/>
      <c r="FL28" s="109"/>
      <c r="FM28" s="109"/>
      <c r="FN28" s="109"/>
      <c r="FO28" s="109"/>
      <c r="FP28" s="109"/>
      <c r="FQ28" s="109"/>
      <c r="FR28" s="109"/>
      <c r="FS28" s="109"/>
      <c r="FT28" s="109"/>
      <c r="FU28" s="109"/>
      <c r="FV28" s="109"/>
      <c r="FW28" s="109"/>
      <c r="FX28" s="109"/>
      <c r="FY28" s="109"/>
      <c r="FZ28" s="109"/>
      <c r="GA28" s="109"/>
      <c r="GB28" s="109"/>
      <c r="GC28" s="109"/>
      <c r="GD28" s="109"/>
      <c r="GE28" s="109"/>
      <c r="GF28" s="109"/>
      <c r="GG28" s="109"/>
      <c r="GH28" s="109"/>
      <c r="GI28" s="109"/>
      <c r="GJ28" s="109"/>
      <c r="GK28" s="109"/>
      <c r="GL28" s="109"/>
      <c r="GM28" s="109"/>
      <c r="GN28" s="109"/>
      <c r="GO28" s="109"/>
      <c r="GP28" s="109"/>
      <c r="GQ28" s="109"/>
      <c r="GR28" s="109"/>
      <c r="GS28" s="109"/>
      <c r="GT28" s="109"/>
      <c r="GU28" s="109"/>
      <c r="GV28" s="109"/>
      <c r="GW28" s="109"/>
      <c r="GX28" s="109"/>
      <c r="GY28" s="109"/>
      <c r="GZ28" s="109"/>
      <c r="HA28" s="109"/>
      <c r="HB28" s="109"/>
      <c r="HC28" s="109"/>
      <c r="HD28" s="109"/>
      <c r="HE28" s="109"/>
      <c r="HF28" s="109"/>
      <c r="HG28" s="109"/>
      <c r="HH28" s="109"/>
      <c r="HI28" s="109"/>
      <c r="HJ28" s="109"/>
      <c r="HK28" s="109"/>
      <c r="HL28" s="109"/>
      <c r="HM28" s="109"/>
      <c r="HN28" s="109"/>
      <c r="HO28" s="109"/>
      <c r="HP28" s="109"/>
      <c r="HQ28" s="109"/>
      <c r="HR28" s="109"/>
      <c r="HS28" s="109"/>
      <c r="HT28" s="109"/>
      <c r="HU28" s="109"/>
      <c r="HV28" s="109"/>
      <c r="HW28" s="109"/>
      <c r="HX28" s="109"/>
      <c r="HY28" s="109"/>
      <c r="HZ28" s="109"/>
      <c r="IA28" s="109"/>
      <c r="IB28" s="109"/>
      <c r="IC28" s="109"/>
      <c r="ID28" s="109"/>
      <c r="IE28" s="109"/>
      <c r="IF28" s="109"/>
      <c r="IG28" s="109"/>
      <c r="IH28" s="109"/>
      <c r="II28" s="109"/>
      <c r="IJ28" s="109"/>
      <c r="IK28" s="109"/>
    </row>
    <row r="29" spans="1:257" ht="15" x14ac:dyDescent="0.25">
      <c r="B29" s="51" t="s">
        <v>81</v>
      </c>
      <c r="C29" s="104">
        <v>0</v>
      </c>
      <c r="D29" s="105">
        <v>0</v>
      </c>
      <c r="E29" s="106">
        <f t="shared" si="3"/>
        <v>0</v>
      </c>
      <c r="F29" s="140">
        <v>0</v>
      </c>
      <c r="G29" s="107">
        <f t="shared" si="4"/>
        <v>0</v>
      </c>
      <c r="H29" s="104">
        <v>0</v>
      </c>
      <c r="I29" s="99"/>
    </row>
    <row r="30" spans="1:257" ht="15" x14ac:dyDescent="0.25">
      <c r="B30" s="51" t="s">
        <v>82</v>
      </c>
      <c r="C30" s="104">
        <v>0</v>
      </c>
      <c r="D30" s="105">
        <v>0</v>
      </c>
      <c r="E30" s="106">
        <f t="shared" si="3"/>
        <v>0</v>
      </c>
      <c r="F30" s="140">
        <v>0</v>
      </c>
      <c r="G30" s="107">
        <f t="shared" si="4"/>
        <v>0</v>
      </c>
      <c r="H30" s="104">
        <v>0</v>
      </c>
      <c r="I30" s="99"/>
    </row>
    <row r="31" spans="1:257" x14ac:dyDescent="0.2">
      <c r="B31" s="51" t="s">
        <v>70</v>
      </c>
      <c r="C31" s="106">
        <f t="shared" ref="C31:H31" si="5">+SUM(C21:C30)</f>
        <v>22600</v>
      </c>
      <c r="D31" s="106">
        <f t="shared" si="5"/>
        <v>17119</v>
      </c>
      <c r="E31" s="106">
        <f t="shared" si="5"/>
        <v>39719</v>
      </c>
      <c r="F31" s="110">
        <f>+SUM(F21:F30)</f>
        <v>78400</v>
      </c>
      <c r="G31" s="106">
        <f t="shared" si="5"/>
        <v>17119</v>
      </c>
      <c r="H31" s="106">
        <f t="shared" si="5"/>
        <v>17119</v>
      </c>
      <c r="I31" s="99"/>
    </row>
    <row r="32" spans="1:257" x14ac:dyDescent="0.2">
      <c r="I32" s="99"/>
    </row>
    <row r="33" spans="1:9" x14ac:dyDescent="0.2">
      <c r="I33" s="99"/>
    </row>
    <row r="34" spans="1:9" x14ac:dyDescent="0.2">
      <c r="A34" s="59" t="s">
        <v>83</v>
      </c>
      <c r="B34" s="111" t="s">
        <v>84</v>
      </c>
      <c r="C34" s="106">
        <f>+FNFS!E4</f>
        <v>0</v>
      </c>
      <c r="I34" s="99"/>
    </row>
    <row r="35" spans="1:9" x14ac:dyDescent="0.2">
      <c r="A35" s="112"/>
      <c r="B35" s="113" t="s">
        <v>85</v>
      </c>
      <c r="C35" s="114">
        <v>300000</v>
      </c>
      <c r="I35" s="99"/>
    </row>
    <row r="36" spans="1:9" x14ac:dyDescent="0.2">
      <c r="A36" s="112"/>
      <c r="B36" s="115" t="s">
        <v>86</v>
      </c>
      <c r="C36" s="106">
        <f>+IF(C34&lt;C35,0,C34-C35)</f>
        <v>0</v>
      </c>
    </row>
    <row r="37" spans="1:9" x14ac:dyDescent="0.2">
      <c r="A37" s="112"/>
    </row>
    <row r="38" spans="1:9" ht="13.5" thickBot="1" x14ac:dyDescent="0.25">
      <c r="A38" s="112"/>
      <c r="E38" s="116">
        <v>43556</v>
      </c>
      <c r="F38" s="116">
        <v>43921</v>
      </c>
    </row>
    <row r="39" spans="1:9" x14ac:dyDescent="0.2">
      <c r="A39" s="59" t="s">
        <v>87</v>
      </c>
      <c r="B39" s="117"/>
      <c r="C39" s="118"/>
      <c r="D39" s="118"/>
      <c r="E39" s="119" t="s">
        <v>88</v>
      </c>
      <c r="F39" s="119" t="s">
        <v>52</v>
      </c>
      <c r="G39" s="120" t="s">
        <v>89</v>
      </c>
    </row>
    <row r="40" spans="1:9" x14ac:dyDescent="0.2">
      <c r="A40" s="112"/>
      <c r="B40" s="148" t="s">
        <v>90</v>
      </c>
      <c r="C40" s="149"/>
      <c r="D40" s="149"/>
      <c r="E40" s="121">
        <f>+IF(G2&lt;E38,E38,G2)</f>
        <v>43556</v>
      </c>
      <c r="F40" s="121">
        <f>+IF(I2&gt;F38,F38,I2)</f>
        <v>43724</v>
      </c>
      <c r="G40" s="122">
        <v>3</v>
      </c>
    </row>
    <row r="41" spans="1:9" x14ac:dyDescent="0.2">
      <c r="A41" s="112"/>
      <c r="B41" s="123"/>
      <c r="C41" s="124"/>
      <c r="D41" s="124"/>
      <c r="E41" s="124"/>
      <c r="F41" s="124"/>
      <c r="G41" s="125"/>
    </row>
    <row r="42" spans="1:9" x14ac:dyDescent="0.2">
      <c r="A42" s="112"/>
      <c r="B42" s="126" t="s">
        <v>28</v>
      </c>
      <c r="C42" s="127"/>
      <c r="D42" s="127" t="s">
        <v>91</v>
      </c>
      <c r="E42" s="127" t="s">
        <v>92</v>
      </c>
      <c r="F42" s="127" t="s">
        <v>70</v>
      </c>
      <c r="G42" s="128"/>
    </row>
    <row r="43" spans="1:9" x14ac:dyDescent="0.2">
      <c r="A43" s="112"/>
      <c r="B43" s="129"/>
      <c r="C43" s="111"/>
      <c r="D43" s="130">
        <f>+C29+H29</f>
        <v>0</v>
      </c>
      <c r="E43" s="130">
        <f>+C30+H30</f>
        <v>0</v>
      </c>
      <c r="F43" s="111">
        <f>SUM(D43:E43)</f>
        <v>0</v>
      </c>
      <c r="G43" s="128"/>
    </row>
    <row r="44" spans="1:9" x14ac:dyDescent="0.2">
      <c r="A44" s="112"/>
      <c r="B44" s="129"/>
      <c r="C44" s="111"/>
      <c r="D44" s="111"/>
      <c r="E44" s="111"/>
      <c r="F44" s="111"/>
      <c r="G44" s="128"/>
    </row>
    <row r="45" spans="1:9" x14ac:dyDescent="0.2">
      <c r="A45" s="112"/>
      <c r="B45" s="129"/>
      <c r="C45" s="111"/>
      <c r="D45" s="111"/>
      <c r="E45" s="111"/>
      <c r="F45" s="111"/>
      <c r="G45" s="128"/>
    </row>
    <row r="46" spans="1:9" x14ac:dyDescent="0.2">
      <c r="A46" s="112"/>
      <c r="B46" s="129"/>
      <c r="C46" s="111"/>
      <c r="D46" s="111"/>
      <c r="E46" s="111"/>
      <c r="F46" s="111"/>
      <c r="G46" s="128"/>
    </row>
    <row r="47" spans="1:9" x14ac:dyDescent="0.2">
      <c r="A47" s="112"/>
      <c r="B47" s="129"/>
      <c r="C47" s="111"/>
      <c r="D47" s="111"/>
      <c r="E47" s="111"/>
      <c r="F47" s="111"/>
      <c r="G47" s="128"/>
    </row>
    <row r="48" spans="1:9" x14ac:dyDescent="0.2">
      <c r="A48" s="112"/>
      <c r="B48" s="131" t="s">
        <v>70</v>
      </c>
      <c r="C48" s="51"/>
      <c r="D48" s="51">
        <f>+SUM(D43:D47)</f>
        <v>0</v>
      </c>
      <c r="E48" s="51">
        <f>+SUM(E43:E47)</f>
        <v>0</v>
      </c>
      <c r="F48" s="51">
        <f>+SUM(F43:F47)</f>
        <v>0</v>
      </c>
      <c r="G48" s="128"/>
    </row>
    <row r="49" spans="1:7" x14ac:dyDescent="0.2">
      <c r="A49" s="112"/>
      <c r="B49" s="132"/>
      <c r="C49" s="124"/>
      <c r="D49" s="124"/>
      <c r="E49" s="124"/>
      <c r="F49" s="124"/>
      <c r="G49" s="128"/>
    </row>
    <row r="50" spans="1:7" x14ac:dyDescent="0.2">
      <c r="A50" s="112"/>
      <c r="B50" s="129" t="s">
        <v>93</v>
      </c>
      <c r="C50" s="106"/>
      <c r="D50" s="106">
        <v>1800</v>
      </c>
      <c r="E50" s="106"/>
      <c r="F50" s="106">
        <f>+SUM(C50:E50)</f>
        <v>1800</v>
      </c>
      <c r="G50" s="133"/>
    </row>
    <row r="51" spans="1:7" x14ac:dyDescent="0.2">
      <c r="A51" s="112"/>
      <c r="B51" s="129" t="s">
        <v>85</v>
      </c>
      <c r="C51" s="106"/>
      <c r="D51" s="106">
        <f>+D50*G40</f>
        <v>5400</v>
      </c>
      <c r="E51" s="106">
        <f>+E50*G40</f>
        <v>0</v>
      </c>
      <c r="F51" s="106">
        <f>+SUM(C51:E51)</f>
        <v>5400</v>
      </c>
      <c r="G51" s="128"/>
    </row>
    <row r="52" spans="1:7" ht="13.5" thickBot="1" x14ac:dyDescent="0.25">
      <c r="A52" s="112"/>
      <c r="B52" s="134" t="s">
        <v>94</v>
      </c>
      <c r="C52" s="135"/>
      <c r="D52" s="136">
        <f>IF(D51&gt;D48,0,(D48-D51))</f>
        <v>0</v>
      </c>
      <c r="E52" s="136">
        <f>+E48-E51</f>
        <v>0</v>
      </c>
      <c r="F52" s="137">
        <f>+SUM(C52:E52)</f>
        <v>0</v>
      </c>
      <c r="G52" s="138"/>
    </row>
    <row r="56" spans="1:7" x14ac:dyDescent="0.2">
      <c r="F56" s="139"/>
    </row>
  </sheetData>
  <mergeCells count="2">
    <mergeCell ref="I4:J4"/>
    <mergeCell ref="B40:D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943A-E136-431F-81E7-90C7D1ACBF04}">
  <dimension ref="A1:E51"/>
  <sheetViews>
    <sheetView zoomScale="85" zoomScaleNormal="85" workbookViewId="0">
      <pane ySplit="6" topLeftCell="A7" activePane="bottomLeft" state="frozen"/>
      <selection pane="bottomLeft" activeCell="D10" sqref="D10"/>
    </sheetView>
  </sheetViews>
  <sheetFormatPr defaultRowHeight="15" x14ac:dyDescent="0.25"/>
  <cols>
    <col min="1" max="1" width="76.5703125" bestFit="1" customWidth="1"/>
    <col min="2" max="2" width="12.140625" bestFit="1" customWidth="1"/>
    <col min="4" max="4" width="9.5703125" bestFit="1" customWidth="1"/>
    <col min="5" max="5" width="9" bestFit="1" customWidth="1"/>
  </cols>
  <sheetData>
    <row r="1" spans="1:5" x14ac:dyDescent="0.25">
      <c r="A1" t="s">
        <v>28</v>
      </c>
      <c r="B1" t="s">
        <v>100</v>
      </c>
      <c r="C1" t="s">
        <v>101</v>
      </c>
      <c r="D1" t="s">
        <v>102</v>
      </c>
      <c r="E1" t="s">
        <v>70</v>
      </c>
    </row>
    <row r="2" spans="1:5" x14ac:dyDescent="0.25">
      <c r="A2" t="s">
        <v>103</v>
      </c>
    </row>
    <row r="3" spans="1:5" x14ac:dyDescent="0.25">
      <c r="A3" t="s">
        <v>104</v>
      </c>
    </row>
    <row r="4" spans="1:5" x14ac:dyDescent="0.25">
      <c r="A4" t="s">
        <v>105</v>
      </c>
      <c r="C4" t="s">
        <v>106</v>
      </c>
    </row>
    <row r="5" spans="1:5" x14ac:dyDescent="0.25">
      <c r="A5" t="s">
        <v>107</v>
      </c>
    </row>
    <row r="6" spans="1:5" x14ac:dyDescent="0.25">
      <c r="A6" t="s">
        <v>108</v>
      </c>
    </row>
    <row r="9" spans="1:5" x14ac:dyDescent="0.25">
      <c r="A9" t="s">
        <v>109</v>
      </c>
    </row>
    <row r="10" spans="1:5" x14ac:dyDescent="0.25">
      <c r="A10" t="s">
        <v>110</v>
      </c>
      <c r="C10">
        <v>209673</v>
      </c>
      <c r="E10">
        <v>209673</v>
      </c>
    </row>
    <row r="11" spans="1:5" x14ac:dyDescent="0.25">
      <c r="A11" t="s">
        <v>111</v>
      </c>
      <c r="C11">
        <v>40000</v>
      </c>
      <c r="E11">
        <v>40000</v>
      </c>
    </row>
    <row r="12" spans="1:5" x14ac:dyDescent="0.25">
      <c r="A12" t="s">
        <v>112</v>
      </c>
      <c r="C12">
        <v>139094</v>
      </c>
      <c r="E12">
        <v>139094</v>
      </c>
    </row>
    <row r="13" spans="1:5" x14ac:dyDescent="0.25">
      <c r="A13" t="s">
        <v>113</v>
      </c>
      <c r="C13">
        <v>1107</v>
      </c>
      <c r="E13">
        <v>1107</v>
      </c>
    </row>
    <row r="14" spans="1:5" x14ac:dyDescent="0.25">
      <c r="A14" t="s">
        <v>114</v>
      </c>
      <c r="C14">
        <v>104837</v>
      </c>
      <c r="E14">
        <v>104837</v>
      </c>
    </row>
    <row r="15" spans="1:5" x14ac:dyDescent="0.25">
      <c r="A15" t="s">
        <v>115</v>
      </c>
      <c r="C15">
        <v>3320</v>
      </c>
      <c r="E15">
        <v>3320</v>
      </c>
    </row>
    <row r="16" spans="1:5" x14ac:dyDescent="0.25">
      <c r="A16" t="s">
        <v>116</v>
      </c>
      <c r="C16">
        <v>25850</v>
      </c>
      <c r="E16">
        <v>25850</v>
      </c>
    </row>
    <row r="17" spans="1:5" x14ac:dyDescent="0.25">
      <c r="A17" t="s">
        <v>117</v>
      </c>
      <c r="C17">
        <v>51</v>
      </c>
      <c r="E17">
        <v>51</v>
      </c>
    </row>
    <row r="18" spans="1:5" x14ac:dyDescent="0.25">
      <c r="A18" t="s">
        <v>118</v>
      </c>
      <c r="C18">
        <v>523932</v>
      </c>
      <c r="E18">
        <v>523932</v>
      </c>
    </row>
    <row r="20" spans="1:5" x14ac:dyDescent="0.25">
      <c r="A20" t="s">
        <v>119</v>
      </c>
    </row>
    <row r="21" spans="1:5" x14ac:dyDescent="0.25">
      <c r="A21" t="s">
        <v>120</v>
      </c>
      <c r="E21">
        <v>99033</v>
      </c>
    </row>
    <row r="22" spans="1:5" x14ac:dyDescent="0.25">
      <c r="A22" t="s">
        <v>121</v>
      </c>
      <c r="E22">
        <v>99033</v>
      </c>
    </row>
    <row r="24" spans="1:5" x14ac:dyDescent="0.25">
      <c r="A24" t="s">
        <v>122</v>
      </c>
      <c r="E24">
        <v>424899</v>
      </c>
    </row>
    <row r="25" spans="1:5" x14ac:dyDescent="0.25">
      <c r="A25" t="s">
        <v>123</v>
      </c>
      <c r="E25">
        <v>50000</v>
      </c>
    </row>
    <row r="26" spans="1:5" x14ac:dyDescent="0.25">
      <c r="A26" t="s">
        <v>124</v>
      </c>
      <c r="B26">
        <v>0</v>
      </c>
      <c r="C26">
        <v>1200</v>
      </c>
      <c r="D26">
        <v>0</v>
      </c>
      <c r="E26">
        <v>1200</v>
      </c>
    </row>
    <row r="27" spans="1:5" x14ac:dyDescent="0.25">
      <c r="A27" t="s">
        <v>125</v>
      </c>
      <c r="E27">
        <v>0</v>
      </c>
    </row>
    <row r="29" spans="1:5" x14ac:dyDescent="0.25">
      <c r="A29" t="s">
        <v>126</v>
      </c>
      <c r="E29">
        <v>373699</v>
      </c>
    </row>
    <row r="30" spans="1:5" x14ac:dyDescent="0.25">
      <c r="A30" t="s">
        <v>127</v>
      </c>
    </row>
    <row r="31" spans="1:5" x14ac:dyDescent="0.25">
      <c r="A31" t="s">
        <v>128</v>
      </c>
      <c r="C31">
        <v>49000</v>
      </c>
    </row>
    <row r="32" spans="1:5" x14ac:dyDescent="0.25">
      <c r="A32" t="s">
        <v>129</v>
      </c>
      <c r="C32">
        <v>10210</v>
      </c>
    </row>
    <row r="33" spans="1:5" x14ac:dyDescent="0.25">
      <c r="A33" t="s">
        <v>130</v>
      </c>
      <c r="C33">
        <v>25161.48</v>
      </c>
    </row>
    <row r="34" spans="1:5" x14ac:dyDescent="0.25">
      <c r="A34" t="s">
        <v>131</v>
      </c>
      <c r="C34">
        <v>84371.48</v>
      </c>
    </row>
    <row r="35" spans="1:5" x14ac:dyDescent="0.25">
      <c r="A35" t="s">
        <v>132</v>
      </c>
      <c r="E35">
        <v>84371.48</v>
      </c>
    </row>
    <row r="36" spans="1:5" x14ac:dyDescent="0.25">
      <c r="A36" t="s">
        <v>133</v>
      </c>
      <c r="E36">
        <v>12000</v>
      </c>
    </row>
    <row r="37" spans="1:5" x14ac:dyDescent="0.25">
      <c r="A37" t="s">
        <v>134</v>
      </c>
      <c r="E37">
        <v>277330</v>
      </c>
    </row>
    <row r="39" spans="1:5" x14ac:dyDescent="0.25">
      <c r="A39" t="s">
        <v>135</v>
      </c>
      <c r="E39">
        <v>1367</v>
      </c>
    </row>
    <row r="40" spans="1:5" x14ac:dyDescent="0.25">
      <c r="A40" t="s">
        <v>136</v>
      </c>
      <c r="E40">
        <v>1367</v>
      </c>
    </row>
    <row r="41" spans="1:5" x14ac:dyDescent="0.25">
      <c r="A41" t="s">
        <v>137</v>
      </c>
      <c r="E41">
        <v>0</v>
      </c>
    </row>
    <row r="42" spans="1:5" x14ac:dyDescent="0.25">
      <c r="A42" t="s">
        <v>138</v>
      </c>
      <c r="E42">
        <v>0</v>
      </c>
    </row>
    <row r="43" spans="1:5" x14ac:dyDescent="0.25">
      <c r="E43">
        <v>0</v>
      </c>
    </row>
    <row r="44" spans="1:5" x14ac:dyDescent="0.25">
      <c r="A44" t="s">
        <v>139</v>
      </c>
      <c r="B44">
        <v>0</v>
      </c>
      <c r="C44">
        <v>10151</v>
      </c>
      <c r="E44">
        <v>10151</v>
      </c>
    </row>
    <row r="45" spans="1:5" x14ac:dyDescent="0.25">
      <c r="A45" t="s">
        <v>140</v>
      </c>
      <c r="E45">
        <v>0</v>
      </c>
    </row>
    <row r="46" spans="1:5" x14ac:dyDescent="0.25">
      <c r="A46" t="s">
        <v>141</v>
      </c>
      <c r="E46">
        <v>0</v>
      </c>
    </row>
    <row r="47" spans="1:5" x14ac:dyDescent="0.25">
      <c r="A47" t="s">
        <v>142</v>
      </c>
      <c r="E47">
        <v>0</v>
      </c>
    </row>
    <row r="48" spans="1:5" ht="15.75" thickBot="1" x14ac:dyDescent="0.3"/>
    <row r="49" spans="1:5" ht="15.75" thickBot="1" x14ac:dyDescent="0.3">
      <c r="A49" s="142" t="s">
        <v>143</v>
      </c>
      <c r="B49" s="143"/>
      <c r="C49" s="143"/>
      <c r="D49" s="143"/>
      <c r="E49" s="144">
        <v>0</v>
      </c>
    </row>
    <row r="51" spans="1:5" x14ac:dyDescent="0.25">
      <c r="A5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FNFS</vt:lpstr>
      <vt:lpstr>Claim</vt:lpstr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ukarda01</dc:creator>
  <cp:lastModifiedBy>Amruta   Samel</cp:lastModifiedBy>
  <dcterms:created xsi:type="dcterms:W3CDTF">2009-02-26T05:50:46Z</dcterms:created>
  <dcterms:modified xsi:type="dcterms:W3CDTF">2019-11-20T12:48:17Z</dcterms:modified>
</cp:coreProperties>
</file>