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hemantgarg/Downloads/"/>
    </mc:Choice>
  </mc:AlternateContent>
  <xr:revisionPtr revIDLastSave="0" documentId="13_ncr:1_{2B774B8A-A74C-154D-B27F-0DF68523F7C6}" xr6:coauthVersionLast="47" xr6:coauthVersionMax="47" xr10:uidLastSave="{00000000-0000-0000-0000-000000000000}"/>
  <bookViews>
    <workbookView xWindow="0" yWindow="720" windowWidth="29400" windowHeight="18400" tabRatio="884" firstSheet="1" activeTab="7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O29" i="45" l="1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<sst xmlns="http://schemas.openxmlformats.org/spreadsheetml/2006/main" count="263" uniqueCount="155">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</sst>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0" fontId="4" fillId="3" borderId="96"/>
    <xf numFmtId="180" fontId="60" fillId="3" borderId="96"/>
    <xf numFmtId="247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0" fontId="6" fillId="3" borderId="94" applyProtection="0">
      <alignment horizontal="right"/>
    </xf>
    <xf numFmtId="172" fontId="149" fillId="3" borderId="95">
      <alignment horizontal="right"/>
    </xf>
    <xf numFmtId="172" fontId="149" fillId="3" borderId="95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5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5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5"/>
    <xf numFmtId="172" fontId="8" fillId="3" borderId="96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172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1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2" fontId="8" fillId="0" borderId="0" xfId="0" applyNumberFormat="1" applyFont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/>
    <xf numFmtId="173" fontId="8" fillId="2" borderId="1" xfId="0" applyNumberFormat="1" applyFont="1" applyFill="1" applyBorder="1"/>
    <xf numFmtId="0" fontId="21" fillId="0" borderId="0" xfId="0" applyFont="1"/>
    <xf numFmtId="173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2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2" fontId="263" fillId="62" borderId="0" xfId="0" applyNumberFormat="1" applyFont="1" applyFill="1"/>
    <xf numFmtId="172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3" fontId="16" fillId="0" borderId="1" xfId="0" applyNumberFormat="1" applyFont="1" applyBorder="1"/>
    <xf numFmtId="173" fontId="0" fillId="0" borderId="0" xfId="0" applyNumberFormat="1"/>
    <xf numFmtId="0" fontId="251" fillId="0" borderId="0" xfId="0" applyFont="1"/>
    <xf numFmtId="173" fontId="251" fillId="0" borderId="0" xfId="0" applyNumberFormat="1" applyFont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2" fontId="261" fillId="60" borderId="0" xfId="0" applyNumberFormat="1" applyFont="1" applyFill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2" fontId="261" fillId="0" borderId="0" xfId="0" applyNumberFormat="1" applyFont="1" applyAlignment="1">
      <alignment horizontal="right"/>
    </xf>
    <xf numFmtId="173" fontId="21" fillId="0" borderId="0" xfId="0" applyNumberFormat="1" applyFont="1"/>
    <xf numFmtId="172" fontId="0" fillId="0" borderId="8" xfId="0" applyNumberForma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4" fontId="261" fillId="60" borderId="0" xfId="0" applyNumberFormat="1" applyFont="1" applyFill="1" applyAlignment="1">
      <alignment horizontal="right"/>
    </xf>
    <xf numFmtId="174" fontId="261" fillId="60" borderId="0" xfId="0" applyNumberFormat="1" applyFont="1" applyFill="1"/>
    <xf numFmtId="0" fontId="263" fillId="65" borderId="0" xfId="0" applyFont="1" applyFill="1"/>
    <xf numFmtId="174" fontId="263" fillId="65" borderId="0" xfId="0" applyNumberFormat="1" applyFont="1" applyFill="1" applyAlignment="1">
      <alignment horizontal="right"/>
    </xf>
    <xf numFmtId="173" fontId="262" fillId="0" borderId="0" xfId="0" applyNumberFormat="1" applyFont="1" applyAlignment="1">
      <alignment horizontal="right"/>
    </xf>
    <xf numFmtId="172" fontId="261" fillId="0" borderId="2" xfId="0" applyNumberFormat="1" applyFont="1" applyBorder="1"/>
    <xf numFmtId="173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2" fontId="16" fillId="0" borderId="2" xfId="0" applyNumberFormat="1" applyFont="1" applyBorder="1"/>
    <xf numFmtId="10" fontId="14" fillId="0" borderId="0" xfId="0" applyNumberFormat="1" applyFont="1"/>
    <xf numFmtId="172" fontId="6" fillId="0" borderId="0" xfId="0" applyNumberFormat="1" applyFont="1"/>
    <xf numFmtId="172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0" fontId="16" fillId="5" borderId="73" xfId="0" applyNumberFormat="1" applyFont="1" applyFill="1" applyBorder="1"/>
    <xf numFmtId="180" fontId="299" fillId="0" borderId="0" xfId="2309" applyNumberFormat="1" applyFont="1" applyFill="1" applyBorder="1"/>
    <xf numFmtId="328" fontId="16" fillId="0" borderId="6" xfId="0" applyNumberFormat="1" applyFont="1" applyBorder="1"/>
    <xf numFmtId="329" fontId="16" fillId="5" borderId="1" xfId="0" applyNumberFormat="1" applyFont="1" applyFill="1" applyBorder="1"/>
    <xf numFmtId="329" fontId="16" fillId="5" borderId="73" xfId="2" applyNumberFormat="1" applyFont="1" applyFill="1" applyBorder="1" applyAlignment="1">
      <alignment horizontal="right"/>
    </xf>
    <xf numFmtId="196" fontId="261" fillId="0" borderId="0" xfId="0" applyNumberFormat="1" applyFont="1"/>
    <xf numFmtId="196" fontId="261" fillId="0" borderId="0" xfId="0" applyNumberFormat="1" applyFont="1" applyAlignment="1">
      <alignment horizontal="right"/>
    </xf>
    <xf numFmtId="328" fontId="262" fillId="0" borderId="0" xfId="0" applyNumberFormat="1" applyFont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328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/>
    <xf numFmtId="172" fontId="0" fillId="0" borderId="2" xfId="0" applyNumberFormat="1" applyBorder="1"/>
    <xf numFmtId="172" fontId="0" fillId="0" borderId="70" xfId="0" applyNumberFormat="1" applyBorder="1"/>
    <xf numFmtId="172" fontId="0" fillId="0" borderId="11" xfId="0" applyNumberFormat="1" applyBorder="1"/>
    <xf numFmtId="255" fontId="0" fillId="0" borderId="8" xfId="0" applyNumberFormat="1" applyBorder="1"/>
    <xf numFmtId="196" fontId="0" fillId="0" borderId="11" xfId="0" applyNumberFormat="1" applyBorder="1"/>
    <xf numFmtId="172" fontId="263" fillId="61" borderId="0" xfId="0" applyNumberFormat="1" applyFont="1" applyFill="1" applyAlignment="1">
      <alignment horizontal="right"/>
    </xf>
    <xf numFmtId="172" fontId="263" fillId="61" borderId="0" xfId="0" applyNumberFormat="1" applyFont="1" applyFill="1" applyAlignment="1">
      <alignment horizontal="left"/>
    </xf>
    <xf numFmtId="329" fontId="16" fillId="2" borderId="1" xfId="0" applyNumberFormat="1" applyFont="1" applyFill="1" applyBorder="1"/>
    <xf numFmtId="329" fontId="0" fillId="8" borderId="0" xfId="0" applyNumberFormat="1" applyFill="1"/>
    <xf numFmtId="329" fontId="0" fillId="8" borderId="14" xfId="0" applyNumberFormat="1" applyFill="1" applyBorder="1"/>
    <xf numFmtId="175" fontId="261" fillId="60" borderId="0" xfId="0" applyNumberFormat="1" applyFont="1" applyFill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/>
    <xf numFmtId="172" fontId="320" fillId="0" borderId="0" xfId="0" applyNumberFormat="1" applyFont="1"/>
    <xf numFmtId="172" fontId="1" fillId="0" borderId="0" xfId="0" applyNumberFormat="1" applyFont="1"/>
    <xf numFmtId="0" fontId="320" fillId="0" borderId="0" xfId="0" applyFont="1"/>
    <xf numFmtId="0" fontId="1" fillId="0" borderId="0" xfId="0" applyFont="1"/>
    <xf numFmtId="328" fontId="9" fillId="0" borderId="74" xfId="2311" applyNumberFormat="1" applyFont="1" applyBorder="1"/>
    <xf numFmtId="328" fontId="298" fillId="3" borderId="74" xfId="2311" applyNumberFormat="1" applyFont="1" applyFill="1" applyBorder="1"/>
    <xf numFmtId="172" fontId="16" fillId="0" borderId="0" xfId="0" applyNumberFormat="1" applyFont="1"/>
    <xf numFmtId="329" fontId="297" fillId="0" borderId="72" xfId="0" applyNumberFormat="1" applyFont="1" applyBorder="1"/>
    <xf numFmtId="10" fontId="297" fillId="0" borderId="72" xfId="0" applyNumberFormat="1" applyFont="1" applyBorder="1"/>
    <xf numFmtId="173" fontId="297" fillId="0" borderId="62" xfId="0" applyNumberFormat="1" applyFont="1" applyBorder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Font="1"/>
    <xf numFmtId="328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328" fontId="9" fillId="0" borderId="93" xfId="2311" applyNumberFormat="1" applyFont="1" applyBorder="1"/>
    <xf numFmtId="172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2" fontId="297" fillId="0" borderId="69" xfId="0" applyNumberFormat="1" applyFont="1" applyBorder="1"/>
    <xf numFmtId="172" fontId="261" fillId="0" borderId="69" xfId="0" applyNumberFormat="1" applyFont="1" applyBorder="1"/>
    <xf numFmtId="172" fontId="0" fillId="0" borderId="69" xfId="0" applyNumberFormat="1" applyBorder="1"/>
    <xf numFmtId="180" fontId="299" fillId="0" borderId="69" xfId="2309" applyNumberFormat="1" applyFont="1" applyFill="1" applyBorder="1"/>
    <xf numFmtId="172" fontId="261" fillId="0" borderId="11" xfId="0" applyNumberFormat="1" applyFont="1" applyBorder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8" fontId="251" fillId="0" borderId="0" xfId="0" applyNumberFormat="1" applyFont="1"/>
    <xf numFmtId="328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5" fontId="0" fillId="0" borderId="7" xfId="0" applyNumberFormat="1" applyBorder="1" applyAlignment="1">
      <alignment horizontal="center"/>
    </xf>
    <xf numFmtId="255" fontId="0" fillId="0" borderId="8" xfId="0" applyNumberFormat="1" applyBorder="1" applyAlignment="1">
      <alignment horizontal="center"/>
    </xf>
    <xf numFmtId="255" fontId="0" fillId="0" borderId="0" xfId="0" applyNumberFormat="1" applyAlignment="1">
      <alignment horizontal="center"/>
    </xf>
    <xf numFmtId="255" fontId="0" fillId="0" borderId="9" xfId="0" applyNumberFormat="1" applyBorder="1" applyAlignment="1">
      <alignment horizontal="center"/>
    </xf>
    <xf numFmtId="255" fontId="0" fillId="0" borderId="13" xfId="0" applyNumberFormat="1" applyBorder="1" applyAlignment="1">
      <alignment horizontal="center"/>
    </xf>
    <xf numFmtId="255" fontId="0" fillId="8" borderId="0" xfId="0" applyNumberFormat="1" applyFill="1" applyAlignment="1">
      <alignment horizontal="center"/>
    </xf>
    <xf numFmtId="255" fontId="0" fillId="0" borderId="14" xfId="0" applyNumberFormat="1" applyBorder="1" applyAlignment="1">
      <alignment horizontal="center"/>
    </xf>
    <xf numFmtId="255" fontId="0" fillId="0" borderId="10" xfId="0" applyNumberFormat="1" applyBorder="1" applyAlignment="1">
      <alignment horizontal="center"/>
    </xf>
    <xf numFmtId="255" fontId="0" fillId="0" borderId="11" xfId="0" applyNumberFormat="1" applyBorder="1" applyAlignment="1">
      <alignment horizontal="center"/>
    </xf>
    <xf numFmtId="255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Alignment="1">
      <alignment horizontal="center"/>
    </xf>
    <xf numFmtId="329" fontId="297" fillId="0" borderId="63" xfId="0" applyNumberFormat="1" applyFont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Alignment="1">
      <alignment horizontal="centerContinuous"/>
    </xf>
    <xf numFmtId="172" fontId="263" fillId="65" borderId="0" xfId="0" applyNumberFormat="1" applyFont="1" applyFill="1" applyAlignment="1">
      <alignment horizontal="centerContinuous"/>
    </xf>
    <xf numFmtId="172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5" fontId="261" fillId="0" borderId="0" xfId="1686" applyNumberFormat="1" applyFont="1"/>
    <xf numFmtId="172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73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1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8" fontId="9" fillId="0" borderId="0" xfId="2311" applyNumberFormat="1" applyFont="1"/>
    <xf numFmtId="328" fontId="298" fillId="0" borderId="0" xfId="2311" applyNumberFormat="1" applyFont="1"/>
    <xf numFmtId="39" fontId="14" fillId="0" borderId="0" xfId="0" applyNumberFormat="1" applyFont="1"/>
    <xf numFmtId="255" fontId="337" fillId="80" borderId="0" xfId="0" applyNumberFormat="1" applyFont="1" applyFill="1" applyAlignment="1">
      <alignment horizontal="center"/>
    </xf>
    <xf numFmtId="180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_e-plus debt - Machado1" xfId="2365" xr:uid="{00000000-0005-0000-0000-000002020000}"/>
    <cellStyle name="_Entry Point" xfId="2000" xr:uid="{00000000-0005-0000-0000-000001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 LBO Model Packoma oct 2003" xfId="3162" xr:uid="{00000000-0005-0000-0000-000018070000}"/>
    <cellStyle name="_Table_10- C-lion Merger and Valuation Analysis" xfId="3161" xr:uid="{00000000-0005-0000-0000-000017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-" xfId="9" xr:uid="{00000000-0005-0000-0000-00000100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." xfId="34" xr:uid="{00000000-0005-0000-0000-000042000000}"/>
    <cellStyle name=".1" xfId="35" xr:uid="{00000000-0005-0000-0000-000043000000}"/>
    <cellStyle name="’Ê‰Ý [0.00]_GE 3 MINIMUM" xfId="452" xr:uid="{00000000-0005-0000-0000-000043080000}"/>
    <cellStyle name="’Ê‰Ý_GE 3 MINIMUM" xfId="453" xr:uid="{00000000-0005-0000-0000-000044080000}"/>
    <cellStyle name="******************************************" xfId="32" xr:uid="{00000000-0005-0000-0000-000040000000}"/>
    <cellStyle name="*TD" xfId="33" xr:uid="{00000000-0005-0000-0000-000041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%" xfId="21" xr:uid="{00000000-0005-0000-0000-000013000000}"/>
    <cellStyle name="% [2]" xfId="22" xr:uid="{00000000-0005-0000-0000-000014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.00" xfId="23" xr:uid="{00000000-0005-0000-0000-000015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•W_GE 3 MINIMUM" xfId="477" xr:uid="{00000000-0005-0000-0000-000064080000}"/>
    <cellStyle name="•W€_GE 3 MINIMUM" xfId="478" xr:uid="{00000000-0005-0000-0000-000063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0" xfId="480" xr:uid="{00000000-0005-0000-0000-000065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_temp templates2" xfId="486" xr:uid="{00000000-0005-0000-0000-00006B080000}"/>
    <cellStyle name="0.0%" xfId="485" xr:uid="{00000000-0005-0000-0000-00006A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%" xfId="481" xr:uid="{00000000-0005-0000-0000-000066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_HardCode" xfId="3634" xr:uid="{00000000-0005-0000-0000-00007A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%" xfId="517" xr:uid="{00000000-0005-0000-0000-0000FB080000}"/>
    <cellStyle name="Assum 1,% 2" xfId="3657" xr:uid="{00000000-0005-0000-0000-0000FC080000}"/>
    <cellStyle name="Assum 1,$" xfId="516" xr:uid="{00000000-0005-0000-0000-0000F9080000}"/>
    <cellStyle name="Assum 1,$ 2" xfId="3656" xr:uid="{00000000-0005-0000-0000-0000FA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,]" xfId="572" xr:uid="{00000000-0005-0000-0000-00003F090000}"/>
    <cellStyle name="Blank [%]" xfId="571" xr:uid="{00000000-0005-0000-0000-00003E090000}"/>
    <cellStyle name="Blank [$]" xfId="570" xr:uid="{00000000-0005-0000-0000-00003D090000}"/>
    <cellStyle name="Blank [1,]" xfId="575" xr:uid="{00000000-0005-0000-0000-000042090000}"/>
    <cellStyle name="Blank [1%]" xfId="574" xr:uid="{00000000-0005-0000-0000-000041090000}"/>
    <cellStyle name="Blank [1$]" xfId="573" xr:uid="{00000000-0005-0000-0000-000040090000}"/>
    <cellStyle name="Blank [2,]" xfId="578" xr:uid="{00000000-0005-0000-0000-000045090000}"/>
    <cellStyle name="Blank [2%]" xfId="577" xr:uid="{00000000-0005-0000-0000-000044090000}"/>
    <cellStyle name="Blank [2$]" xfId="576" xr:uid="{00000000-0005-0000-0000-000043090000}"/>
    <cellStyle name="Blank [3,]" xfId="581" xr:uid="{00000000-0005-0000-0000-000048090000}"/>
    <cellStyle name="Blank [3%]" xfId="580" xr:uid="{00000000-0005-0000-0000-000047090000}"/>
    <cellStyle name="Blank [3$]" xfId="579" xr:uid="{00000000-0005-0000-0000-000046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_02 Enersys - SAFT Merger_DH" xfId="3489" xr:uid="{00000000-0005-0000-0000-000057090000}"/>
    <cellStyle name="Blue&amp;white" xfId="589" xr:uid="{00000000-0005-0000-0000-000056090000}"/>
    <cellStyle name="blue$00" xfId="3488" xr:uid="{00000000-0005-0000-0000-000055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_Quasi Rent Illustration" xfId="2255" xr:uid="{00000000-0005-0000-0000-000072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-out (2)" xfId="662" xr:uid="{00000000-0005-0000-0000-0000AB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," xfId="766" xr:uid="{00000000-0005-0000-0000-000021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_Accretion_Dilution" xfId="780" xr:uid="{00000000-0005-0000-0000-0000610A0000}"/>
    <cellStyle name="Comma 2*" xfId="779" xr:uid="{00000000-0005-0000-0000-000060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*" xfId="783" xr:uid="{00000000-0005-0000-0000-0000A6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_Accretion_Dilution" xfId="814" xr:uid="{00000000-0005-0000-0000-0000D20A0000}"/>
    <cellStyle name="Currency 2*" xfId="813" xr:uid="{00000000-0005-0000-0000-0000D1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--" xfId="799" xr:uid="{00000000-0005-0000-0000-0000BF0A0000}"/>
    <cellStyle name="Currency*" xfId="818" xr:uid="{00000000-0005-0000-0000-0000D70A0000}"/>
    <cellStyle name="Currency$" xfId="817" xr:uid="{00000000-0005-0000-0000-0000D6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-mmm-yy" xfId="858" xr:uid="{00000000-0005-0000-0000-00001D0B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-M-Y]" xfId="829" xr:uid="{00000000-0005-0000-0000-0000EA0A0000}"/>
    <cellStyle name="Date [d-mmm-yy]" xfId="828" xr:uid="{00000000-0005-0000-0000-0000E90A0000}"/>
    <cellStyle name="date [dd mmm]" xfId="827" xr:uid="{00000000-0005-0000-0000-0000E80A0000}"/>
    <cellStyle name="Date [Long Europe]" xfId="830" xr:uid="{00000000-0005-0000-0000-0000EB0A0000}"/>
    <cellStyle name="Date [Long U.S.]" xfId="831" xr:uid="{00000000-0005-0000-0000-0000EC0A0000}"/>
    <cellStyle name="Date [M-Y]" xfId="841" xr:uid="{00000000-0005-0000-0000-0000F6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_~7573237" xfId="847" xr:uid="{00000000-0005-0000-0000-0000020B0000}"/>
    <cellStyle name="Date, Long" xfId="2266" xr:uid="{00000000-0005-0000-0000-0000000B0000}"/>
    <cellStyle name="Date, Short" xfId="2267" xr:uid="{00000000-0005-0000-0000-000001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[yellow]" xfId="974" xr:uid="{00000000-0005-0000-0000-0000BA0B0000}"/>
    <cellStyle name="Input %" xfId="972" xr:uid="{00000000-0005-0000-0000-0000B80B0000}"/>
    <cellStyle name="Input % (1dp)" xfId="973" xr:uid="{00000000-0005-0000-0000-0000B9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%" xfId="992" xr:uid="{00000000-0005-0000-0000-0000E80B0000}"/>
    <cellStyle name="Input$" xfId="991" xr:uid="{00000000-0005-0000-0000-0000E7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_Copy of Rank Model - 230108 VB" xfId="2311" xr:uid="{00000000-0005-0000-0000-00006A0C0000}"/>
    <cellStyle name="Normal_Southern Cross LBO v9" xfId="2" xr:uid="{00000000-0005-0000-0000-00006B0C0000}"/>
    <cellStyle name="Normal--" xfId="1080" xr:uid="{00000000-0005-0000-0000-0000490C0000}"/>
    <cellStyle name="normal;" xfId="1092" xr:uid="{00000000-0005-0000-0000-0000680C0000}"/>
    <cellStyle name="normal; 2" xfId="3677" xr:uid="{00000000-0005-0000-0000-0000690C0000}"/>
    <cellStyle name="Normal%Input" xfId="1091" xr:uid="{00000000-0005-0000-0000-000067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&amp;L Numbers" xfId="1126" xr:uid="{00000000-0005-0000-0000-00008E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 cent" xfId="2309" builtinId="5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-]" xfId="1173" xr:uid="{00000000-0005-0000-0000-0000C40C0000}"/>
    <cellStyle name="Percent [1]" xfId="1172" xr:uid="{00000000-0005-0000-0000-0000C3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-out (2)" xfId="1334" xr:uid="{00000000-0005-0000-0000-0000760D0000}"/>
    <cellStyle name="s_Earn-out (2)_1" xfId="1335" xr:uid="{00000000-0005-0000-0000-000077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-titulo" xfId="1549" xr:uid="{00000000-0005-0000-0000-0000520E0000}"/>
    <cellStyle name="Sub-titulo 2" xfId="1550" xr:uid="{00000000-0005-0000-0000-0000530E0000}"/>
    <cellStyle name="Sub-total" xfId="1552" xr:uid="{00000000-0005-0000-0000-000055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total" xfId="1551" xr:uid="{00000000-0005-0000-0000-000054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#" xfId="1560" xr:uid="{00000000-0005-0000-0000-00005E0E0000}"/>
    <cellStyle name="t%" xfId="1561" xr:uid="{00000000-0005-0000-0000-00005F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/Documents%20and%20Settings/u903129/Desktop/ChartPRO/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arb/Desktop/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Working%20_ValCom_11.05.06_APK_FINALVALCOM.xls.zip/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ldnhaf/Local%20Settings/Temporary%20Internet%20Files/OLKC/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Defence/Model/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NILIAD/Workings/Nov%2005/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Bia/Models/Feb%202006/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416046/Temp/notes9DC704/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ata/U239287/Temp/notesB0A751/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Esmond/Kazakhmys/2006/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temp/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Teams/M&amp;A/Client%20Directory/H/Hays/Model/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Mining/Admin/Mincomps/General%20mining/2005/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/Mergers/Client%20Directory/F/FKI/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~1/ldnegr/LOCALS~1/Temp/Temporary%20Directory%201%20for%20Copy%20of%20Rusal_model_v%2016%20xls.zip/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Projects/Project%20Tuck/Models/Round%20II/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NAEAST.AD.JPMORGANCHASE.COM/HOME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InterContinental%20Hotels/2008/Valuation%20and%20defence%20-%20June%202008/Data%20Files/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Documents%20and%20Settings/jfrehner/Local%20Settings/Temporary%20Internet%20Files/OLK94/legal/Anylyst%20Company%20Model/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Gavin%20-%20Work%20Related/Month%20End/February%202005/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Documents%20and%20Settings/amaharaj/Local%20Settings/Temporary%20Internet%20Files/OLK84/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Lydian/NGC%20ongoing/Lydian%20Model/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/Deals/Dolphin/Lydian%20Model/legal/Anylyst%20Company%20Model/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Corporate%20Finance%20Advice/Clients/Babcock/Project%20Diablo/Model/superceded/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baseColWidth="10" defaultColWidth="8.83203125" defaultRowHeight="13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baseColWidth="10" defaultColWidth="9.1640625" defaultRowHeight="13"/>
  <cols>
    <col min="1" max="1" width="3" style="1" customWidth="1"/>
    <col min="2" max="4" width="2.83203125" style="1" customWidth="1"/>
    <col min="5" max="5" width="28.5" style="1" customWidth="1"/>
    <col min="6" max="8" width="7.1640625" style="1" customWidth="1"/>
    <col min="9" max="14" width="9.1640625" style="1"/>
    <col min="15" max="15" width="12.83203125" style="1" customWidth="1"/>
    <col min="16" max="16" width="9.1640625" style="1"/>
    <col min="17" max="17" width="10" style="1" customWidth="1"/>
    <col min="18" max="18" width="9.1640625" style="1"/>
    <col min="19" max="19" width="15.5" style="1" bestFit="1" customWidth="1"/>
    <col min="20" max="20" width="8.5" style="1" customWidth="1"/>
    <col min="21" max="21" width="3.6640625" style="1" customWidth="1"/>
    <col min="22" max="16384" width="9.1640625" style="1"/>
  </cols>
  <sheetData>
    <row r="2" spans="2:23">
      <c r="B2"/>
    </row>
    <row r="9" spans="2:23" ht="19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7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7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7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7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8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7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baseColWidth="10" defaultColWidth="8.83203125" defaultRowHeight="13"/>
  <cols>
    <col min="1" max="1" width="3" customWidth="1"/>
    <col min="2" max="2" width="2.83203125" customWidth="1"/>
    <col min="3" max="3" width="32.5" bestFit="1" customWidth="1"/>
    <col min="4" max="4" width="9.6640625" customWidth="1"/>
    <col min="5" max="5" width="9.33203125" customWidth="1"/>
    <col min="6" max="6" width="18.5" bestFit="1" customWidth="1"/>
    <col min="8" max="9" width="9.1640625" customWidth="1"/>
    <col min="12" max="12" width="2.83203125" customWidth="1"/>
  </cols>
  <sheetData>
    <row r="3" spans="3:11" ht="20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7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zoomScale="130" zoomScaleNormal="130" workbookViewId="0">
      <selection activeCell="C8" sqref="C8"/>
    </sheetView>
  </sheetViews>
  <sheetFormatPr baseColWidth="10" defaultColWidth="9.1640625" defaultRowHeight="13"/>
  <cols>
    <col min="1" max="1" width="30.6640625" customWidth="1"/>
    <col min="2" max="2" width="9.83203125" customWidth="1"/>
    <col min="3" max="6" width="9.5" bestFit="1" customWidth="1"/>
  </cols>
  <sheetData>
    <row r="1" spans="1:12" ht="21">
      <c r="A1" s="304" t="s">
        <v>149</v>
      </c>
    </row>
    <row r="2" spans="1:12" ht="21">
      <c r="A2" s="304"/>
    </row>
    <row r="3" spans="1:12">
      <c r="B3" s="345" t="s">
        <v>150</v>
      </c>
      <c r="C3" s="345"/>
      <c r="D3" s="345"/>
      <c r="E3" s="345"/>
      <c r="F3" s="345"/>
    </row>
    <row r="4" spans="1:12" ht="15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5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5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5">
      <c r="A7" t="s">
        <v>147</v>
      </c>
      <c r="B7" s="316">
        <v>583.04965087049129</v>
      </c>
      <c r="C7" s="339">
        <f>C5*C8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5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5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5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5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5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5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5">
      <c r="B14" s="306"/>
      <c r="C14" s="306"/>
      <c r="D14" s="306"/>
      <c r="E14" s="306"/>
      <c r="F14" s="306"/>
      <c r="G14" s="161"/>
    </row>
    <row r="15" spans="1:12" ht="15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5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5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5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5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5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5">
      <c r="B21" s="316"/>
      <c r="C21" s="316"/>
      <c r="D21" s="306"/>
      <c r="E21" s="306"/>
      <c r="F21" s="306"/>
    </row>
    <row r="22" spans="1:6" ht="15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5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5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5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5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5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5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5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5">
      <c r="B30" s="306"/>
      <c r="C30" s="306"/>
      <c r="D30" s="306"/>
      <c r="E30" s="306"/>
      <c r="F30" s="306"/>
    </row>
    <row r="31" spans="1:6" ht="15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5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5">
      <c r="B33" s="306"/>
      <c r="C33" s="306"/>
      <c r="D33" s="306"/>
      <c r="E33" s="306"/>
      <c r="F33" s="306"/>
    </row>
    <row r="34" spans="1:6" ht="15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5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5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5">
      <c r="B37" s="306"/>
      <c r="C37" s="306"/>
      <c r="D37" s="306"/>
      <c r="E37" s="306"/>
      <c r="F37" s="306"/>
    </row>
    <row r="38" spans="1:6" ht="15">
      <c r="B38" s="316"/>
      <c r="C38" s="316"/>
      <c r="D38" s="316"/>
      <c r="E38" s="316"/>
      <c r="F38" s="316"/>
    </row>
    <row r="39" spans="1:6" ht="15">
      <c r="B39" s="316"/>
      <c r="C39" s="316"/>
      <c r="D39" s="316"/>
      <c r="E39" s="316"/>
      <c r="F39" s="316"/>
    </row>
    <row r="40" spans="1:6" ht="15">
      <c r="B40" s="316"/>
      <c r="C40" s="316"/>
      <c r="D40" s="316"/>
      <c r="E40" s="316"/>
      <c r="F40" s="316"/>
    </row>
    <row r="41" spans="1:6" ht="15">
      <c r="B41" s="316"/>
      <c r="C41" s="316"/>
      <c r="D41" s="316"/>
      <c r="E41" s="316"/>
      <c r="F41" s="316"/>
    </row>
    <row r="42" spans="1:6" ht="15">
      <c r="B42" s="316"/>
      <c r="C42" s="316"/>
      <c r="D42" s="316"/>
      <c r="E42" s="316"/>
      <c r="F42" s="316"/>
    </row>
    <row r="43" spans="1:6" ht="15">
      <c r="B43" s="316"/>
      <c r="C43" s="316"/>
      <c r="D43" s="316"/>
      <c r="E43" s="316"/>
      <c r="F43" s="316"/>
    </row>
    <row r="44" spans="1:6" ht="15">
      <c r="B44" s="316"/>
      <c r="C44" s="316"/>
      <c r="D44" s="316"/>
      <c r="E44" s="316"/>
      <c r="F44" s="316"/>
    </row>
    <row r="45" spans="1:6" ht="15">
      <c r="B45" s="316"/>
      <c r="C45" s="316"/>
      <c r="D45" s="316"/>
      <c r="E45" s="316"/>
      <c r="F45" s="316"/>
    </row>
    <row r="46" spans="1:6" ht="15">
      <c r="B46" s="316"/>
      <c r="C46" s="316"/>
      <c r="D46" s="316"/>
      <c r="E46" s="316"/>
      <c r="F46" s="316"/>
    </row>
    <row r="47" spans="1:6" ht="15">
      <c r="B47" s="316"/>
      <c r="C47" s="316"/>
      <c r="D47" s="316"/>
      <c r="E47" s="316"/>
      <c r="F47" s="316"/>
    </row>
    <row r="48" spans="1:6" ht="15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topLeftCell="A4" zoomScale="120" zoomScaleNormal="120" zoomScaleSheetLayoutView="85" workbookViewId="0">
      <selection activeCell="I28" sqref="I28"/>
    </sheetView>
  </sheetViews>
  <sheetFormatPr baseColWidth="10" defaultColWidth="9.1640625" defaultRowHeight="13" outlineLevelRow="1"/>
  <cols>
    <col min="1" max="1" width="3" style="7" customWidth="1"/>
    <col min="2" max="2" width="2.83203125" style="7" customWidth="1"/>
    <col min="3" max="3" width="27.6640625" style="7" customWidth="1"/>
    <col min="4" max="5" width="3.5" style="7" customWidth="1"/>
    <col min="6" max="22" width="12.6640625" style="7" customWidth="1"/>
    <col min="23" max="23" width="3.5" style="7" customWidth="1"/>
    <col min="24" max="16384" width="9.1640625" style="7"/>
  </cols>
  <sheetData>
    <row r="2" spans="2:22" ht="12" customHeight="1">
      <c r="B2" s="46"/>
      <c r="E2" s="31"/>
      <c r="O2" s="35"/>
      <c r="R2" s="36"/>
    </row>
    <row r="3" spans="2:22" ht="12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7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75" customHeight="1">
      <c r="B9" s="5"/>
      <c r="C9" s="37" t="str">
        <f>TEXT(Assumptions!$D$11,"mmmm")&amp;" YE ($mm)"</f>
        <v>00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7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7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7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7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7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7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7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opLeftCell="A11" zoomScale="140" zoomScaleNormal="140" zoomScaleSheetLayoutView="100" workbookViewId="0">
      <selection activeCell="F8" sqref="F8"/>
    </sheetView>
  </sheetViews>
  <sheetFormatPr baseColWidth="10" defaultColWidth="9.1640625" defaultRowHeight="13"/>
  <cols>
    <col min="1" max="1" width="3" customWidth="1"/>
    <col min="2" max="3" width="0.5" customWidth="1"/>
    <col min="4" max="4" width="11.33203125" customWidth="1"/>
    <col min="5" max="20" width="14.33203125" customWidth="1"/>
    <col min="21" max="21" width="2.83203125" customWidth="1"/>
  </cols>
  <sheetData>
    <row r="2" spans="4:21" s="7" customFormat="1" ht="12" customHeight="1">
      <c r="D2" s="35"/>
    </row>
    <row r="3" spans="4:21" ht="20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75" customHeight="1">
      <c r="D7" t="s">
        <v>9</v>
      </c>
      <c r="F7" s="114">
        <f>Assumptions!D12</f>
        <v>43921</v>
      </c>
      <c r="S7" s="315"/>
      <c r="T7" s="315"/>
    </row>
    <row r="8" spans="4:21" ht="12.75" customHeight="1">
      <c r="D8" t="s">
        <v>31</v>
      </c>
      <c r="F8" s="115">
        <f>EDATE(F7,12)</f>
        <v>44286</v>
      </c>
      <c r="S8" s="315"/>
      <c r="T8" s="315"/>
    </row>
    <row r="9" spans="4:21" ht="12.75" customHeight="1">
      <c r="D9" t="s">
        <v>32</v>
      </c>
      <c r="F9" s="116">
        <v>5.0000000000000001E-3</v>
      </c>
      <c r="S9" s="315"/>
      <c r="T9" s="315"/>
    </row>
    <row r="10" spans="4:21" ht="12.75" customHeight="1">
      <c r="D10" t="s">
        <v>33</v>
      </c>
      <c r="F10" s="120">
        <v>8.5</v>
      </c>
      <c r="S10" s="315"/>
      <c r="T10" s="315"/>
    </row>
    <row r="11" spans="4:21" ht="12.75" customHeight="1">
      <c r="D11" t="s">
        <v>34</v>
      </c>
      <c r="F11" s="116">
        <v>8.5000000000000006E-2</v>
      </c>
    </row>
    <row r="12" spans="4:21" ht="12.75" customHeight="1">
      <c r="F12" s="53"/>
    </row>
    <row r="13" spans="4:21" ht="12.75" customHeight="1"/>
    <row r="14" spans="4:21" ht="12.7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75" customHeight="1">
      <c r="D22" s="37" t="str">
        <f>TEXT(Assumptions!$D$11,"mmmm")&amp;" YE ($mm)"</f>
        <v>00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7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7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7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7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7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7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7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7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7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00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7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abSelected="1" topLeftCell="A23" zoomScale="140" zoomScaleNormal="140" workbookViewId="0">
      <selection activeCell="I42" sqref="I42"/>
    </sheetView>
  </sheetViews>
  <sheetFormatPr baseColWidth="10" defaultColWidth="8.83203125" defaultRowHeight="13"/>
  <cols>
    <col min="1" max="2" width="2.6640625" style="171" customWidth="1"/>
    <col min="3" max="5" width="12" style="171" customWidth="1"/>
    <col min="6" max="7" width="9.1640625" style="171"/>
    <col min="8" max="8" width="0.83203125" style="171" customWidth="1"/>
    <col min="9" max="19" width="12.6640625" style="171" customWidth="1"/>
    <col min="20" max="253" width="9.1640625" style="171"/>
    <col min="254" max="255" width="2.6640625" style="171" customWidth="1"/>
    <col min="256" max="258" width="12" style="171" customWidth="1"/>
    <col min="259" max="260" width="9.1640625" style="171"/>
    <col min="261" max="261" width="0.83203125" style="171" customWidth="1"/>
    <col min="262" max="275" width="7.6640625" style="171" customWidth="1"/>
    <col min="276" max="509" width="9.1640625" style="171"/>
    <col min="510" max="511" width="2.6640625" style="171" customWidth="1"/>
    <col min="512" max="514" width="12" style="171" customWidth="1"/>
    <col min="515" max="516" width="9.1640625" style="171"/>
    <col min="517" max="517" width="0.83203125" style="171" customWidth="1"/>
    <col min="518" max="531" width="7.6640625" style="171" customWidth="1"/>
    <col min="532" max="765" width="9.1640625" style="171"/>
    <col min="766" max="767" width="2.6640625" style="171" customWidth="1"/>
    <col min="768" max="770" width="12" style="171" customWidth="1"/>
    <col min="771" max="772" width="9.1640625" style="171"/>
    <col min="773" max="773" width="0.83203125" style="171" customWidth="1"/>
    <col min="774" max="787" width="7.6640625" style="171" customWidth="1"/>
    <col min="788" max="1021" width="9.1640625" style="171"/>
    <col min="1022" max="1023" width="2.6640625" style="171" customWidth="1"/>
    <col min="1024" max="1026" width="12" style="171" customWidth="1"/>
    <col min="1027" max="1028" width="9.1640625" style="171"/>
    <col min="1029" max="1029" width="0.83203125" style="171" customWidth="1"/>
    <col min="1030" max="1043" width="7.6640625" style="171" customWidth="1"/>
    <col min="1044" max="1277" width="9.1640625" style="171"/>
    <col min="1278" max="1279" width="2.6640625" style="171" customWidth="1"/>
    <col min="1280" max="1282" width="12" style="171" customWidth="1"/>
    <col min="1283" max="1284" width="9.1640625" style="171"/>
    <col min="1285" max="1285" width="0.83203125" style="171" customWidth="1"/>
    <col min="1286" max="1299" width="7.6640625" style="171" customWidth="1"/>
    <col min="1300" max="1533" width="9.1640625" style="171"/>
    <col min="1534" max="1535" width="2.6640625" style="171" customWidth="1"/>
    <col min="1536" max="1538" width="12" style="171" customWidth="1"/>
    <col min="1539" max="1540" width="9.1640625" style="171"/>
    <col min="1541" max="1541" width="0.83203125" style="171" customWidth="1"/>
    <col min="1542" max="1555" width="7.6640625" style="171" customWidth="1"/>
    <col min="1556" max="1789" width="9.1640625" style="171"/>
    <col min="1790" max="1791" width="2.6640625" style="171" customWidth="1"/>
    <col min="1792" max="1794" width="12" style="171" customWidth="1"/>
    <col min="1795" max="1796" width="9.1640625" style="171"/>
    <col min="1797" max="1797" width="0.83203125" style="171" customWidth="1"/>
    <col min="1798" max="1811" width="7.6640625" style="171" customWidth="1"/>
    <col min="1812" max="2045" width="9.1640625" style="171"/>
    <col min="2046" max="2047" width="2.6640625" style="171" customWidth="1"/>
    <col min="2048" max="2050" width="12" style="171" customWidth="1"/>
    <col min="2051" max="2052" width="9.1640625" style="171"/>
    <col min="2053" max="2053" width="0.83203125" style="171" customWidth="1"/>
    <col min="2054" max="2067" width="7.6640625" style="171" customWidth="1"/>
    <col min="2068" max="2301" width="9.1640625" style="171"/>
    <col min="2302" max="2303" width="2.6640625" style="171" customWidth="1"/>
    <col min="2304" max="2306" width="12" style="171" customWidth="1"/>
    <col min="2307" max="2308" width="9.1640625" style="171"/>
    <col min="2309" max="2309" width="0.83203125" style="171" customWidth="1"/>
    <col min="2310" max="2323" width="7.6640625" style="171" customWidth="1"/>
    <col min="2324" max="2557" width="9.1640625" style="171"/>
    <col min="2558" max="2559" width="2.6640625" style="171" customWidth="1"/>
    <col min="2560" max="2562" width="12" style="171" customWidth="1"/>
    <col min="2563" max="2564" width="9.1640625" style="171"/>
    <col min="2565" max="2565" width="0.83203125" style="171" customWidth="1"/>
    <col min="2566" max="2579" width="7.6640625" style="171" customWidth="1"/>
    <col min="2580" max="2813" width="9.1640625" style="171"/>
    <col min="2814" max="2815" width="2.6640625" style="171" customWidth="1"/>
    <col min="2816" max="2818" width="12" style="171" customWidth="1"/>
    <col min="2819" max="2820" width="9.1640625" style="171"/>
    <col min="2821" max="2821" width="0.83203125" style="171" customWidth="1"/>
    <col min="2822" max="2835" width="7.6640625" style="171" customWidth="1"/>
    <col min="2836" max="3069" width="9.1640625" style="171"/>
    <col min="3070" max="3071" width="2.6640625" style="171" customWidth="1"/>
    <col min="3072" max="3074" width="12" style="171" customWidth="1"/>
    <col min="3075" max="3076" width="9.1640625" style="171"/>
    <col min="3077" max="3077" width="0.83203125" style="171" customWidth="1"/>
    <col min="3078" max="3091" width="7.6640625" style="171" customWidth="1"/>
    <col min="3092" max="3325" width="9.1640625" style="171"/>
    <col min="3326" max="3327" width="2.6640625" style="171" customWidth="1"/>
    <col min="3328" max="3330" width="12" style="171" customWidth="1"/>
    <col min="3331" max="3332" width="9.1640625" style="171"/>
    <col min="3333" max="3333" width="0.83203125" style="171" customWidth="1"/>
    <col min="3334" max="3347" width="7.6640625" style="171" customWidth="1"/>
    <col min="3348" max="3581" width="9.1640625" style="171"/>
    <col min="3582" max="3583" width="2.6640625" style="171" customWidth="1"/>
    <col min="3584" max="3586" width="12" style="171" customWidth="1"/>
    <col min="3587" max="3588" width="9.1640625" style="171"/>
    <col min="3589" max="3589" width="0.83203125" style="171" customWidth="1"/>
    <col min="3590" max="3603" width="7.6640625" style="171" customWidth="1"/>
    <col min="3604" max="3837" width="9.1640625" style="171"/>
    <col min="3838" max="3839" width="2.6640625" style="171" customWidth="1"/>
    <col min="3840" max="3842" width="12" style="171" customWidth="1"/>
    <col min="3843" max="3844" width="9.1640625" style="171"/>
    <col min="3845" max="3845" width="0.83203125" style="171" customWidth="1"/>
    <col min="3846" max="3859" width="7.6640625" style="171" customWidth="1"/>
    <col min="3860" max="4093" width="9.1640625" style="171"/>
    <col min="4094" max="4095" width="2.6640625" style="171" customWidth="1"/>
    <col min="4096" max="4098" width="12" style="171" customWidth="1"/>
    <col min="4099" max="4100" width="9.1640625" style="171"/>
    <col min="4101" max="4101" width="0.83203125" style="171" customWidth="1"/>
    <col min="4102" max="4115" width="7.6640625" style="171" customWidth="1"/>
    <col min="4116" max="4349" width="9.1640625" style="171"/>
    <col min="4350" max="4351" width="2.6640625" style="171" customWidth="1"/>
    <col min="4352" max="4354" width="12" style="171" customWidth="1"/>
    <col min="4355" max="4356" width="9.1640625" style="171"/>
    <col min="4357" max="4357" width="0.83203125" style="171" customWidth="1"/>
    <col min="4358" max="4371" width="7.6640625" style="171" customWidth="1"/>
    <col min="4372" max="4605" width="9.1640625" style="171"/>
    <col min="4606" max="4607" width="2.6640625" style="171" customWidth="1"/>
    <col min="4608" max="4610" width="12" style="171" customWidth="1"/>
    <col min="4611" max="4612" width="9.1640625" style="171"/>
    <col min="4613" max="4613" width="0.83203125" style="171" customWidth="1"/>
    <col min="4614" max="4627" width="7.6640625" style="171" customWidth="1"/>
    <col min="4628" max="4861" width="9.1640625" style="171"/>
    <col min="4862" max="4863" width="2.6640625" style="171" customWidth="1"/>
    <col min="4864" max="4866" width="12" style="171" customWidth="1"/>
    <col min="4867" max="4868" width="9.1640625" style="171"/>
    <col min="4869" max="4869" width="0.83203125" style="171" customWidth="1"/>
    <col min="4870" max="4883" width="7.6640625" style="171" customWidth="1"/>
    <col min="4884" max="5117" width="9.1640625" style="171"/>
    <col min="5118" max="5119" width="2.6640625" style="171" customWidth="1"/>
    <col min="5120" max="5122" width="12" style="171" customWidth="1"/>
    <col min="5123" max="5124" width="9.1640625" style="171"/>
    <col min="5125" max="5125" width="0.83203125" style="171" customWidth="1"/>
    <col min="5126" max="5139" width="7.6640625" style="171" customWidth="1"/>
    <col min="5140" max="5373" width="9.1640625" style="171"/>
    <col min="5374" max="5375" width="2.6640625" style="171" customWidth="1"/>
    <col min="5376" max="5378" width="12" style="171" customWidth="1"/>
    <col min="5379" max="5380" width="9.1640625" style="171"/>
    <col min="5381" max="5381" width="0.83203125" style="171" customWidth="1"/>
    <col min="5382" max="5395" width="7.6640625" style="171" customWidth="1"/>
    <col min="5396" max="5629" width="9.1640625" style="171"/>
    <col min="5630" max="5631" width="2.6640625" style="171" customWidth="1"/>
    <col min="5632" max="5634" width="12" style="171" customWidth="1"/>
    <col min="5635" max="5636" width="9.1640625" style="171"/>
    <col min="5637" max="5637" width="0.83203125" style="171" customWidth="1"/>
    <col min="5638" max="5651" width="7.6640625" style="171" customWidth="1"/>
    <col min="5652" max="5885" width="9.1640625" style="171"/>
    <col min="5886" max="5887" width="2.6640625" style="171" customWidth="1"/>
    <col min="5888" max="5890" width="12" style="171" customWidth="1"/>
    <col min="5891" max="5892" width="9.1640625" style="171"/>
    <col min="5893" max="5893" width="0.83203125" style="171" customWidth="1"/>
    <col min="5894" max="5907" width="7.6640625" style="171" customWidth="1"/>
    <col min="5908" max="6141" width="9.1640625" style="171"/>
    <col min="6142" max="6143" width="2.6640625" style="171" customWidth="1"/>
    <col min="6144" max="6146" width="12" style="171" customWidth="1"/>
    <col min="6147" max="6148" width="9.1640625" style="171"/>
    <col min="6149" max="6149" width="0.83203125" style="171" customWidth="1"/>
    <col min="6150" max="6163" width="7.6640625" style="171" customWidth="1"/>
    <col min="6164" max="6397" width="9.1640625" style="171"/>
    <col min="6398" max="6399" width="2.6640625" style="171" customWidth="1"/>
    <col min="6400" max="6402" width="12" style="171" customWidth="1"/>
    <col min="6403" max="6404" width="9.1640625" style="171"/>
    <col min="6405" max="6405" width="0.83203125" style="171" customWidth="1"/>
    <col min="6406" max="6419" width="7.6640625" style="171" customWidth="1"/>
    <col min="6420" max="6653" width="9.1640625" style="171"/>
    <col min="6654" max="6655" width="2.6640625" style="171" customWidth="1"/>
    <col min="6656" max="6658" width="12" style="171" customWidth="1"/>
    <col min="6659" max="6660" width="9.1640625" style="171"/>
    <col min="6661" max="6661" width="0.83203125" style="171" customWidth="1"/>
    <col min="6662" max="6675" width="7.6640625" style="171" customWidth="1"/>
    <col min="6676" max="6909" width="9.1640625" style="171"/>
    <col min="6910" max="6911" width="2.6640625" style="171" customWidth="1"/>
    <col min="6912" max="6914" width="12" style="171" customWidth="1"/>
    <col min="6915" max="6916" width="9.1640625" style="171"/>
    <col min="6917" max="6917" width="0.83203125" style="171" customWidth="1"/>
    <col min="6918" max="6931" width="7.6640625" style="171" customWidth="1"/>
    <col min="6932" max="7165" width="9.1640625" style="171"/>
    <col min="7166" max="7167" width="2.6640625" style="171" customWidth="1"/>
    <col min="7168" max="7170" width="12" style="171" customWidth="1"/>
    <col min="7171" max="7172" width="9.1640625" style="171"/>
    <col min="7173" max="7173" width="0.83203125" style="171" customWidth="1"/>
    <col min="7174" max="7187" width="7.6640625" style="171" customWidth="1"/>
    <col min="7188" max="7421" width="9.1640625" style="171"/>
    <col min="7422" max="7423" width="2.6640625" style="171" customWidth="1"/>
    <col min="7424" max="7426" width="12" style="171" customWidth="1"/>
    <col min="7427" max="7428" width="9.1640625" style="171"/>
    <col min="7429" max="7429" width="0.83203125" style="171" customWidth="1"/>
    <col min="7430" max="7443" width="7.6640625" style="171" customWidth="1"/>
    <col min="7444" max="7677" width="9.1640625" style="171"/>
    <col min="7678" max="7679" width="2.6640625" style="171" customWidth="1"/>
    <col min="7680" max="7682" width="12" style="171" customWidth="1"/>
    <col min="7683" max="7684" width="9.1640625" style="171"/>
    <col min="7685" max="7685" width="0.83203125" style="171" customWidth="1"/>
    <col min="7686" max="7699" width="7.6640625" style="171" customWidth="1"/>
    <col min="7700" max="7933" width="9.1640625" style="171"/>
    <col min="7934" max="7935" width="2.6640625" style="171" customWidth="1"/>
    <col min="7936" max="7938" width="12" style="171" customWidth="1"/>
    <col min="7939" max="7940" width="9.1640625" style="171"/>
    <col min="7941" max="7941" width="0.83203125" style="171" customWidth="1"/>
    <col min="7942" max="7955" width="7.6640625" style="171" customWidth="1"/>
    <col min="7956" max="8189" width="9.1640625" style="171"/>
    <col min="8190" max="8191" width="2.6640625" style="171" customWidth="1"/>
    <col min="8192" max="8194" width="12" style="171" customWidth="1"/>
    <col min="8195" max="8196" width="9.1640625" style="171"/>
    <col min="8197" max="8197" width="0.83203125" style="171" customWidth="1"/>
    <col min="8198" max="8211" width="7.6640625" style="171" customWidth="1"/>
    <col min="8212" max="8445" width="9.1640625" style="171"/>
    <col min="8446" max="8447" width="2.6640625" style="171" customWidth="1"/>
    <col min="8448" max="8450" width="12" style="171" customWidth="1"/>
    <col min="8451" max="8452" width="9.1640625" style="171"/>
    <col min="8453" max="8453" width="0.83203125" style="171" customWidth="1"/>
    <col min="8454" max="8467" width="7.6640625" style="171" customWidth="1"/>
    <col min="8468" max="8701" width="9.1640625" style="171"/>
    <col min="8702" max="8703" width="2.6640625" style="171" customWidth="1"/>
    <col min="8704" max="8706" width="12" style="171" customWidth="1"/>
    <col min="8707" max="8708" width="9.1640625" style="171"/>
    <col min="8709" max="8709" width="0.83203125" style="171" customWidth="1"/>
    <col min="8710" max="8723" width="7.6640625" style="171" customWidth="1"/>
    <col min="8724" max="8957" width="9.1640625" style="171"/>
    <col min="8958" max="8959" width="2.6640625" style="171" customWidth="1"/>
    <col min="8960" max="8962" width="12" style="171" customWidth="1"/>
    <col min="8963" max="8964" width="9.1640625" style="171"/>
    <col min="8965" max="8965" width="0.83203125" style="171" customWidth="1"/>
    <col min="8966" max="8979" width="7.6640625" style="171" customWidth="1"/>
    <col min="8980" max="9213" width="9.1640625" style="171"/>
    <col min="9214" max="9215" width="2.6640625" style="171" customWidth="1"/>
    <col min="9216" max="9218" width="12" style="171" customWidth="1"/>
    <col min="9219" max="9220" width="9.1640625" style="171"/>
    <col min="9221" max="9221" width="0.83203125" style="171" customWidth="1"/>
    <col min="9222" max="9235" width="7.6640625" style="171" customWidth="1"/>
    <col min="9236" max="9469" width="9.1640625" style="171"/>
    <col min="9470" max="9471" width="2.6640625" style="171" customWidth="1"/>
    <col min="9472" max="9474" width="12" style="171" customWidth="1"/>
    <col min="9475" max="9476" width="9.1640625" style="171"/>
    <col min="9477" max="9477" width="0.83203125" style="171" customWidth="1"/>
    <col min="9478" max="9491" width="7.6640625" style="171" customWidth="1"/>
    <col min="9492" max="9725" width="9.1640625" style="171"/>
    <col min="9726" max="9727" width="2.6640625" style="171" customWidth="1"/>
    <col min="9728" max="9730" width="12" style="171" customWidth="1"/>
    <col min="9731" max="9732" width="9.1640625" style="171"/>
    <col min="9733" max="9733" width="0.83203125" style="171" customWidth="1"/>
    <col min="9734" max="9747" width="7.6640625" style="171" customWidth="1"/>
    <col min="9748" max="9981" width="9.1640625" style="171"/>
    <col min="9982" max="9983" width="2.6640625" style="171" customWidth="1"/>
    <col min="9984" max="9986" width="12" style="171" customWidth="1"/>
    <col min="9987" max="9988" width="9.1640625" style="171"/>
    <col min="9989" max="9989" width="0.83203125" style="171" customWidth="1"/>
    <col min="9990" max="10003" width="7.6640625" style="171" customWidth="1"/>
    <col min="10004" max="10237" width="9.1640625" style="171"/>
    <col min="10238" max="10239" width="2.6640625" style="171" customWidth="1"/>
    <col min="10240" max="10242" width="12" style="171" customWidth="1"/>
    <col min="10243" max="10244" width="9.1640625" style="171"/>
    <col min="10245" max="10245" width="0.83203125" style="171" customWidth="1"/>
    <col min="10246" max="10259" width="7.6640625" style="171" customWidth="1"/>
    <col min="10260" max="10493" width="9.1640625" style="171"/>
    <col min="10494" max="10495" width="2.6640625" style="171" customWidth="1"/>
    <col min="10496" max="10498" width="12" style="171" customWidth="1"/>
    <col min="10499" max="10500" width="9.1640625" style="171"/>
    <col min="10501" max="10501" width="0.83203125" style="171" customWidth="1"/>
    <col min="10502" max="10515" width="7.6640625" style="171" customWidth="1"/>
    <col min="10516" max="10749" width="9.1640625" style="171"/>
    <col min="10750" max="10751" width="2.6640625" style="171" customWidth="1"/>
    <col min="10752" max="10754" width="12" style="171" customWidth="1"/>
    <col min="10755" max="10756" width="9.1640625" style="171"/>
    <col min="10757" max="10757" width="0.83203125" style="171" customWidth="1"/>
    <col min="10758" max="10771" width="7.6640625" style="171" customWidth="1"/>
    <col min="10772" max="11005" width="9.1640625" style="171"/>
    <col min="11006" max="11007" width="2.6640625" style="171" customWidth="1"/>
    <col min="11008" max="11010" width="12" style="171" customWidth="1"/>
    <col min="11011" max="11012" width="9.1640625" style="171"/>
    <col min="11013" max="11013" width="0.83203125" style="171" customWidth="1"/>
    <col min="11014" max="11027" width="7.6640625" style="171" customWidth="1"/>
    <col min="11028" max="11261" width="9.1640625" style="171"/>
    <col min="11262" max="11263" width="2.6640625" style="171" customWidth="1"/>
    <col min="11264" max="11266" width="12" style="171" customWidth="1"/>
    <col min="11267" max="11268" width="9.1640625" style="171"/>
    <col min="11269" max="11269" width="0.83203125" style="171" customWidth="1"/>
    <col min="11270" max="11283" width="7.6640625" style="171" customWidth="1"/>
    <col min="11284" max="11517" width="9.1640625" style="171"/>
    <col min="11518" max="11519" width="2.6640625" style="171" customWidth="1"/>
    <col min="11520" max="11522" width="12" style="171" customWidth="1"/>
    <col min="11523" max="11524" width="9.1640625" style="171"/>
    <col min="11525" max="11525" width="0.83203125" style="171" customWidth="1"/>
    <col min="11526" max="11539" width="7.6640625" style="171" customWidth="1"/>
    <col min="11540" max="11773" width="9.1640625" style="171"/>
    <col min="11774" max="11775" width="2.6640625" style="171" customWidth="1"/>
    <col min="11776" max="11778" width="12" style="171" customWidth="1"/>
    <col min="11779" max="11780" width="9.1640625" style="171"/>
    <col min="11781" max="11781" width="0.83203125" style="171" customWidth="1"/>
    <col min="11782" max="11795" width="7.6640625" style="171" customWidth="1"/>
    <col min="11796" max="12029" width="9.1640625" style="171"/>
    <col min="12030" max="12031" width="2.6640625" style="171" customWidth="1"/>
    <col min="12032" max="12034" width="12" style="171" customWidth="1"/>
    <col min="12035" max="12036" width="9.1640625" style="171"/>
    <col min="12037" max="12037" width="0.83203125" style="171" customWidth="1"/>
    <col min="12038" max="12051" width="7.6640625" style="171" customWidth="1"/>
    <col min="12052" max="12285" width="9.1640625" style="171"/>
    <col min="12286" max="12287" width="2.6640625" style="171" customWidth="1"/>
    <col min="12288" max="12290" width="12" style="171" customWidth="1"/>
    <col min="12291" max="12292" width="9.1640625" style="171"/>
    <col min="12293" max="12293" width="0.83203125" style="171" customWidth="1"/>
    <col min="12294" max="12307" width="7.6640625" style="171" customWidth="1"/>
    <col min="12308" max="12541" width="9.1640625" style="171"/>
    <col min="12542" max="12543" width="2.6640625" style="171" customWidth="1"/>
    <col min="12544" max="12546" width="12" style="171" customWidth="1"/>
    <col min="12547" max="12548" width="9.1640625" style="171"/>
    <col min="12549" max="12549" width="0.83203125" style="171" customWidth="1"/>
    <col min="12550" max="12563" width="7.6640625" style="171" customWidth="1"/>
    <col min="12564" max="12797" width="9.1640625" style="171"/>
    <col min="12798" max="12799" width="2.6640625" style="171" customWidth="1"/>
    <col min="12800" max="12802" width="12" style="171" customWidth="1"/>
    <col min="12803" max="12804" width="9.1640625" style="171"/>
    <col min="12805" max="12805" width="0.83203125" style="171" customWidth="1"/>
    <col min="12806" max="12819" width="7.6640625" style="171" customWidth="1"/>
    <col min="12820" max="13053" width="9.1640625" style="171"/>
    <col min="13054" max="13055" width="2.6640625" style="171" customWidth="1"/>
    <col min="13056" max="13058" width="12" style="171" customWidth="1"/>
    <col min="13059" max="13060" width="9.1640625" style="171"/>
    <col min="13061" max="13061" width="0.83203125" style="171" customWidth="1"/>
    <col min="13062" max="13075" width="7.6640625" style="171" customWidth="1"/>
    <col min="13076" max="13309" width="9.1640625" style="171"/>
    <col min="13310" max="13311" width="2.6640625" style="171" customWidth="1"/>
    <col min="13312" max="13314" width="12" style="171" customWidth="1"/>
    <col min="13315" max="13316" width="9.1640625" style="171"/>
    <col min="13317" max="13317" width="0.83203125" style="171" customWidth="1"/>
    <col min="13318" max="13331" width="7.6640625" style="171" customWidth="1"/>
    <col min="13332" max="13565" width="9.1640625" style="171"/>
    <col min="13566" max="13567" width="2.6640625" style="171" customWidth="1"/>
    <col min="13568" max="13570" width="12" style="171" customWidth="1"/>
    <col min="13571" max="13572" width="9.1640625" style="171"/>
    <col min="13573" max="13573" width="0.83203125" style="171" customWidth="1"/>
    <col min="13574" max="13587" width="7.6640625" style="171" customWidth="1"/>
    <col min="13588" max="13821" width="9.1640625" style="171"/>
    <col min="13822" max="13823" width="2.6640625" style="171" customWidth="1"/>
    <col min="13824" max="13826" width="12" style="171" customWidth="1"/>
    <col min="13827" max="13828" width="9.1640625" style="171"/>
    <col min="13829" max="13829" width="0.83203125" style="171" customWidth="1"/>
    <col min="13830" max="13843" width="7.6640625" style="171" customWidth="1"/>
    <col min="13844" max="14077" width="9.1640625" style="171"/>
    <col min="14078" max="14079" width="2.6640625" style="171" customWidth="1"/>
    <col min="14080" max="14082" width="12" style="171" customWidth="1"/>
    <col min="14083" max="14084" width="9.1640625" style="171"/>
    <col min="14085" max="14085" width="0.83203125" style="171" customWidth="1"/>
    <col min="14086" max="14099" width="7.6640625" style="171" customWidth="1"/>
    <col min="14100" max="14333" width="9.1640625" style="171"/>
    <col min="14334" max="14335" width="2.6640625" style="171" customWidth="1"/>
    <col min="14336" max="14338" width="12" style="171" customWidth="1"/>
    <col min="14339" max="14340" width="9.1640625" style="171"/>
    <col min="14341" max="14341" width="0.83203125" style="171" customWidth="1"/>
    <col min="14342" max="14355" width="7.6640625" style="171" customWidth="1"/>
    <col min="14356" max="14589" width="9.1640625" style="171"/>
    <col min="14590" max="14591" width="2.6640625" style="171" customWidth="1"/>
    <col min="14592" max="14594" width="12" style="171" customWidth="1"/>
    <col min="14595" max="14596" width="9.1640625" style="171"/>
    <col min="14597" max="14597" width="0.83203125" style="171" customWidth="1"/>
    <col min="14598" max="14611" width="7.6640625" style="171" customWidth="1"/>
    <col min="14612" max="14845" width="9.1640625" style="171"/>
    <col min="14846" max="14847" width="2.6640625" style="171" customWidth="1"/>
    <col min="14848" max="14850" width="12" style="171" customWidth="1"/>
    <col min="14851" max="14852" width="9.1640625" style="171"/>
    <col min="14853" max="14853" width="0.83203125" style="171" customWidth="1"/>
    <col min="14854" max="14867" width="7.6640625" style="171" customWidth="1"/>
    <col min="14868" max="15101" width="9.1640625" style="171"/>
    <col min="15102" max="15103" width="2.6640625" style="171" customWidth="1"/>
    <col min="15104" max="15106" width="12" style="171" customWidth="1"/>
    <col min="15107" max="15108" width="9.1640625" style="171"/>
    <col min="15109" max="15109" width="0.83203125" style="171" customWidth="1"/>
    <col min="15110" max="15123" width="7.6640625" style="171" customWidth="1"/>
    <col min="15124" max="15357" width="9.1640625" style="171"/>
    <col min="15358" max="15359" width="2.6640625" style="171" customWidth="1"/>
    <col min="15360" max="15362" width="12" style="171" customWidth="1"/>
    <col min="15363" max="15364" width="9.1640625" style="171"/>
    <col min="15365" max="15365" width="0.83203125" style="171" customWidth="1"/>
    <col min="15366" max="15379" width="7.6640625" style="171" customWidth="1"/>
    <col min="15380" max="15613" width="9.1640625" style="171"/>
    <col min="15614" max="15615" width="2.6640625" style="171" customWidth="1"/>
    <col min="15616" max="15618" width="12" style="171" customWidth="1"/>
    <col min="15619" max="15620" width="9.1640625" style="171"/>
    <col min="15621" max="15621" width="0.83203125" style="171" customWidth="1"/>
    <col min="15622" max="15635" width="7.6640625" style="171" customWidth="1"/>
    <col min="15636" max="15869" width="9.1640625" style="171"/>
    <col min="15870" max="15871" width="2.6640625" style="171" customWidth="1"/>
    <col min="15872" max="15874" width="12" style="171" customWidth="1"/>
    <col min="15875" max="15876" width="9.1640625" style="171"/>
    <col min="15877" max="15877" width="0.83203125" style="171" customWidth="1"/>
    <col min="15878" max="15891" width="7.6640625" style="171" customWidth="1"/>
    <col min="15892" max="16125" width="9.1640625" style="171"/>
    <col min="16126" max="16127" width="2.6640625" style="171" customWidth="1"/>
    <col min="16128" max="16130" width="12" style="171" customWidth="1"/>
    <col min="16131" max="16132" width="9.1640625" style="171"/>
    <col min="16133" max="16133" width="0.83203125" style="171" customWidth="1"/>
    <col min="16134" max="16147" width="7.6640625" style="171" customWidth="1"/>
    <col min="16148" max="16384" width="9.1640625" style="171"/>
  </cols>
  <sheetData>
    <row r="1" spans="1:21" ht="14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4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6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6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2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25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25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25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25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25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25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25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25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25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25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25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25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25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25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25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25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25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25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25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25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25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25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25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25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25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25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25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25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25" customHeight="1">
      <c r="A35" s="173"/>
      <c r="B35" s="168"/>
      <c r="C35" s="346" t="str">
        <f>"Value Based on "&amp;TEXT(K40,"#0.0%")&amp;" WACC &amp; "&amp;TEXT(N37,"#0.0%")&amp;" TGR"</f>
        <v>Value Based on 09% WACC &amp; 01%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25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25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25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25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25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25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25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25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6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hemant garg</cp:lastModifiedBy>
  <cp:lastPrinted>2019-02-04T16:32:05Z</cp:lastPrinted>
  <dcterms:created xsi:type="dcterms:W3CDTF">2010-12-03T17:25:22Z</dcterms:created>
  <dcterms:modified xsi:type="dcterms:W3CDTF">2024-02-01T09:44:53Z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