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ctrlProps/ctrlProp724.xml" ContentType="application/vnd.ms-excel.controlproperties+xml"/>
  <Override PartName="/xl/ctrlProps/ctrlProp725.xml" ContentType="application/vnd.ms-excel.controlproperties+xml"/>
  <Override PartName="/xl/ctrlProps/ctrlProp726.xml" ContentType="application/vnd.ms-excel.controlproperties+xml"/>
  <Override PartName="/xl/ctrlProps/ctrlProp727.xml" ContentType="application/vnd.ms-excel.controlproperties+xml"/>
  <Override PartName="/xl/ctrlProps/ctrlProp728.xml" ContentType="application/vnd.ms-excel.controlproperties+xml"/>
  <Override PartName="/xl/ctrlProps/ctrlProp729.xml" ContentType="application/vnd.ms-excel.controlproperties+xml"/>
  <Override PartName="/xl/ctrlProps/ctrlProp730.xml" ContentType="application/vnd.ms-excel.controlproperties+xml"/>
  <Override PartName="/xl/ctrlProps/ctrlProp731.xml" ContentType="application/vnd.ms-excel.controlproperties+xml"/>
  <Override PartName="/xl/ctrlProps/ctrlProp732.xml" ContentType="application/vnd.ms-excel.controlproperties+xml"/>
  <Override PartName="/xl/ctrlProps/ctrlProp733.xml" ContentType="application/vnd.ms-excel.controlproperties+xml"/>
  <Override PartName="/xl/ctrlProps/ctrlProp734.xml" ContentType="application/vnd.ms-excel.controlproperties+xml"/>
  <Override PartName="/xl/ctrlProps/ctrlProp735.xml" ContentType="application/vnd.ms-excel.controlproperties+xml"/>
  <Override PartName="/xl/ctrlProps/ctrlProp736.xml" ContentType="application/vnd.ms-excel.controlproperties+xml"/>
  <Override PartName="/xl/ctrlProps/ctrlProp737.xml" ContentType="application/vnd.ms-excel.controlproperties+xml"/>
  <Override PartName="/xl/ctrlProps/ctrlProp738.xml" ContentType="application/vnd.ms-excel.controlproperties+xml"/>
  <Override PartName="/xl/ctrlProps/ctrlProp739.xml" ContentType="application/vnd.ms-excel.controlproperties+xml"/>
  <Override PartName="/xl/ctrlProps/ctrlProp740.xml" ContentType="application/vnd.ms-excel.controlproperties+xml"/>
  <Override PartName="/xl/ctrlProps/ctrlProp741.xml" ContentType="application/vnd.ms-excel.controlproperties+xml"/>
  <Override PartName="/xl/ctrlProps/ctrlProp742.xml" ContentType="application/vnd.ms-excel.controlproperties+xml"/>
  <Override PartName="/xl/ctrlProps/ctrlProp743.xml" ContentType="application/vnd.ms-excel.controlproperties+xml"/>
  <Override PartName="/xl/ctrlProps/ctrlProp744.xml" ContentType="application/vnd.ms-excel.controlproperties+xml"/>
  <Override PartName="/xl/ctrlProps/ctrlProp745.xml" ContentType="application/vnd.ms-excel.controlproperties+xml"/>
  <Override PartName="/xl/ctrlProps/ctrlProp746.xml" ContentType="application/vnd.ms-excel.controlproperties+xml"/>
  <Override PartName="/xl/ctrlProps/ctrlProp747.xml" ContentType="application/vnd.ms-excel.controlproperties+xml"/>
  <Override PartName="/xl/ctrlProps/ctrlProp748.xml" ContentType="application/vnd.ms-excel.controlproperties+xml"/>
  <Override PartName="/xl/ctrlProps/ctrlProp749.xml" ContentType="application/vnd.ms-excel.controlproperties+xml"/>
  <Override PartName="/xl/ctrlProps/ctrlProp750.xml" ContentType="application/vnd.ms-excel.controlproperties+xml"/>
  <Override PartName="/xl/ctrlProps/ctrlProp751.xml" ContentType="application/vnd.ms-excel.controlproperties+xml"/>
  <Override PartName="/xl/ctrlProps/ctrlProp752.xml" ContentType="application/vnd.ms-excel.controlproperties+xml"/>
  <Override PartName="/xl/ctrlProps/ctrlProp753.xml" ContentType="application/vnd.ms-excel.controlproperties+xml"/>
  <Override PartName="/xl/ctrlProps/ctrlProp754.xml" ContentType="application/vnd.ms-excel.controlproperties+xml"/>
  <Override PartName="/xl/ctrlProps/ctrlProp755.xml" ContentType="application/vnd.ms-excel.controlproperties+xml"/>
  <Override PartName="/xl/ctrlProps/ctrlProp756.xml" ContentType="application/vnd.ms-excel.controlproperties+xml"/>
  <Override PartName="/xl/ctrlProps/ctrlProp757.xml" ContentType="application/vnd.ms-excel.controlproperties+xml"/>
  <Override PartName="/xl/ctrlProps/ctrlProp758.xml" ContentType="application/vnd.ms-excel.controlproperties+xml"/>
  <Override PartName="/xl/ctrlProps/ctrlProp759.xml" ContentType="application/vnd.ms-excel.controlproperties+xml"/>
  <Override PartName="/xl/ctrlProps/ctrlProp760.xml" ContentType="application/vnd.ms-excel.controlproperties+xml"/>
  <Override PartName="/xl/ctrlProps/ctrlProp761.xml" ContentType="application/vnd.ms-excel.controlproperties+xml"/>
  <Override PartName="/xl/ctrlProps/ctrlProp762.xml" ContentType="application/vnd.ms-excel.controlproperties+xml"/>
  <Override PartName="/xl/ctrlProps/ctrlProp763.xml" ContentType="application/vnd.ms-excel.controlproperties+xml"/>
  <Override PartName="/xl/ctrlProps/ctrlProp764.xml" ContentType="application/vnd.ms-excel.controlproperties+xml"/>
  <Override PartName="/xl/ctrlProps/ctrlProp765.xml" ContentType="application/vnd.ms-excel.controlproperties+xml"/>
  <Override PartName="/xl/ctrlProps/ctrlProp766.xml" ContentType="application/vnd.ms-excel.controlproperties+xml"/>
  <Override PartName="/xl/ctrlProps/ctrlProp767.xml" ContentType="application/vnd.ms-excel.controlproperties+xml"/>
  <Override PartName="/xl/ctrlProps/ctrlProp768.xml" ContentType="application/vnd.ms-excel.controlproperties+xml"/>
  <Override PartName="/xl/ctrlProps/ctrlProp769.xml" ContentType="application/vnd.ms-excel.controlproperties+xml"/>
  <Override PartName="/xl/ctrlProps/ctrlProp770.xml" ContentType="application/vnd.ms-excel.controlproperties+xml"/>
  <Override PartName="/xl/ctrlProps/ctrlProp771.xml" ContentType="application/vnd.ms-excel.controlproperties+xml"/>
  <Override PartName="/xl/ctrlProps/ctrlProp772.xml" ContentType="application/vnd.ms-excel.controlproperties+xml"/>
  <Override PartName="/xl/ctrlProps/ctrlProp773.xml" ContentType="application/vnd.ms-excel.controlproperties+xml"/>
  <Override PartName="/xl/ctrlProps/ctrlProp774.xml" ContentType="application/vnd.ms-excel.controlproperties+xml"/>
  <Override PartName="/xl/ctrlProps/ctrlProp775.xml" ContentType="application/vnd.ms-excel.controlproperties+xml"/>
  <Override PartName="/xl/ctrlProps/ctrlProp776.xml" ContentType="application/vnd.ms-excel.controlproperties+xml"/>
  <Override PartName="/xl/ctrlProps/ctrlProp777.xml" ContentType="application/vnd.ms-excel.controlproperties+xml"/>
  <Override PartName="/xl/ctrlProps/ctrlProp778.xml" ContentType="application/vnd.ms-excel.controlproperties+xml"/>
  <Override PartName="/xl/ctrlProps/ctrlProp779.xml" ContentType="application/vnd.ms-excel.controlproperties+xml"/>
  <Override PartName="/xl/ctrlProps/ctrlProp780.xml" ContentType="application/vnd.ms-excel.controlproperties+xml"/>
  <Override PartName="/xl/ctrlProps/ctrlProp781.xml" ContentType="application/vnd.ms-excel.controlproperties+xml"/>
  <Override PartName="/xl/ctrlProps/ctrlProp782.xml" ContentType="application/vnd.ms-excel.controlproperties+xml"/>
  <Override PartName="/xl/ctrlProps/ctrlProp783.xml" ContentType="application/vnd.ms-excel.controlproperties+xml"/>
  <Override PartName="/xl/ctrlProps/ctrlProp784.xml" ContentType="application/vnd.ms-excel.controlproperties+xml"/>
  <Override PartName="/xl/ctrlProps/ctrlProp785.xml" ContentType="application/vnd.ms-excel.controlproperties+xml"/>
  <Override PartName="/xl/ctrlProps/ctrlProp786.xml" ContentType="application/vnd.ms-excel.controlproperties+xml"/>
  <Override PartName="/xl/ctrlProps/ctrlProp787.xml" ContentType="application/vnd.ms-excel.controlproperties+xml"/>
  <Override PartName="/xl/ctrlProps/ctrlProp788.xml" ContentType="application/vnd.ms-excel.controlproperties+xml"/>
  <Override PartName="/xl/ctrlProps/ctrlProp789.xml" ContentType="application/vnd.ms-excel.controlproperties+xml"/>
  <Override PartName="/xl/ctrlProps/ctrlProp790.xml" ContentType="application/vnd.ms-excel.controlproperties+xml"/>
  <Override PartName="/xl/ctrlProps/ctrlProp791.xml" ContentType="application/vnd.ms-excel.controlproperties+xml"/>
  <Override PartName="/xl/ctrlProps/ctrlProp792.xml" ContentType="application/vnd.ms-excel.controlproperties+xml"/>
  <Override PartName="/xl/ctrlProps/ctrlProp793.xml" ContentType="application/vnd.ms-excel.controlproperties+xml"/>
  <Override PartName="/xl/ctrlProps/ctrlProp794.xml" ContentType="application/vnd.ms-excel.controlproperties+xml"/>
  <Override PartName="/xl/ctrlProps/ctrlProp795.xml" ContentType="application/vnd.ms-excel.controlproperties+xml"/>
  <Override PartName="/xl/ctrlProps/ctrlProp796.xml" ContentType="application/vnd.ms-excel.controlproperties+xml"/>
  <Override PartName="/xl/ctrlProps/ctrlProp797.xml" ContentType="application/vnd.ms-excel.controlproperties+xml"/>
  <Override PartName="/xl/ctrlProps/ctrlProp798.xml" ContentType="application/vnd.ms-excel.controlproperties+xml"/>
  <Override PartName="/xl/ctrlProps/ctrlProp799.xml" ContentType="application/vnd.ms-excel.controlproperties+xml"/>
  <Override PartName="/xl/ctrlProps/ctrlProp800.xml" ContentType="application/vnd.ms-excel.controlproperties+xml"/>
  <Override PartName="/xl/ctrlProps/ctrlProp801.xml" ContentType="application/vnd.ms-excel.controlproperties+xml"/>
  <Override PartName="/xl/ctrlProps/ctrlProp802.xml" ContentType="application/vnd.ms-excel.controlproperties+xml"/>
  <Override PartName="/xl/ctrlProps/ctrlProp803.xml" ContentType="application/vnd.ms-excel.controlproperties+xml"/>
  <Override PartName="/xl/ctrlProps/ctrlProp804.xml" ContentType="application/vnd.ms-excel.controlproperties+xml"/>
  <Override PartName="/xl/ctrlProps/ctrlProp805.xml" ContentType="application/vnd.ms-excel.controlproperties+xml"/>
  <Override PartName="/xl/ctrlProps/ctrlProp806.xml" ContentType="application/vnd.ms-excel.controlproperties+xml"/>
  <Override PartName="/xl/ctrlProps/ctrlProp807.xml" ContentType="application/vnd.ms-excel.controlproperties+xml"/>
  <Override PartName="/xl/ctrlProps/ctrlProp808.xml" ContentType="application/vnd.ms-excel.controlproperties+xml"/>
  <Override PartName="/xl/ctrlProps/ctrlProp809.xml" ContentType="application/vnd.ms-excel.controlproperties+xml"/>
  <Override PartName="/xl/ctrlProps/ctrlProp810.xml" ContentType="application/vnd.ms-excel.controlproperties+xml"/>
  <Override PartName="/xl/ctrlProps/ctrlProp811.xml" ContentType="application/vnd.ms-excel.controlproperties+xml"/>
  <Override PartName="/xl/ctrlProps/ctrlProp812.xml" ContentType="application/vnd.ms-excel.controlproperties+xml"/>
  <Override PartName="/xl/ctrlProps/ctrlProp813.xml" ContentType="application/vnd.ms-excel.controlproperties+xml"/>
  <Override PartName="/xl/ctrlProps/ctrlProp814.xml" ContentType="application/vnd.ms-excel.controlproperties+xml"/>
  <Override PartName="/xl/ctrlProps/ctrlProp815.xml" ContentType="application/vnd.ms-excel.controlproperties+xml"/>
  <Override PartName="/xl/ctrlProps/ctrlProp816.xml" ContentType="application/vnd.ms-excel.controlproperties+xml"/>
  <Override PartName="/xl/ctrlProps/ctrlProp817.xml" ContentType="application/vnd.ms-excel.controlproperties+xml"/>
  <Override PartName="/xl/ctrlProps/ctrlProp818.xml" ContentType="application/vnd.ms-excel.controlproperties+xml"/>
  <Override PartName="/xl/ctrlProps/ctrlProp819.xml" ContentType="application/vnd.ms-excel.controlproperties+xml"/>
  <Override PartName="/xl/ctrlProps/ctrlProp820.xml" ContentType="application/vnd.ms-excel.controlproperties+xml"/>
  <Override PartName="/xl/ctrlProps/ctrlProp821.xml" ContentType="application/vnd.ms-excel.controlproperties+xml"/>
  <Override PartName="/xl/ctrlProps/ctrlProp822.xml" ContentType="application/vnd.ms-excel.controlproperties+xml"/>
  <Override PartName="/xl/ctrlProps/ctrlProp823.xml" ContentType="application/vnd.ms-excel.controlproperties+xml"/>
  <Override PartName="/xl/ctrlProps/ctrlProp824.xml" ContentType="application/vnd.ms-excel.controlproperties+xml"/>
  <Override PartName="/xl/ctrlProps/ctrlProp825.xml" ContentType="application/vnd.ms-excel.controlproperties+xml"/>
  <Override PartName="/xl/ctrlProps/ctrlProp826.xml" ContentType="application/vnd.ms-excel.controlproperties+xml"/>
  <Override PartName="/xl/ctrlProps/ctrlProp827.xml" ContentType="application/vnd.ms-excel.controlproperties+xml"/>
  <Override PartName="/xl/ctrlProps/ctrlProp828.xml" ContentType="application/vnd.ms-excel.controlproperties+xml"/>
  <Override PartName="/xl/ctrlProps/ctrlProp829.xml" ContentType="application/vnd.ms-excel.controlproperties+xml"/>
  <Override PartName="/xl/ctrlProps/ctrlProp830.xml" ContentType="application/vnd.ms-excel.controlproperties+xml"/>
  <Override PartName="/xl/ctrlProps/ctrlProp831.xml" ContentType="application/vnd.ms-excel.controlproperties+xml"/>
  <Override PartName="/xl/ctrlProps/ctrlProp832.xml" ContentType="application/vnd.ms-excel.controlproperties+xml"/>
  <Override PartName="/xl/ctrlProps/ctrlProp833.xml" ContentType="application/vnd.ms-excel.controlproperties+xml"/>
  <Override PartName="/xl/ctrlProps/ctrlProp834.xml" ContentType="application/vnd.ms-excel.controlproperties+xml"/>
  <Override PartName="/xl/ctrlProps/ctrlProp835.xml" ContentType="application/vnd.ms-excel.controlproperties+xml"/>
  <Override PartName="/xl/ctrlProps/ctrlProp836.xml" ContentType="application/vnd.ms-excel.controlproperties+xml"/>
  <Override PartName="/xl/ctrlProps/ctrlProp837.xml" ContentType="application/vnd.ms-excel.controlproperties+xml"/>
  <Override PartName="/xl/ctrlProps/ctrlProp838.xml" ContentType="application/vnd.ms-excel.controlproperties+xml"/>
  <Override PartName="/xl/ctrlProps/ctrlProp839.xml" ContentType="application/vnd.ms-excel.controlproperties+xml"/>
  <Override PartName="/xl/ctrlProps/ctrlProp840.xml" ContentType="application/vnd.ms-excel.controlproperties+xml"/>
  <Override PartName="/xl/ctrlProps/ctrlProp841.xml" ContentType="application/vnd.ms-excel.controlproperties+xml"/>
  <Override PartName="/xl/ctrlProps/ctrlProp842.xml" ContentType="application/vnd.ms-excel.controlproperties+xml"/>
  <Override PartName="/xl/ctrlProps/ctrlProp843.xml" ContentType="application/vnd.ms-excel.controlproperties+xml"/>
  <Override PartName="/xl/ctrlProps/ctrlProp844.xml" ContentType="application/vnd.ms-excel.controlproperties+xml"/>
  <Override PartName="/xl/ctrlProps/ctrlProp845.xml" ContentType="application/vnd.ms-excel.controlproperties+xml"/>
  <Override PartName="/xl/ctrlProps/ctrlProp846.xml" ContentType="application/vnd.ms-excel.controlproperties+xml"/>
  <Override PartName="/xl/ctrlProps/ctrlProp847.xml" ContentType="application/vnd.ms-excel.controlproperties+xml"/>
  <Override PartName="/xl/ctrlProps/ctrlProp848.xml" ContentType="application/vnd.ms-excel.controlproperties+xml"/>
  <Override PartName="/xl/ctrlProps/ctrlProp849.xml" ContentType="application/vnd.ms-excel.controlproperties+xml"/>
  <Override PartName="/xl/ctrlProps/ctrlProp850.xml" ContentType="application/vnd.ms-excel.controlproperties+xml"/>
  <Override PartName="/xl/ctrlProps/ctrlProp851.xml" ContentType="application/vnd.ms-excel.controlproperties+xml"/>
  <Override PartName="/xl/ctrlProps/ctrlProp852.xml" ContentType="application/vnd.ms-excel.controlproperties+xml"/>
  <Override PartName="/xl/ctrlProps/ctrlProp853.xml" ContentType="application/vnd.ms-excel.controlproperties+xml"/>
  <Override PartName="/xl/ctrlProps/ctrlProp854.xml" ContentType="application/vnd.ms-excel.controlproperties+xml"/>
  <Override PartName="/xl/ctrlProps/ctrlProp855.xml" ContentType="application/vnd.ms-excel.controlproperties+xml"/>
  <Override PartName="/xl/ctrlProps/ctrlProp856.xml" ContentType="application/vnd.ms-excel.controlproperties+xml"/>
  <Override PartName="/xl/ctrlProps/ctrlProp857.xml" ContentType="application/vnd.ms-excel.controlproperties+xml"/>
  <Override PartName="/xl/ctrlProps/ctrlProp858.xml" ContentType="application/vnd.ms-excel.controlproperties+xml"/>
  <Override PartName="/xl/ctrlProps/ctrlProp859.xml" ContentType="application/vnd.ms-excel.controlproperties+xml"/>
  <Override PartName="/xl/ctrlProps/ctrlProp860.xml" ContentType="application/vnd.ms-excel.controlproperties+xml"/>
  <Override PartName="/xl/ctrlProps/ctrlProp861.xml" ContentType="application/vnd.ms-excel.controlproperties+xml"/>
  <Override PartName="/xl/ctrlProps/ctrlProp862.xml" ContentType="application/vnd.ms-excel.controlproperties+xml"/>
  <Override PartName="/xl/ctrlProps/ctrlProp863.xml" ContentType="application/vnd.ms-excel.controlproperties+xml"/>
  <Override PartName="/xl/ctrlProps/ctrlProp864.xml" ContentType="application/vnd.ms-excel.controlproperties+xml"/>
  <Override PartName="/xl/ctrlProps/ctrlProp865.xml" ContentType="application/vnd.ms-excel.controlproperties+xml"/>
  <Override PartName="/xl/ctrlProps/ctrlProp866.xml" ContentType="application/vnd.ms-excel.controlproperties+xml"/>
  <Override PartName="/xl/ctrlProps/ctrlProp867.xml" ContentType="application/vnd.ms-excel.controlproperties+xml"/>
  <Override PartName="/xl/ctrlProps/ctrlProp868.xml" ContentType="application/vnd.ms-excel.controlproperties+xml"/>
  <Override PartName="/xl/ctrlProps/ctrlProp869.xml" ContentType="application/vnd.ms-excel.controlproperties+xml"/>
  <Override PartName="/xl/ctrlProps/ctrlProp870.xml" ContentType="application/vnd.ms-excel.controlproperties+xml"/>
  <Override PartName="/xl/ctrlProps/ctrlProp871.xml" ContentType="application/vnd.ms-excel.controlproperties+xml"/>
  <Override PartName="/xl/ctrlProps/ctrlProp872.xml" ContentType="application/vnd.ms-excel.controlproperties+xml"/>
  <Override PartName="/xl/ctrlProps/ctrlProp873.xml" ContentType="application/vnd.ms-excel.controlproperties+xml"/>
  <Override PartName="/xl/ctrlProps/ctrlProp874.xml" ContentType="application/vnd.ms-excel.controlproperties+xml"/>
  <Override PartName="/xl/ctrlProps/ctrlProp875.xml" ContentType="application/vnd.ms-excel.controlproperties+xml"/>
  <Override PartName="/xl/ctrlProps/ctrlProp876.xml" ContentType="application/vnd.ms-excel.controlproperties+xml"/>
  <Override PartName="/xl/ctrlProps/ctrlProp877.xml" ContentType="application/vnd.ms-excel.controlproperties+xml"/>
  <Override PartName="/xl/ctrlProps/ctrlProp878.xml" ContentType="application/vnd.ms-excel.controlproperties+xml"/>
  <Override PartName="/xl/ctrlProps/ctrlProp879.xml" ContentType="application/vnd.ms-excel.controlproperties+xml"/>
  <Override PartName="/xl/ctrlProps/ctrlProp880.xml" ContentType="application/vnd.ms-excel.controlproperties+xml"/>
  <Override PartName="/xl/ctrlProps/ctrlProp881.xml" ContentType="application/vnd.ms-excel.controlproperties+xml"/>
  <Override PartName="/xl/ctrlProps/ctrlProp882.xml" ContentType="application/vnd.ms-excel.controlproperties+xml"/>
  <Override PartName="/xl/ctrlProps/ctrlProp883.xml" ContentType="application/vnd.ms-excel.controlproperties+xml"/>
  <Override PartName="/xl/ctrlProps/ctrlProp884.xml" ContentType="application/vnd.ms-excel.controlproperties+xml"/>
  <Override PartName="/xl/ctrlProps/ctrlProp885.xml" ContentType="application/vnd.ms-excel.controlproperties+xml"/>
  <Override PartName="/xl/ctrlProps/ctrlProp886.xml" ContentType="application/vnd.ms-excel.controlproperties+xml"/>
  <Override PartName="/xl/ctrlProps/ctrlProp887.xml" ContentType="application/vnd.ms-excel.controlproperties+xml"/>
  <Override PartName="/xl/ctrlProps/ctrlProp888.xml" ContentType="application/vnd.ms-excel.controlproperties+xml"/>
  <Override PartName="/xl/ctrlProps/ctrlProp889.xml" ContentType="application/vnd.ms-excel.controlproperties+xml"/>
  <Override PartName="/xl/ctrlProps/ctrlProp890.xml" ContentType="application/vnd.ms-excel.controlproperties+xml"/>
  <Override PartName="/xl/ctrlProps/ctrlProp891.xml" ContentType="application/vnd.ms-excel.controlproperties+xml"/>
  <Override PartName="/xl/ctrlProps/ctrlProp892.xml" ContentType="application/vnd.ms-excel.controlproperties+xml"/>
  <Override PartName="/xl/ctrlProps/ctrlProp893.xml" ContentType="application/vnd.ms-excel.controlproperties+xml"/>
  <Override PartName="/xl/ctrlProps/ctrlProp894.xml" ContentType="application/vnd.ms-excel.controlproperties+xml"/>
  <Override PartName="/xl/ctrlProps/ctrlProp895.xml" ContentType="application/vnd.ms-excel.controlproperties+xml"/>
  <Override PartName="/xl/ctrlProps/ctrlProp896.xml" ContentType="application/vnd.ms-excel.controlproperties+xml"/>
  <Override PartName="/xl/ctrlProps/ctrlProp897.xml" ContentType="application/vnd.ms-excel.controlproperties+xml"/>
  <Override PartName="/xl/ctrlProps/ctrlProp898.xml" ContentType="application/vnd.ms-excel.controlproperties+xml"/>
  <Override PartName="/xl/ctrlProps/ctrlProp899.xml" ContentType="application/vnd.ms-excel.controlproperties+xml"/>
  <Override PartName="/xl/ctrlProps/ctrlProp900.xml" ContentType="application/vnd.ms-excel.controlproperties+xml"/>
  <Override PartName="/xl/ctrlProps/ctrlProp901.xml" ContentType="application/vnd.ms-excel.controlproperties+xml"/>
  <Override PartName="/xl/ctrlProps/ctrlProp902.xml" ContentType="application/vnd.ms-excel.controlproperties+xml"/>
  <Override PartName="/xl/ctrlProps/ctrlProp903.xml" ContentType="application/vnd.ms-excel.controlproperties+xml"/>
  <Override PartName="/xl/ctrlProps/ctrlProp904.xml" ContentType="application/vnd.ms-excel.controlproperties+xml"/>
  <Override PartName="/xl/ctrlProps/ctrlProp905.xml" ContentType="application/vnd.ms-excel.controlproperties+xml"/>
  <Override PartName="/xl/ctrlProps/ctrlProp906.xml" ContentType="application/vnd.ms-excel.controlproperties+xml"/>
  <Override PartName="/xl/ctrlProps/ctrlProp907.xml" ContentType="application/vnd.ms-excel.controlproperties+xml"/>
  <Override PartName="/xl/ctrlProps/ctrlProp908.xml" ContentType="application/vnd.ms-excel.controlproperties+xml"/>
  <Override PartName="/xl/ctrlProps/ctrlProp909.xml" ContentType="application/vnd.ms-excel.controlproperties+xml"/>
  <Override PartName="/xl/ctrlProps/ctrlProp910.xml" ContentType="application/vnd.ms-excel.controlproperties+xml"/>
  <Override PartName="/xl/ctrlProps/ctrlProp911.xml" ContentType="application/vnd.ms-excel.controlproperties+xml"/>
  <Override PartName="/xl/ctrlProps/ctrlProp912.xml" ContentType="application/vnd.ms-excel.controlproperties+xml"/>
  <Override PartName="/xl/ctrlProps/ctrlProp913.xml" ContentType="application/vnd.ms-excel.controlproperties+xml"/>
  <Override PartName="/xl/ctrlProps/ctrlProp914.xml" ContentType="application/vnd.ms-excel.controlproperties+xml"/>
  <Override PartName="/xl/ctrlProps/ctrlProp915.xml" ContentType="application/vnd.ms-excel.controlproperties+xml"/>
  <Override PartName="/xl/ctrlProps/ctrlProp916.xml" ContentType="application/vnd.ms-excel.controlproperties+xml"/>
  <Override PartName="/xl/ctrlProps/ctrlProp917.xml" ContentType="application/vnd.ms-excel.controlproperties+xml"/>
  <Override PartName="/xl/ctrlProps/ctrlProp918.xml" ContentType="application/vnd.ms-excel.controlproperties+xml"/>
  <Override PartName="/xl/ctrlProps/ctrlProp919.xml" ContentType="application/vnd.ms-excel.controlproperties+xml"/>
  <Override PartName="/xl/ctrlProps/ctrlProp920.xml" ContentType="application/vnd.ms-excel.controlproperties+xml"/>
  <Override PartName="/xl/ctrlProps/ctrlProp921.xml" ContentType="application/vnd.ms-excel.controlproperties+xml"/>
  <Override PartName="/xl/ctrlProps/ctrlProp922.xml" ContentType="application/vnd.ms-excel.controlproperties+xml"/>
  <Override PartName="/xl/ctrlProps/ctrlProp923.xml" ContentType="application/vnd.ms-excel.controlproperties+xml"/>
  <Override PartName="/xl/ctrlProps/ctrlProp924.xml" ContentType="application/vnd.ms-excel.controlproperties+xml"/>
  <Override PartName="/xl/ctrlProps/ctrlProp925.xml" ContentType="application/vnd.ms-excel.controlproperties+xml"/>
  <Override PartName="/xl/ctrlProps/ctrlProp926.xml" ContentType="application/vnd.ms-excel.controlproperties+xml"/>
  <Override PartName="/xl/ctrlProps/ctrlProp927.xml" ContentType="application/vnd.ms-excel.controlproperties+xml"/>
  <Override PartName="/xl/ctrlProps/ctrlProp928.xml" ContentType="application/vnd.ms-excel.controlproperties+xml"/>
  <Override PartName="/xl/ctrlProps/ctrlProp929.xml" ContentType="application/vnd.ms-excel.controlproperties+xml"/>
  <Override PartName="/xl/ctrlProps/ctrlProp930.xml" ContentType="application/vnd.ms-excel.controlproperties+xml"/>
  <Override PartName="/xl/ctrlProps/ctrlProp931.xml" ContentType="application/vnd.ms-excel.controlproperties+xml"/>
  <Override PartName="/xl/ctrlProps/ctrlProp932.xml" ContentType="application/vnd.ms-excel.controlproperties+xml"/>
  <Override PartName="/xl/ctrlProps/ctrlProp933.xml" ContentType="application/vnd.ms-excel.controlproperties+xml"/>
  <Override PartName="/xl/ctrlProps/ctrlProp934.xml" ContentType="application/vnd.ms-excel.controlproperties+xml"/>
  <Override PartName="/xl/ctrlProps/ctrlProp935.xml" ContentType="application/vnd.ms-excel.controlproperties+xml"/>
  <Override PartName="/xl/ctrlProps/ctrlProp936.xml" ContentType="application/vnd.ms-excel.controlproperties+xml"/>
  <Override PartName="/xl/ctrlProps/ctrlProp937.xml" ContentType="application/vnd.ms-excel.controlproperties+xml"/>
  <Override PartName="/xl/ctrlProps/ctrlProp938.xml" ContentType="application/vnd.ms-excel.controlproperties+xml"/>
  <Override PartName="/xl/ctrlProps/ctrlProp939.xml" ContentType="application/vnd.ms-excel.controlproperties+xml"/>
  <Override PartName="/xl/ctrlProps/ctrlProp940.xml" ContentType="application/vnd.ms-excel.controlproperties+xml"/>
  <Override PartName="/xl/ctrlProps/ctrlProp941.xml" ContentType="application/vnd.ms-excel.controlproperties+xml"/>
  <Override PartName="/xl/ctrlProps/ctrlProp942.xml" ContentType="application/vnd.ms-excel.controlproperties+xml"/>
  <Override PartName="/xl/ctrlProps/ctrlProp943.xml" ContentType="application/vnd.ms-excel.controlproperties+xml"/>
  <Override PartName="/xl/ctrlProps/ctrlProp944.xml" ContentType="application/vnd.ms-excel.controlproperties+xml"/>
  <Override PartName="/xl/ctrlProps/ctrlProp945.xml" ContentType="application/vnd.ms-excel.controlproperties+xml"/>
  <Override PartName="/xl/ctrlProps/ctrlProp946.xml" ContentType="application/vnd.ms-excel.controlproperties+xml"/>
  <Override PartName="/xl/ctrlProps/ctrlProp947.xml" ContentType="application/vnd.ms-excel.controlproperties+xml"/>
  <Override PartName="/xl/ctrlProps/ctrlProp948.xml" ContentType="application/vnd.ms-excel.controlproperties+xml"/>
  <Override PartName="/xl/ctrlProps/ctrlProp949.xml" ContentType="application/vnd.ms-excel.controlproperties+xml"/>
  <Override PartName="/xl/ctrlProps/ctrlProp950.xml" ContentType="application/vnd.ms-excel.controlproperties+xml"/>
  <Override PartName="/xl/ctrlProps/ctrlProp951.xml" ContentType="application/vnd.ms-excel.controlproperties+xml"/>
  <Override PartName="/xl/ctrlProps/ctrlProp952.xml" ContentType="application/vnd.ms-excel.controlproperties+xml"/>
  <Override PartName="/xl/ctrlProps/ctrlProp953.xml" ContentType="application/vnd.ms-excel.controlproperties+xml"/>
  <Override PartName="/xl/ctrlProps/ctrlProp954.xml" ContentType="application/vnd.ms-excel.controlproperties+xml"/>
  <Override PartName="/xl/ctrlProps/ctrlProp955.xml" ContentType="application/vnd.ms-excel.controlproperties+xml"/>
  <Override PartName="/xl/ctrlProps/ctrlProp956.xml" ContentType="application/vnd.ms-excel.controlproperties+xml"/>
  <Override PartName="/xl/ctrlProps/ctrlProp957.xml" ContentType="application/vnd.ms-excel.controlproperties+xml"/>
  <Override PartName="/xl/ctrlProps/ctrlProp958.xml" ContentType="application/vnd.ms-excel.controlproperties+xml"/>
  <Override PartName="/xl/ctrlProps/ctrlProp959.xml" ContentType="application/vnd.ms-excel.controlproperties+xml"/>
  <Override PartName="/xl/ctrlProps/ctrlProp960.xml" ContentType="application/vnd.ms-excel.controlproperties+xml"/>
  <Override PartName="/xl/ctrlProps/ctrlProp961.xml" ContentType="application/vnd.ms-excel.controlproperties+xml"/>
  <Override PartName="/xl/ctrlProps/ctrlProp962.xml" ContentType="application/vnd.ms-excel.controlproperties+xml"/>
  <Override PartName="/xl/ctrlProps/ctrlProp963.xml" ContentType="application/vnd.ms-excel.controlproperties+xml"/>
  <Override PartName="/xl/ctrlProps/ctrlProp964.xml" ContentType="application/vnd.ms-excel.controlproperties+xml"/>
  <Override PartName="/xl/ctrlProps/ctrlProp965.xml" ContentType="application/vnd.ms-excel.controlproperties+xml"/>
  <Override PartName="/xl/ctrlProps/ctrlProp966.xml" ContentType="application/vnd.ms-excel.controlproperties+xml"/>
  <Override PartName="/xl/ctrlProps/ctrlProp967.xml" ContentType="application/vnd.ms-excel.controlproperties+xml"/>
  <Override PartName="/xl/ctrlProps/ctrlProp968.xml" ContentType="application/vnd.ms-excel.controlproperties+xml"/>
  <Override PartName="/xl/ctrlProps/ctrlProp969.xml" ContentType="application/vnd.ms-excel.controlproperties+xml"/>
  <Override PartName="/xl/ctrlProps/ctrlProp970.xml" ContentType="application/vnd.ms-excel.controlproperties+xml"/>
  <Override PartName="/xl/ctrlProps/ctrlProp971.xml" ContentType="application/vnd.ms-excel.controlproperties+xml"/>
  <Override PartName="/xl/ctrlProps/ctrlProp972.xml" ContentType="application/vnd.ms-excel.controlproperties+xml"/>
  <Override PartName="/xl/ctrlProps/ctrlProp973.xml" ContentType="application/vnd.ms-excel.controlproperties+xml"/>
  <Override PartName="/xl/ctrlProps/ctrlProp974.xml" ContentType="application/vnd.ms-excel.controlproperties+xml"/>
  <Override PartName="/xl/ctrlProps/ctrlProp975.xml" ContentType="application/vnd.ms-excel.controlproperties+xml"/>
  <Override PartName="/xl/ctrlProps/ctrlProp976.xml" ContentType="application/vnd.ms-excel.controlproperties+xml"/>
  <Override PartName="/xl/ctrlProps/ctrlProp977.xml" ContentType="application/vnd.ms-excel.controlproperties+xml"/>
  <Override PartName="/xl/ctrlProps/ctrlProp978.xml" ContentType="application/vnd.ms-excel.controlproperties+xml"/>
  <Override PartName="/xl/ctrlProps/ctrlProp979.xml" ContentType="application/vnd.ms-excel.controlproperties+xml"/>
  <Override PartName="/xl/ctrlProps/ctrlProp980.xml" ContentType="application/vnd.ms-excel.controlproperties+xml"/>
  <Override PartName="/xl/ctrlProps/ctrlProp981.xml" ContentType="application/vnd.ms-excel.controlproperties+xml"/>
  <Override PartName="/xl/ctrlProps/ctrlProp982.xml" ContentType="application/vnd.ms-excel.controlproperties+xml"/>
  <Override PartName="/xl/ctrlProps/ctrlProp983.xml" ContentType="application/vnd.ms-excel.controlproperties+xml"/>
  <Override PartName="/xl/ctrlProps/ctrlProp984.xml" ContentType="application/vnd.ms-excel.controlproperties+xml"/>
  <Override PartName="/xl/ctrlProps/ctrlProp985.xml" ContentType="application/vnd.ms-excel.controlproperties+xml"/>
  <Override PartName="/xl/ctrlProps/ctrlProp986.xml" ContentType="application/vnd.ms-excel.controlproperties+xml"/>
  <Override PartName="/xl/ctrlProps/ctrlProp987.xml" ContentType="application/vnd.ms-excel.controlproperties+xml"/>
  <Override PartName="/xl/ctrlProps/ctrlProp988.xml" ContentType="application/vnd.ms-excel.controlproperties+xml"/>
  <Override PartName="/xl/ctrlProps/ctrlProp989.xml" ContentType="application/vnd.ms-excel.controlproperties+xml"/>
  <Override PartName="/xl/ctrlProps/ctrlProp990.xml" ContentType="application/vnd.ms-excel.controlproperties+xml"/>
  <Override PartName="/xl/ctrlProps/ctrlProp991.xml" ContentType="application/vnd.ms-excel.controlproperties+xml"/>
  <Override PartName="/xl/ctrlProps/ctrlProp992.xml" ContentType="application/vnd.ms-excel.controlproperties+xml"/>
  <Override PartName="/xl/ctrlProps/ctrlProp993.xml" ContentType="application/vnd.ms-excel.controlproperties+xml"/>
  <Override PartName="/xl/ctrlProps/ctrlProp994.xml" ContentType="application/vnd.ms-excel.controlproperties+xml"/>
  <Override PartName="/xl/ctrlProps/ctrlProp995.xml" ContentType="application/vnd.ms-excel.controlproperties+xml"/>
  <Override PartName="/xl/ctrlProps/ctrlProp996.xml" ContentType="application/vnd.ms-excel.controlproperties+xml"/>
  <Override PartName="/xl/ctrlProps/ctrlProp997.xml" ContentType="application/vnd.ms-excel.controlproperties+xml"/>
  <Override PartName="/xl/ctrlProps/ctrlProp998.xml" ContentType="application/vnd.ms-excel.controlproperties+xml"/>
  <Override PartName="/xl/ctrlProps/ctrlProp999.xml" ContentType="application/vnd.ms-excel.controlproperties+xml"/>
  <Override PartName="/xl/ctrlProps/ctrlProp1000.xml" ContentType="application/vnd.ms-excel.controlproperties+xml"/>
  <Override PartName="/xl/ctrlProps/ctrlProp1001.xml" ContentType="application/vnd.ms-excel.controlproperties+xml"/>
  <Override PartName="/xl/ctrlProps/ctrlProp1002.xml" ContentType="application/vnd.ms-excel.controlproperties+xml"/>
  <Override PartName="/xl/ctrlProps/ctrlProp1003.xml" ContentType="application/vnd.ms-excel.controlproperties+xml"/>
  <Override PartName="/xl/ctrlProps/ctrlProp1004.xml" ContentType="application/vnd.ms-excel.controlproperties+xml"/>
  <Override PartName="/xl/ctrlProps/ctrlProp1005.xml" ContentType="application/vnd.ms-excel.controlproperties+xml"/>
  <Override PartName="/xl/ctrlProps/ctrlProp1006.xml" ContentType="application/vnd.ms-excel.controlproperties+xml"/>
  <Override PartName="/xl/ctrlProps/ctrlProp1007.xml" ContentType="application/vnd.ms-excel.controlproperties+xml"/>
  <Override PartName="/xl/ctrlProps/ctrlProp1008.xml" ContentType="application/vnd.ms-excel.controlproperties+xml"/>
  <Override PartName="/xl/ctrlProps/ctrlProp1009.xml" ContentType="application/vnd.ms-excel.controlproperties+xml"/>
  <Override PartName="/xl/ctrlProps/ctrlProp1010.xml" ContentType="application/vnd.ms-excel.controlproperties+xml"/>
  <Override PartName="/xl/ctrlProps/ctrlProp1011.xml" ContentType="application/vnd.ms-excel.controlproperties+xml"/>
  <Override PartName="/xl/ctrlProps/ctrlProp1012.xml" ContentType="application/vnd.ms-excel.controlproperties+xml"/>
  <Override PartName="/xl/ctrlProps/ctrlProp1013.xml" ContentType="application/vnd.ms-excel.controlproperties+xml"/>
  <Override PartName="/xl/ctrlProps/ctrlProp1014.xml" ContentType="application/vnd.ms-excel.controlproperties+xml"/>
  <Override PartName="/xl/ctrlProps/ctrlProp1015.xml" ContentType="application/vnd.ms-excel.controlproperties+xml"/>
  <Override PartName="/xl/ctrlProps/ctrlProp1016.xml" ContentType="application/vnd.ms-excel.controlproperties+xml"/>
  <Override PartName="/xl/ctrlProps/ctrlProp1017.xml" ContentType="application/vnd.ms-excel.controlproperties+xml"/>
  <Override PartName="/xl/ctrlProps/ctrlProp1018.xml" ContentType="application/vnd.ms-excel.controlproperties+xml"/>
  <Override PartName="/xl/ctrlProps/ctrlProp1019.xml" ContentType="application/vnd.ms-excel.controlproperties+xml"/>
  <Override PartName="/xl/ctrlProps/ctrlProp1020.xml" ContentType="application/vnd.ms-excel.controlproperties+xml"/>
  <Override PartName="/xl/ctrlProps/ctrlProp1021.xml" ContentType="application/vnd.ms-excel.controlproperties+xml"/>
  <Override PartName="/xl/ctrlProps/ctrlProp1022.xml" ContentType="application/vnd.ms-excel.controlproperties+xml"/>
  <Override PartName="/xl/ctrlProps/ctrlProp1023.xml" ContentType="application/vnd.ms-excel.controlproperties+xml"/>
  <Override PartName="/xl/ctrlProps/ctrlProp1024.xml" ContentType="application/vnd.ms-excel.controlproperties+xml"/>
  <Override PartName="/xl/ctrlProps/ctrlProp1025.xml" ContentType="application/vnd.ms-excel.controlproperties+xml"/>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RG\Fin_Sorted\"/>
    </mc:Choice>
  </mc:AlternateContent>
  <bookViews>
    <workbookView xWindow="600" yWindow="348" windowWidth="13992" windowHeight="10236" firstSheet="1" activeTab="3"/>
  </bookViews>
  <sheets>
    <sheet name="©" sheetId="2" state="veryHidden" r:id="rId1"/>
    <sheet name="Savings" sheetId="1" r:id="rId2"/>
    <sheet name="Inflation" sheetId="5" r:id="rId3"/>
    <sheet name="Retirement calc" sheetId="7" r:id="rId4"/>
    <sheet name="Annuity" sheetId="8" r:id="rId5"/>
    <sheet name="Annuty-slv" sheetId="9" r:id="rId6"/>
    <sheet name="Sheet1" sheetId="10" r:id="rId7"/>
  </sheets>
  <externalReferences>
    <externalReference r:id="rId8"/>
    <externalReference r:id="rId9"/>
  </externalReferences>
  <definedNames>
    <definedName name="compound_period">deposits_per_year</definedName>
    <definedName name="compound_periods">{"Annually";"Semi-Annually";"Quarterly";"Monthly";"Semi-Monthly";"Bi-Weekly";"Weekly";"Daily"}</definedName>
    <definedName name="cp">ppy</definedName>
    <definedName name="deposits_per_year">INDEX({1,2,4,6,12,24,26,52,365},MATCH(Savings!$E$12,frequency,0))</definedName>
    <definedName name="frequency">{"Annually";"Semi-Annually";"Quarterly";"Bi-Monthly";"Monthly";"Semi-Monthly";"Bi-Weekly";"Weekly";"Daily"}</definedName>
    <definedName name="g">'Annuty-slv'!$C$5</definedName>
    <definedName name="gper">Annuity!$G$11</definedName>
    <definedName name="inflation">Annuity!$D$11</definedName>
    <definedName name="nper">Annuity!$D$8*Annuity!$G$9</definedName>
    <definedName name="P">Annuity!$D$6</definedName>
    <definedName name="ppy">Annuity!$G$9</definedName>
    <definedName name="_xlnm.Print_Area" localSheetId="1">Savings!$A$1:$H$49</definedName>
    <definedName name="_xlnm.Print_Titles" localSheetId="1">Savings!$28:$28</definedName>
    <definedName name="randrate">Savings!$H$18</definedName>
    <definedName name="rate">Annuity!$D$7</definedName>
    <definedName name="rper">Annuity!$G$8</definedName>
    <definedName name="solver_adj" localSheetId="1" hidden="1">Savings!$E$8,Savings!$E$10,Savings!$E$7</definedName>
    <definedName name="solver_cvg" localSheetId="1" hidden="1">0.0001</definedName>
    <definedName name="solver_drv" localSheetId="1" hidden="1">1</definedName>
    <definedName name="solver_est" localSheetId="1" hidden="1">1</definedName>
    <definedName name="solver_itr" localSheetId="1" hidden="1">100</definedName>
    <definedName name="solver_lin" localSheetId="1" hidden="1">2</definedName>
    <definedName name="solver_neg" localSheetId="1" hidden="1">2</definedName>
    <definedName name="solver_num" localSheetId="1" hidden="1">0</definedName>
    <definedName name="solver_nwt" localSheetId="1" hidden="1">1</definedName>
    <definedName name="solver_opt" localSheetId="1" hidden="1">Savings!#REF!</definedName>
    <definedName name="solver_pre" localSheetId="1" hidden="1">0.000001</definedName>
    <definedName name="solver_scl" localSheetId="1" hidden="1">2</definedName>
    <definedName name="solver_sho" localSheetId="1" hidden="1">2</definedName>
    <definedName name="solver_tim" localSheetId="1" hidden="1">100</definedName>
    <definedName name="solver_tol" localSheetId="1" hidden="1">0.05</definedName>
    <definedName name="solver_typ" localSheetId="1" hidden="1">2</definedName>
    <definedName name="solver_val" localSheetId="1" hidden="1">1000</definedName>
    <definedName name="type">Annuity!$G$10</definedName>
    <definedName name="valuevx">42.314159</definedName>
    <definedName name="w">Annuity!$D$14</definedName>
  </definedNames>
  <calcPr calcId="152511"/>
</workbook>
</file>

<file path=xl/calcChain.xml><?xml version="1.0" encoding="utf-8"?>
<calcChain xmlns="http://schemas.openxmlformats.org/spreadsheetml/2006/main">
  <c r="B10" i="10" l="1"/>
  <c r="C4" i="10"/>
  <c r="B4" i="10"/>
  <c r="A1" i="10"/>
  <c r="C19" i="9"/>
  <c r="C25" i="9"/>
  <c r="D21" i="9"/>
  <c r="C10" i="9"/>
  <c r="D14" i="9" s="1"/>
  <c r="C6" i="9"/>
  <c r="G10" i="8"/>
  <c r="C22" i="8" s="1"/>
  <c r="D22" i="8" s="1"/>
  <c r="G9" i="8"/>
  <c r="G8" i="8" s="1"/>
  <c r="D25" i="7"/>
  <c r="C25" i="7"/>
  <c r="F25" i="7" s="1"/>
  <c r="G25" i="7" s="1"/>
  <c r="B25" i="7"/>
  <c r="H24" i="7"/>
  <c r="D24" i="7"/>
  <c r="H5" i="7"/>
  <c r="A26" i="7" s="1"/>
  <c r="C26" i="7" s="1"/>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8" i="5"/>
  <c r="C8" i="5" s="1"/>
  <c r="A9" i="5"/>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F58" i="5" s="1"/>
  <c r="C30" i="1"/>
  <c r="D30" i="1" s="1"/>
  <c r="A31" i="1"/>
  <c r="A32" i="1" s="1"/>
  <c r="H29" i="1"/>
  <c r="F30" i="1"/>
  <c r="F29" i="1"/>
  <c r="G7" i="1"/>
  <c r="E25" i="7" l="1"/>
  <c r="C27" i="9"/>
  <c r="E11" i="5"/>
  <c r="D12" i="9"/>
  <c r="J30" i="1"/>
  <c r="C21" i="9"/>
  <c r="D13" i="9"/>
  <c r="D15" i="9"/>
  <c r="D27" i="9"/>
  <c r="C12" i="9"/>
  <c r="C13" i="9" s="1"/>
  <c r="C14" i="9"/>
  <c r="C15" i="9" s="1"/>
  <c r="G11" i="8"/>
  <c r="D14" i="8" s="1"/>
  <c r="A23" i="8"/>
  <c r="A27" i="7"/>
  <c r="B26" i="7"/>
  <c r="D26" i="7"/>
  <c r="E26" i="7" s="1"/>
  <c r="H25" i="7"/>
  <c r="J12" i="7"/>
  <c r="E43" i="5"/>
  <c r="E8" i="5"/>
  <c r="E42" i="5"/>
  <c r="E10" i="5"/>
  <c r="E58" i="5"/>
  <c r="E26" i="5"/>
  <c r="E27" i="5"/>
  <c r="E50" i="5"/>
  <c r="E34" i="5"/>
  <c r="E18" i="5"/>
  <c r="E51" i="5"/>
  <c r="E35" i="5"/>
  <c r="E19" i="5"/>
  <c r="E54" i="5"/>
  <c r="E46" i="5"/>
  <c r="E38" i="5"/>
  <c r="E30" i="5"/>
  <c r="E22" i="5"/>
  <c r="E14" i="5"/>
  <c r="E55" i="5"/>
  <c r="E47" i="5"/>
  <c r="E39" i="5"/>
  <c r="E31" i="5"/>
  <c r="E23" i="5"/>
  <c r="E15" i="5"/>
  <c r="E57" i="5"/>
  <c r="F57" i="5" s="1"/>
  <c r="F56" i="5" s="1"/>
  <c r="F55" i="5" s="1"/>
  <c r="F54" i="5" s="1"/>
  <c r="F53" i="5" s="1"/>
  <c r="F52" i="5" s="1"/>
  <c r="F51" i="5" s="1"/>
  <c r="F50" i="5" s="1"/>
  <c r="F49" i="5" s="1"/>
  <c r="F48" i="5" s="1"/>
  <c r="F47" i="5" s="1"/>
  <c r="F46" i="5" s="1"/>
  <c r="F45" i="5" s="1"/>
  <c r="F44" i="5" s="1"/>
  <c r="F43" i="5" s="1"/>
  <c r="F42" i="5" s="1"/>
  <c r="F41" i="5" s="1"/>
  <c r="F40" i="5" s="1"/>
  <c r="F39" i="5" s="1"/>
  <c r="F38" i="5" s="1"/>
  <c r="E53" i="5"/>
  <c r="E49" i="5"/>
  <c r="E45" i="5"/>
  <c r="E41" i="5"/>
  <c r="E37" i="5"/>
  <c r="E33" i="5"/>
  <c r="E29" i="5"/>
  <c r="E25" i="5"/>
  <c r="E21" i="5"/>
  <c r="E17" i="5"/>
  <c r="E13" i="5"/>
  <c r="E9" i="5"/>
  <c r="E56" i="5"/>
  <c r="E52" i="5"/>
  <c r="E48" i="5"/>
  <c r="E44" i="5"/>
  <c r="E40" i="5"/>
  <c r="E36" i="5"/>
  <c r="E32" i="5"/>
  <c r="E28" i="5"/>
  <c r="E24" i="5"/>
  <c r="E20" i="5"/>
  <c r="E16" i="5"/>
  <c r="E12" i="5"/>
  <c r="F32" i="1"/>
  <c r="A33" i="1"/>
  <c r="C32" i="1"/>
  <c r="F31" i="1"/>
  <c r="C31" i="1"/>
  <c r="H30" i="1"/>
  <c r="K30" i="1"/>
  <c r="F37" i="5" l="1"/>
  <c r="A24" i="8"/>
  <c r="B23" i="8"/>
  <c r="E23" i="8" s="1"/>
  <c r="C23" i="8"/>
  <c r="D15" i="8" s="1"/>
  <c r="F26" i="7"/>
  <c r="G26" i="7" s="1"/>
  <c r="A28" i="7"/>
  <c r="B27" i="7"/>
  <c r="D27" i="7"/>
  <c r="E27" i="7" s="1"/>
  <c r="C27" i="7"/>
  <c r="F36" i="5"/>
  <c r="F35" i="5" s="1"/>
  <c r="F34" i="5" s="1"/>
  <c r="F33" i="5" s="1"/>
  <c r="F32" i="5" s="1"/>
  <c r="F31" i="5" s="1"/>
  <c r="F30" i="5" s="1"/>
  <c r="F29" i="5" s="1"/>
  <c r="F28" i="5" s="1"/>
  <c r="F27" i="5" s="1"/>
  <c r="F26" i="5" s="1"/>
  <c r="F25" i="5" s="1"/>
  <c r="F24" i="5" s="1"/>
  <c r="F23" i="5" s="1"/>
  <c r="F22" i="5" s="1"/>
  <c r="F21" i="5" s="1"/>
  <c r="F20" i="5" s="1"/>
  <c r="F19" i="5" s="1"/>
  <c r="F18" i="5" s="1"/>
  <c r="F17" i="5" s="1"/>
  <c r="F16" i="5" s="1"/>
  <c r="F15" i="5" s="1"/>
  <c r="F14" i="5" s="1"/>
  <c r="F13" i="5" s="1"/>
  <c r="F12" i="5" s="1"/>
  <c r="F11" i="5" s="1"/>
  <c r="F10" i="5" s="1"/>
  <c r="F9" i="5" s="1"/>
  <c r="F8" i="5" s="1"/>
  <c r="G6" i="5" s="1"/>
  <c r="J31" i="1"/>
  <c r="C33" i="1"/>
  <c r="F33" i="1"/>
  <c r="A34" i="1"/>
  <c r="J32" i="1"/>
  <c r="D31" i="1"/>
  <c r="C24" i="8" l="1"/>
  <c r="A25" i="8"/>
  <c r="D23" i="8"/>
  <c r="B24" i="8" s="1"/>
  <c r="E24" i="8" s="1"/>
  <c r="H26" i="7"/>
  <c r="F27" i="7" s="1"/>
  <c r="G27" i="7" s="1"/>
  <c r="A29" i="7"/>
  <c r="B28" i="7"/>
  <c r="D28" i="7"/>
  <c r="E28" i="7" s="1"/>
  <c r="C28" i="7"/>
  <c r="F34" i="1"/>
  <c r="A35" i="1"/>
  <c r="C34" i="1"/>
  <c r="J33" i="1"/>
  <c r="K31" i="1"/>
  <c r="H31" i="1"/>
  <c r="C25" i="8" l="1"/>
  <c r="A26" i="8"/>
  <c r="D24" i="8"/>
  <c r="H27" i="7"/>
  <c r="A30" i="7"/>
  <c r="B29" i="7"/>
  <c r="D29" i="7"/>
  <c r="E29" i="7" s="1"/>
  <c r="C29" i="7"/>
  <c r="C35" i="1"/>
  <c r="A36" i="1"/>
  <c r="F35" i="1"/>
  <c r="J35" i="1" s="1"/>
  <c r="J34" i="1"/>
  <c r="D32" i="1"/>
  <c r="C26" i="8" l="1"/>
  <c r="A27" i="8"/>
  <c r="B25" i="8"/>
  <c r="E25" i="8" s="1"/>
  <c r="F28" i="7"/>
  <c r="G28" i="7" s="1"/>
  <c r="A31" i="7"/>
  <c r="B30" i="7"/>
  <c r="D30" i="7"/>
  <c r="E30" i="7" s="1"/>
  <c r="C30" i="7"/>
  <c r="A37" i="1"/>
  <c r="F36" i="1"/>
  <c r="J36" i="1" s="1"/>
  <c r="C36" i="1"/>
  <c r="K32" i="1"/>
  <c r="H32" i="1"/>
  <c r="D25" i="8" l="1"/>
  <c r="B26" i="8" s="1"/>
  <c r="E26" i="8" s="1"/>
  <c r="A28" i="8"/>
  <c r="C27" i="8"/>
  <c r="H28" i="7"/>
  <c r="F29" i="7" s="1"/>
  <c r="G29" i="7" s="1"/>
  <c r="A32" i="7"/>
  <c r="B31" i="7"/>
  <c r="D31" i="7"/>
  <c r="E31" i="7" s="1"/>
  <c r="C31" i="7"/>
  <c r="C37" i="1"/>
  <c r="A38" i="1"/>
  <c r="F37" i="1"/>
  <c r="J37" i="1" s="1"/>
  <c r="D33" i="1"/>
  <c r="D26" i="8" l="1"/>
  <c r="A29" i="8"/>
  <c r="C28" i="8"/>
  <c r="H29" i="7"/>
  <c r="F30" i="7" s="1"/>
  <c r="H30" i="7" s="1"/>
  <c r="A33" i="7"/>
  <c r="B32" i="7"/>
  <c r="D32" i="7"/>
  <c r="E32" i="7" s="1"/>
  <c r="C32" i="7"/>
  <c r="F38" i="1"/>
  <c r="J38" i="1" s="1"/>
  <c r="A39" i="1"/>
  <c r="C38" i="1"/>
  <c r="K33" i="1"/>
  <c r="H33" i="1"/>
  <c r="B27" i="8" l="1"/>
  <c r="D27" i="8" s="1"/>
  <c r="C29" i="8"/>
  <c r="A30" i="8"/>
  <c r="F31" i="7"/>
  <c r="G31" i="7" s="1"/>
  <c r="G30" i="7"/>
  <c r="A34" i="7"/>
  <c r="B33" i="7"/>
  <c r="D33" i="7"/>
  <c r="E33" i="7" s="1"/>
  <c r="C33" i="7"/>
  <c r="C39" i="1"/>
  <c r="A40" i="1"/>
  <c r="F39" i="1"/>
  <c r="J39" i="1" s="1"/>
  <c r="D34" i="1"/>
  <c r="E27" i="8" l="1"/>
  <c r="B28" i="8"/>
  <c r="E28" i="8" s="1"/>
  <c r="C30" i="8"/>
  <c r="A31" i="8"/>
  <c r="H31" i="7"/>
  <c r="F32" i="7" s="1"/>
  <c r="H32" i="7" s="1"/>
  <c r="A35" i="7"/>
  <c r="B34" i="7"/>
  <c r="D34" i="7"/>
  <c r="E34" i="7" s="1"/>
  <c r="C34" i="7"/>
  <c r="F40" i="1"/>
  <c r="J40" i="1" s="1"/>
  <c r="C40" i="1"/>
  <c r="A41" i="1"/>
  <c r="K34" i="1"/>
  <c r="H34" i="1"/>
  <c r="A32" i="8" l="1"/>
  <c r="C31" i="8"/>
  <c r="D28" i="8"/>
  <c r="F33" i="7"/>
  <c r="G33" i="7" s="1"/>
  <c r="A36" i="7"/>
  <c r="B35" i="7"/>
  <c r="D35" i="7"/>
  <c r="E35" i="7" s="1"/>
  <c r="C35" i="7"/>
  <c r="G32" i="7"/>
  <c r="C41" i="1"/>
  <c r="A42" i="1"/>
  <c r="F41" i="1"/>
  <c r="J41" i="1" s="1"/>
  <c r="D35" i="1"/>
  <c r="C32" i="8" l="1"/>
  <c r="A33" i="8"/>
  <c r="B29" i="8"/>
  <c r="D29" i="8" s="1"/>
  <c r="H33" i="7"/>
  <c r="F34" i="7" s="1"/>
  <c r="A37" i="7"/>
  <c r="B36" i="7"/>
  <c r="D36" i="7"/>
  <c r="E36" i="7" s="1"/>
  <c r="C36" i="7"/>
  <c r="C42" i="1"/>
  <c r="F42" i="1"/>
  <c r="J42" i="1" s="1"/>
  <c r="A43" i="1"/>
  <c r="K35" i="1"/>
  <c r="H35" i="1"/>
  <c r="C33" i="8" l="1"/>
  <c r="A34" i="8"/>
  <c r="B30" i="8"/>
  <c r="D30" i="8" s="1"/>
  <c r="E29" i="8"/>
  <c r="G34" i="7"/>
  <c r="A38" i="7"/>
  <c r="B37" i="7"/>
  <c r="D37" i="7"/>
  <c r="E37" i="7" s="1"/>
  <c r="C37" i="7"/>
  <c r="H34" i="7"/>
  <c r="A44" i="1"/>
  <c r="C43" i="1"/>
  <c r="F43" i="1"/>
  <c r="J43" i="1" s="1"/>
  <c r="D36" i="1"/>
  <c r="E30" i="8" l="1"/>
  <c r="B31" i="8"/>
  <c r="E31" i="8" s="1"/>
  <c r="C34" i="8"/>
  <c r="A35" i="8"/>
  <c r="A39" i="7"/>
  <c r="B38" i="7"/>
  <c r="D38" i="7"/>
  <c r="E38" i="7" s="1"/>
  <c r="C38" i="7"/>
  <c r="F35" i="7"/>
  <c r="H35" i="7" s="1"/>
  <c r="K36" i="1"/>
  <c r="F44" i="1"/>
  <c r="J44" i="1" s="1"/>
  <c r="C44" i="1"/>
  <c r="A45" i="1"/>
  <c r="H36" i="1"/>
  <c r="A36" i="8" l="1"/>
  <c r="C35" i="8"/>
  <c r="D31" i="8"/>
  <c r="F36" i="7"/>
  <c r="G36" i="7" s="1"/>
  <c r="A40" i="7"/>
  <c r="B39" i="7"/>
  <c r="D39" i="7"/>
  <c r="E39" i="7" s="1"/>
  <c r="C39" i="7"/>
  <c r="G35" i="7"/>
  <c r="C45" i="1"/>
  <c r="A46" i="1"/>
  <c r="F45" i="1"/>
  <c r="J45" i="1" s="1"/>
  <c r="D37" i="1"/>
  <c r="A37" i="8" l="1"/>
  <c r="C36" i="8"/>
  <c r="B32" i="8"/>
  <c r="H36" i="7"/>
  <c r="F37" i="7" s="1"/>
  <c r="A41" i="7"/>
  <c r="B40" i="7"/>
  <c r="D40" i="7"/>
  <c r="E40" i="7" s="1"/>
  <c r="C40" i="7"/>
  <c r="K37" i="1"/>
  <c r="C46" i="1"/>
  <c r="F46" i="1"/>
  <c r="J46" i="1" s="1"/>
  <c r="A47" i="1"/>
  <c r="H37" i="1"/>
  <c r="E32" i="8" l="1"/>
  <c r="C37" i="8"/>
  <c r="A38" i="8"/>
  <c r="D32" i="8"/>
  <c r="H37" i="7"/>
  <c r="F38" i="7" s="1"/>
  <c r="G37" i="7"/>
  <c r="A42" i="7"/>
  <c r="B41" i="7"/>
  <c r="D41" i="7"/>
  <c r="E41" i="7" s="1"/>
  <c r="C41" i="7"/>
  <c r="A48" i="1"/>
  <c r="C47" i="1"/>
  <c r="F47" i="1"/>
  <c r="J47" i="1" s="1"/>
  <c r="D38" i="1"/>
  <c r="C38" i="8" l="1"/>
  <c r="A39" i="8"/>
  <c r="B33" i="8"/>
  <c r="D33" i="8" s="1"/>
  <c r="A43" i="7"/>
  <c r="B42" i="7"/>
  <c r="D42" i="7"/>
  <c r="E42" i="7" s="1"/>
  <c r="C42" i="7"/>
  <c r="H38" i="7"/>
  <c r="G38" i="7"/>
  <c r="K38" i="1"/>
  <c r="F48" i="1"/>
  <c r="J48" i="1" s="1"/>
  <c r="C48" i="1"/>
  <c r="A49" i="1"/>
  <c r="H38" i="1"/>
  <c r="B34" i="8" l="1"/>
  <c r="E34" i="8" s="1"/>
  <c r="E33" i="8"/>
  <c r="C39" i="8"/>
  <c r="A40" i="8"/>
  <c r="A44" i="7"/>
  <c r="B43" i="7"/>
  <c r="D43" i="7"/>
  <c r="E43" i="7" s="1"/>
  <c r="C43" i="7"/>
  <c r="F39" i="7"/>
  <c r="H39" i="7" s="1"/>
  <c r="C49" i="1"/>
  <c r="A50" i="1"/>
  <c r="F49" i="1"/>
  <c r="D39" i="1"/>
  <c r="D34" i="8" l="1"/>
  <c r="B35" i="8" s="1"/>
  <c r="D35" i="8" s="1"/>
  <c r="C40" i="8"/>
  <c r="A41" i="8"/>
  <c r="F40" i="7"/>
  <c r="H40" i="7" s="1"/>
  <c r="A45" i="7"/>
  <c r="B44" i="7"/>
  <c r="D44" i="7"/>
  <c r="E44" i="7" s="1"/>
  <c r="C44" i="7"/>
  <c r="G39" i="7"/>
  <c r="C50" i="1"/>
  <c r="A51" i="1"/>
  <c r="F50" i="1"/>
  <c r="J49" i="1"/>
  <c r="K39" i="1"/>
  <c r="H39" i="1"/>
  <c r="B36" i="8" l="1"/>
  <c r="E36" i="8" s="1"/>
  <c r="C41" i="8"/>
  <c r="A42" i="8"/>
  <c r="E35" i="8"/>
  <c r="G40" i="7"/>
  <c r="F41" i="7"/>
  <c r="G41" i="7" s="1"/>
  <c r="A46" i="7"/>
  <c r="B45" i="7"/>
  <c r="D45" i="7"/>
  <c r="E45" i="7" s="1"/>
  <c r="C45" i="7"/>
  <c r="J50" i="1"/>
  <c r="D40" i="1"/>
  <c r="A52" i="1"/>
  <c r="F51" i="1"/>
  <c r="J51" i="1" s="1"/>
  <c r="C51" i="1"/>
  <c r="C42" i="8" l="1"/>
  <c r="A43" i="8"/>
  <c r="D36" i="8"/>
  <c r="A47" i="7"/>
  <c r="B46" i="7"/>
  <c r="D46" i="7"/>
  <c r="E46" i="7" s="1"/>
  <c r="C46" i="7"/>
  <c r="H41" i="7"/>
  <c r="K40" i="1"/>
  <c r="C52" i="1"/>
  <c r="F52" i="1"/>
  <c r="A53" i="1"/>
  <c r="H40" i="1"/>
  <c r="C43" i="8" l="1"/>
  <c r="A44" i="8"/>
  <c r="B37" i="8"/>
  <c r="A48" i="7"/>
  <c r="B47" i="7"/>
  <c r="D47" i="7"/>
  <c r="E47" i="7" s="1"/>
  <c r="C47" i="7"/>
  <c r="F42" i="7"/>
  <c r="J52" i="1"/>
  <c r="F53" i="1"/>
  <c r="J53" i="1" s="1"/>
  <c r="A54" i="1"/>
  <c r="C53" i="1"/>
  <c r="D41" i="1"/>
  <c r="C44" i="8" l="1"/>
  <c r="A45" i="8"/>
  <c r="E37" i="8"/>
  <c r="D37" i="8"/>
  <c r="A49" i="7"/>
  <c r="B48" i="7"/>
  <c r="D48" i="7"/>
  <c r="E48" i="7" s="1"/>
  <c r="C48" i="7"/>
  <c r="G42" i="7"/>
  <c r="H42" i="7"/>
  <c r="K41" i="1"/>
  <c r="F54" i="1"/>
  <c r="J54" i="1" s="1"/>
  <c r="C54" i="1"/>
  <c r="A55" i="1"/>
  <c r="H41" i="1"/>
  <c r="B38" i="8" l="1"/>
  <c r="D38" i="8" s="1"/>
  <c r="C45" i="8"/>
  <c r="A46" i="8"/>
  <c r="A50" i="7"/>
  <c r="B49" i="7"/>
  <c r="D49" i="7"/>
  <c r="E49" i="7" s="1"/>
  <c r="C49" i="7"/>
  <c r="F43" i="7"/>
  <c r="H43" i="7" s="1"/>
  <c r="D42" i="1"/>
  <c r="A56" i="1"/>
  <c r="F55" i="1"/>
  <c r="J55" i="1" s="1"/>
  <c r="C55" i="1"/>
  <c r="B39" i="8" l="1"/>
  <c r="E39" i="8" s="1"/>
  <c r="E38" i="8"/>
  <c r="C46" i="8"/>
  <c r="A47" i="8"/>
  <c r="G43" i="7"/>
  <c r="A51" i="7"/>
  <c r="B50" i="7"/>
  <c r="D50" i="7"/>
  <c r="E50" i="7" s="1"/>
  <c r="C50" i="7"/>
  <c r="F44" i="7"/>
  <c r="H44" i="7" s="1"/>
  <c r="H42" i="1"/>
  <c r="D43" i="1" s="1"/>
  <c r="K43" i="1" s="1"/>
  <c r="K42" i="1"/>
  <c r="C56" i="1"/>
  <c r="A57" i="1"/>
  <c r="F56" i="1"/>
  <c r="J56" i="1" s="1"/>
  <c r="D39" i="8" l="1"/>
  <c r="B40" i="8" s="1"/>
  <c r="D40" i="8" s="1"/>
  <c r="G44" i="7"/>
  <c r="C47" i="8"/>
  <c r="A48" i="8"/>
  <c r="F45" i="7"/>
  <c r="H45" i="7" s="1"/>
  <c r="A52" i="7"/>
  <c r="B51" i="7"/>
  <c r="D51" i="7"/>
  <c r="E51" i="7" s="1"/>
  <c r="C51" i="7"/>
  <c r="H43" i="1"/>
  <c r="D44" i="1" s="1"/>
  <c r="A58" i="1"/>
  <c r="F57" i="1"/>
  <c r="J57" i="1" s="1"/>
  <c r="C57" i="1"/>
  <c r="B41" i="8" l="1"/>
  <c r="E40" i="8"/>
  <c r="C48" i="8"/>
  <c r="A49" i="8"/>
  <c r="A53" i="7"/>
  <c r="B52" i="7"/>
  <c r="D52" i="7"/>
  <c r="E52" i="7" s="1"/>
  <c r="C52" i="7"/>
  <c r="F46" i="7"/>
  <c r="H46" i="7" s="1"/>
  <c r="G45" i="7"/>
  <c r="K44" i="1"/>
  <c r="F58" i="1"/>
  <c r="J58" i="1" s="1"/>
  <c r="A59" i="1"/>
  <c r="C58" i="1"/>
  <c r="H44" i="1"/>
  <c r="E41" i="8" l="1"/>
  <c r="D41" i="8"/>
  <c r="C49" i="8"/>
  <c r="A50" i="8"/>
  <c r="G46" i="7"/>
  <c r="A54" i="7"/>
  <c r="B53" i="7"/>
  <c r="D53" i="7"/>
  <c r="E53" i="7" s="1"/>
  <c r="C53" i="7"/>
  <c r="F47" i="7"/>
  <c r="H47" i="7" s="1"/>
  <c r="D45" i="1"/>
  <c r="A60" i="1"/>
  <c r="F59" i="1"/>
  <c r="J59" i="1" s="1"/>
  <c r="C59" i="1"/>
  <c r="C50" i="8" l="1"/>
  <c r="A51" i="8"/>
  <c r="B42" i="8"/>
  <c r="D42" i="8" s="1"/>
  <c r="F48" i="7"/>
  <c r="G47" i="7"/>
  <c r="A55" i="7"/>
  <c r="B54" i="7"/>
  <c r="D54" i="7"/>
  <c r="E54" i="7" s="1"/>
  <c r="H8" i="7" s="1"/>
  <c r="C54" i="7"/>
  <c r="D18" i="7" s="1"/>
  <c r="K45" i="1"/>
  <c r="C60" i="1"/>
  <c r="A61" i="1"/>
  <c r="F60" i="1"/>
  <c r="J60" i="1" s="1"/>
  <c r="H45" i="1"/>
  <c r="B43" i="8" l="1"/>
  <c r="C51" i="8"/>
  <c r="A52" i="8"/>
  <c r="E42" i="8"/>
  <c r="G48" i="7"/>
  <c r="A56" i="7"/>
  <c r="E55" i="7"/>
  <c r="F55" i="7"/>
  <c r="B55" i="7"/>
  <c r="H55" i="7"/>
  <c r="D55" i="7"/>
  <c r="G55" i="7"/>
  <c r="C55" i="7"/>
  <c r="H48" i="7"/>
  <c r="D46" i="1"/>
  <c r="F61" i="1"/>
  <c r="J61" i="1" s="1"/>
  <c r="C61" i="1"/>
  <c r="A62" i="1"/>
  <c r="C52" i="8" l="1"/>
  <c r="A53" i="8"/>
  <c r="D43" i="8"/>
  <c r="E43" i="8"/>
  <c r="F49" i="7"/>
  <c r="H49" i="7" s="1"/>
  <c r="A57" i="7"/>
  <c r="E56" i="7"/>
  <c r="F56" i="7"/>
  <c r="B56" i="7"/>
  <c r="H56" i="7"/>
  <c r="D56" i="7"/>
  <c r="C56" i="7"/>
  <c r="G56" i="7"/>
  <c r="K46" i="1"/>
  <c r="F62" i="1"/>
  <c r="J62" i="1" s="1"/>
  <c r="C62" i="1"/>
  <c r="A63" i="1"/>
  <c r="H46" i="1"/>
  <c r="B44" i="8" l="1"/>
  <c r="D44" i="8" s="1"/>
  <c r="C53" i="8"/>
  <c r="A54" i="8"/>
  <c r="A58" i="7"/>
  <c r="E57" i="7"/>
  <c r="F57" i="7"/>
  <c r="B57" i="7"/>
  <c r="H57" i="7"/>
  <c r="D57" i="7"/>
  <c r="G57" i="7"/>
  <c r="C57" i="7"/>
  <c r="F50" i="7"/>
  <c r="G50" i="7" s="1"/>
  <c r="G49" i="7"/>
  <c r="D47" i="1"/>
  <c r="A64" i="1"/>
  <c r="F63" i="1"/>
  <c r="J63" i="1" s="1"/>
  <c r="C63" i="1"/>
  <c r="B45" i="8" l="1"/>
  <c r="C54" i="8"/>
  <c r="A55" i="8"/>
  <c r="E44" i="8"/>
  <c r="H50" i="7"/>
  <c r="F51" i="7" s="1"/>
  <c r="H51" i="7" s="1"/>
  <c r="A59" i="7"/>
  <c r="E58" i="7"/>
  <c r="F58" i="7"/>
  <c r="B58" i="7"/>
  <c r="H58" i="7"/>
  <c r="D58" i="7"/>
  <c r="C58" i="7"/>
  <c r="G58" i="7"/>
  <c r="K47" i="1"/>
  <c r="F64" i="1"/>
  <c r="H10" i="1" s="1"/>
  <c r="C64" i="1"/>
  <c r="H21" i="1" s="1"/>
  <c r="A65" i="1"/>
  <c r="H47" i="1"/>
  <c r="E45" i="8" l="1"/>
  <c r="D45" i="8"/>
  <c r="C55" i="8"/>
  <c r="A56" i="8"/>
  <c r="F52" i="7"/>
  <c r="H52" i="7" s="1"/>
  <c r="A60" i="7"/>
  <c r="E59" i="7"/>
  <c r="F59" i="7"/>
  <c r="B59" i="7"/>
  <c r="H59" i="7"/>
  <c r="D59" i="7"/>
  <c r="G59" i="7"/>
  <c r="C59" i="7"/>
  <c r="G51" i="7"/>
  <c r="J64" i="1"/>
  <c r="D48" i="1"/>
  <c r="H65" i="1"/>
  <c r="A66" i="1"/>
  <c r="K65" i="1"/>
  <c r="F65" i="1"/>
  <c r="C65" i="1"/>
  <c r="J65" i="1"/>
  <c r="D65" i="1"/>
  <c r="C56" i="8" l="1"/>
  <c r="A57" i="8"/>
  <c r="B46" i="8"/>
  <c r="D46" i="8" s="1"/>
  <c r="G52" i="7"/>
  <c r="F53" i="7"/>
  <c r="H53" i="7" s="1"/>
  <c r="A61" i="7"/>
  <c r="E60" i="7"/>
  <c r="F60" i="7"/>
  <c r="B60" i="7"/>
  <c r="H60" i="7"/>
  <c r="D60" i="7"/>
  <c r="C60" i="7"/>
  <c r="G60" i="7"/>
  <c r="K48" i="1"/>
  <c r="H48" i="1"/>
  <c r="F66" i="1"/>
  <c r="H66" i="1"/>
  <c r="D66" i="1"/>
  <c r="J66" i="1"/>
  <c r="A67" i="1"/>
  <c r="K66" i="1"/>
  <c r="C66" i="1"/>
  <c r="B47" i="8" l="1"/>
  <c r="C57" i="8"/>
  <c r="A58" i="8"/>
  <c r="E46" i="8"/>
  <c r="G53" i="7"/>
  <c r="A62" i="7"/>
  <c r="E61" i="7"/>
  <c r="F61" i="7"/>
  <c r="B61" i="7"/>
  <c r="H61" i="7"/>
  <c r="D61" i="7"/>
  <c r="G61" i="7"/>
  <c r="C61" i="7"/>
  <c r="F54" i="7"/>
  <c r="G54" i="7" s="1"/>
  <c r="H9" i="7" s="1"/>
  <c r="D49" i="1"/>
  <c r="A68" i="1"/>
  <c r="F67" i="1"/>
  <c r="D67" i="1"/>
  <c r="J67" i="1"/>
  <c r="K67" i="1"/>
  <c r="H67" i="1"/>
  <c r="C67" i="1"/>
  <c r="E47" i="8" l="1"/>
  <c r="H54" i="7"/>
  <c r="H7" i="7" s="1"/>
  <c r="D47" i="8"/>
  <c r="B48" i="8" s="1"/>
  <c r="C58" i="8"/>
  <c r="A59" i="8"/>
  <c r="A63" i="7"/>
  <c r="E62" i="7"/>
  <c r="F62" i="7"/>
  <c r="B62" i="7"/>
  <c r="H62" i="7"/>
  <c r="D62" i="7"/>
  <c r="C62" i="7"/>
  <c r="G62" i="7"/>
  <c r="K49" i="1"/>
  <c r="K68" i="1"/>
  <c r="F68" i="1"/>
  <c r="H68" i="1"/>
  <c r="D68" i="1"/>
  <c r="C68" i="1"/>
  <c r="A69" i="1"/>
  <c r="J68" i="1"/>
  <c r="H49" i="1"/>
  <c r="D48" i="8" l="1"/>
  <c r="B49" i="8" s="1"/>
  <c r="C59" i="8"/>
  <c r="A60" i="8"/>
  <c r="E48" i="8"/>
  <c r="A64" i="7"/>
  <c r="E63" i="7"/>
  <c r="F63" i="7"/>
  <c r="B63" i="7"/>
  <c r="H63" i="7"/>
  <c r="D63" i="7"/>
  <c r="G63" i="7"/>
  <c r="C63" i="7"/>
  <c r="D50" i="1"/>
  <c r="H69" i="1"/>
  <c r="D69" i="1"/>
  <c r="A70" i="1"/>
  <c r="K69" i="1"/>
  <c r="F69" i="1"/>
  <c r="J69" i="1"/>
  <c r="C69" i="1"/>
  <c r="E49" i="8" l="1"/>
  <c r="D49" i="8"/>
  <c r="B50" i="8" s="1"/>
  <c r="C60" i="8"/>
  <c r="A61" i="8"/>
  <c r="A65" i="7"/>
  <c r="E64" i="7"/>
  <c r="F64" i="7"/>
  <c r="B64" i="7"/>
  <c r="G64" i="7"/>
  <c r="H64" i="7"/>
  <c r="D64" i="7"/>
  <c r="C64" i="7"/>
  <c r="K50" i="1"/>
  <c r="H50" i="1"/>
  <c r="F70" i="1"/>
  <c r="C70" i="1"/>
  <c r="J70" i="1"/>
  <c r="A71" i="1"/>
  <c r="D70" i="1"/>
  <c r="K70" i="1"/>
  <c r="H70" i="1"/>
  <c r="E50" i="8" l="1"/>
  <c r="D50" i="8"/>
  <c r="B51" i="8" s="1"/>
  <c r="C61" i="8"/>
  <c r="A62" i="8"/>
  <c r="A66" i="7"/>
  <c r="E65" i="7"/>
  <c r="F65" i="7"/>
  <c r="B65" i="7"/>
  <c r="G65" i="7"/>
  <c r="H65" i="7"/>
  <c r="D65" i="7"/>
  <c r="C65" i="7"/>
  <c r="D51" i="1"/>
  <c r="H51" i="1" s="1"/>
  <c r="A72" i="1"/>
  <c r="F71" i="1"/>
  <c r="K71" i="1"/>
  <c r="D71" i="1"/>
  <c r="J71" i="1"/>
  <c r="H71" i="1"/>
  <c r="C71" i="1"/>
  <c r="E51" i="8" l="1"/>
  <c r="C62" i="8"/>
  <c r="A63" i="8"/>
  <c r="D51" i="8"/>
  <c r="A67" i="7"/>
  <c r="E66" i="7"/>
  <c r="F66" i="7"/>
  <c r="B66" i="7"/>
  <c r="G66" i="7"/>
  <c r="H66" i="7"/>
  <c r="D66" i="7"/>
  <c r="C66" i="7"/>
  <c r="D52" i="1"/>
  <c r="K52" i="1" s="1"/>
  <c r="K51" i="1"/>
  <c r="K72" i="1"/>
  <c r="C72" i="1"/>
  <c r="H72" i="1"/>
  <c r="F72" i="1"/>
  <c r="J72" i="1"/>
  <c r="A73" i="1"/>
  <c r="D72" i="1"/>
  <c r="C63" i="8" l="1"/>
  <c r="A64" i="8"/>
  <c r="B52" i="8"/>
  <c r="A68" i="7"/>
  <c r="E67" i="7"/>
  <c r="F67" i="7"/>
  <c r="B67" i="7"/>
  <c r="G67" i="7"/>
  <c r="H67" i="7"/>
  <c r="D67" i="7"/>
  <c r="C67" i="7"/>
  <c r="H52" i="1"/>
  <c r="D53" i="1" s="1"/>
  <c r="H73" i="1"/>
  <c r="A74" i="1"/>
  <c r="F73" i="1"/>
  <c r="K73" i="1"/>
  <c r="D73" i="1"/>
  <c r="J73" i="1"/>
  <c r="C73" i="1"/>
  <c r="E52" i="8" l="1"/>
  <c r="C64" i="8"/>
  <c r="A65" i="8"/>
  <c r="D52" i="8"/>
  <c r="A69" i="7"/>
  <c r="E68" i="7"/>
  <c r="F68" i="7"/>
  <c r="B68" i="7"/>
  <c r="G68" i="7"/>
  <c r="H68" i="7"/>
  <c r="D68" i="7"/>
  <c r="C68" i="7"/>
  <c r="K53" i="1"/>
  <c r="H53" i="1"/>
  <c r="F74" i="1"/>
  <c r="H74" i="1"/>
  <c r="J74" i="1"/>
  <c r="A75" i="1"/>
  <c r="D74" i="1"/>
  <c r="K74" i="1"/>
  <c r="C74" i="1"/>
  <c r="B53" i="8" l="1"/>
  <c r="D53" i="8" s="1"/>
  <c r="C65" i="8"/>
  <c r="A66" i="8"/>
  <c r="A70" i="7"/>
  <c r="E69" i="7"/>
  <c r="F69" i="7"/>
  <c r="B69" i="7"/>
  <c r="G69" i="7"/>
  <c r="H69" i="7"/>
  <c r="D69" i="7"/>
  <c r="C69" i="7"/>
  <c r="D54" i="1"/>
  <c r="A76" i="1"/>
  <c r="F75" i="1"/>
  <c r="K75" i="1"/>
  <c r="D75" i="1"/>
  <c r="J75" i="1"/>
  <c r="H75" i="1"/>
  <c r="C75" i="1"/>
  <c r="B54" i="8" l="1"/>
  <c r="E54" i="8" s="1"/>
  <c r="E53" i="8"/>
  <c r="C66" i="8"/>
  <c r="A67" i="8"/>
  <c r="A71" i="7"/>
  <c r="E70" i="7"/>
  <c r="F70" i="7"/>
  <c r="B70" i="7"/>
  <c r="G70" i="7"/>
  <c r="H70" i="7"/>
  <c r="D70" i="7"/>
  <c r="C70" i="7"/>
  <c r="K54" i="1"/>
  <c r="H54" i="1"/>
  <c r="J76" i="1"/>
  <c r="D76" i="1"/>
  <c r="H76" i="1"/>
  <c r="K76" i="1"/>
  <c r="C76" i="1"/>
  <c r="A77" i="1"/>
  <c r="F76" i="1"/>
  <c r="D54" i="8" l="1"/>
  <c r="B55" i="8"/>
  <c r="C67" i="8"/>
  <c r="A68" i="8"/>
  <c r="A72" i="7"/>
  <c r="E71" i="7"/>
  <c r="F71" i="7"/>
  <c r="B71" i="7"/>
  <c r="G71" i="7"/>
  <c r="H71" i="7"/>
  <c r="D71" i="7"/>
  <c r="C71" i="7"/>
  <c r="D55" i="1"/>
  <c r="H77" i="1"/>
  <c r="D77" i="1"/>
  <c r="C77" i="1"/>
  <c r="K77" i="1"/>
  <c r="F77" i="1"/>
  <c r="J77" i="1"/>
  <c r="A78" i="1"/>
  <c r="E55" i="8" l="1"/>
  <c r="D55" i="8"/>
  <c r="C68" i="8"/>
  <c r="A69" i="8"/>
  <c r="A73" i="7"/>
  <c r="E72" i="7"/>
  <c r="F72" i="7"/>
  <c r="B72" i="7"/>
  <c r="G72" i="7"/>
  <c r="H72" i="7"/>
  <c r="D72" i="7"/>
  <c r="C72" i="7"/>
  <c r="K55" i="1"/>
  <c r="H55" i="1"/>
  <c r="F78" i="1"/>
  <c r="C78" i="1"/>
  <c r="J78" i="1"/>
  <c r="A79" i="1"/>
  <c r="D78" i="1"/>
  <c r="K78" i="1"/>
  <c r="H78" i="1"/>
  <c r="B56" i="8" l="1"/>
  <c r="C69" i="8"/>
  <c r="A70" i="8"/>
  <c r="A74" i="7"/>
  <c r="E73" i="7"/>
  <c r="F73" i="7"/>
  <c r="B73" i="7"/>
  <c r="G73" i="7"/>
  <c r="H73" i="7"/>
  <c r="D73" i="7"/>
  <c r="C73" i="7"/>
  <c r="D56" i="1"/>
  <c r="K56" i="1" s="1"/>
  <c r="A80" i="1"/>
  <c r="H79" i="1"/>
  <c r="K79" i="1"/>
  <c r="D79" i="1"/>
  <c r="F79" i="1"/>
  <c r="J79" i="1"/>
  <c r="C79" i="1"/>
  <c r="E56" i="8" l="1"/>
  <c r="D56" i="8"/>
  <c r="C70" i="8"/>
  <c r="A71" i="8"/>
  <c r="A75" i="7"/>
  <c r="E74" i="7"/>
  <c r="F74" i="7"/>
  <c r="B74" i="7"/>
  <c r="G74" i="7"/>
  <c r="H74" i="7"/>
  <c r="D74" i="7"/>
  <c r="C74" i="7"/>
  <c r="H56" i="1"/>
  <c r="K80" i="1"/>
  <c r="C80" i="1"/>
  <c r="H80" i="1"/>
  <c r="J80" i="1"/>
  <c r="D80" i="1"/>
  <c r="A81" i="1"/>
  <c r="F80" i="1"/>
  <c r="B57" i="8" l="1"/>
  <c r="C71" i="8"/>
  <c r="A72" i="8"/>
  <c r="A76" i="7"/>
  <c r="E75" i="7"/>
  <c r="F75" i="7"/>
  <c r="B75" i="7"/>
  <c r="G75" i="7"/>
  <c r="H75" i="7"/>
  <c r="D75" i="7"/>
  <c r="C75" i="7"/>
  <c r="D57" i="1"/>
  <c r="K57" i="1" s="1"/>
  <c r="H81" i="1"/>
  <c r="K81" i="1"/>
  <c r="D81" i="1"/>
  <c r="A82" i="1"/>
  <c r="F81" i="1"/>
  <c r="J81" i="1"/>
  <c r="C81" i="1"/>
  <c r="E57" i="8" l="1"/>
  <c r="D57" i="8"/>
  <c r="C72" i="8"/>
  <c r="A73" i="8"/>
  <c r="A77" i="7"/>
  <c r="E76" i="7"/>
  <c r="F76" i="7"/>
  <c r="B76" i="7"/>
  <c r="G76" i="7"/>
  <c r="H76" i="7"/>
  <c r="D76" i="7"/>
  <c r="C76" i="7"/>
  <c r="H57" i="1"/>
  <c r="F82" i="1"/>
  <c r="H82" i="1"/>
  <c r="J82" i="1"/>
  <c r="A83" i="1"/>
  <c r="D82" i="1"/>
  <c r="K82" i="1"/>
  <c r="C82" i="1"/>
  <c r="B58" i="8" l="1"/>
  <c r="D58" i="8" s="1"/>
  <c r="C73" i="8"/>
  <c r="A74" i="8"/>
  <c r="A78" i="7"/>
  <c r="E77" i="7"/>
  <c r="F77" i="7"/>
  <c r="B77" i="7"/>
  <c r="G77" i="7"/>
  <c r="H77" i="7"/>
  <c r="D77" i="7"/>
  <c r="C77" i="7"/>
  <c r="D58" i="1"/>
  <c r="K58" i="1" s="1"/>
  <c r="A84" i="1"/>
  <c r="F83" i="1"/>
  <c r="K83" i="1"/>
  <c r="D83" i="1"/>
  <c r="J83" i="1"/>
  <c r="H83" i="1"/>
  <c r="C83" i="1"/>
  <c r="E58" i="8" l="1"/>
  <c r="B59" i="8"/>
  <c r="E59" i="8" s="1"/>
  <c r="C74" i="8"/>
  <c r="A75" i="8"/>
  <c r="A79" i="7"/>
  <c r="E78" i="7"/>
  <c r="F78" i="7"/>
  <c r="B78" i="7"/>
  <c r="H78" i="7"/>
  <c r="D78" i="7"/>
  <c r="G78" i="7"/>
  <c r="C78" i="7"/>
  <c r="H58" i="1"/>
  <c r="J84" i="1"/>
  <c r="C84" i="1"/>
  <c r="H84" i="1"/>
  <c r="K84" i="1"/>
  <c r="D84" i="1"/>
  <c r="A85" i="1"/>
  <c r="F84" i="1"/>
  <c r="D59" i="8" l="1"/>
  <c r="B60" i="8" s="1"/>
  <c r="C75" i="8"/>
  <c r="A76" i="8"/>
  <c r="A80" i="7"/>
  <c r="E79" i="7"/>
  <c r="F79" i="7"/>
  <c r="B79" i="7"/>
  <c r="C79" i="7"/>
  <c r="H79" i="7"/>
  <c r="D79" i="7"/>
  <c r="G79" i="7"/>
  <c r="D59" i="1"/>
  <c r="K59" i="1" s="1"/>
  <c r="H85" i="1"/>
  <c r="C85" i="1"/>
  <c r="K85" i="1"/>
  <c r="D85" i="1"/>
  <c r="F85" i="1"/>
  <c r="J85" i="1"/>
  <c r="A86" i="1"/>
  <c r="D60" i="8" l="1"/>
  <c r="B61" i="8" s="1"/>
  <c r="E60" i="8"/>
  <c r="A77" i="8"/>
  <c r="C76" i="8"/>
  <c r="A81" i="7"/>
  <c r="E80" i="7"/>
  <c r="F80" i="7"/>
  <c r="B80" i="7"/>
  <c r="H80" i="7"/>
  <c r="D80" i="7"/>
  <c r="G80" i="7"/>
  <c r="C80" i="7"/>
  <c r="H59" i="1"/>
  <c r="F86" i="1"/>
  <c r="C86" i="1"/>
  <c r="J86" i="1"/>
  <c r="A87" i="1"/>
  <c r="D86" i="1"/>
  <c r="K86" i="1"/>
  <c r="H86" i="1"/>
  <c r="D61" i="8" l="1"/>
  <c r="B62" i="8" s="1"/>
  <c r="E61" i="8"/>
  <c r="C77" i="8"/>
  <c r="A78" i="8"/>
  <c r="A82" i="7"/>
  <c r="E81" i="7"/>
  <c r="F81" i="7"/>
  <c r="B81" i="7"/>
  <c r="H81" i="7"/>
  <c r="D81" i="7"/>
  <c r="G81" i="7"/>
  <c r="C81" i="7"/>
  <c r="D60" i="1"/>
  <c r="K60" i="1" s="1"/>
  <c r="A88" i="1"/>
  <c r="H87" i="1"/>
  <c r="K87" i="1"/>
  <c r="D87" i="1"/>
  <c r="F87" i="1"/>
  <c r="J87" i="1"/>
  <c r="C87" i="1"/>
  <c r="E62" i="8" l="1"/>
  <c r="D62" i="8"/>
  <c r="C78" i="8"/>
  <c r="A79" i="8"/>
  <c r="A83" i="7"/>
  <c r="E82" i="7"/>
  <c r="F82" i="7"/>
  <c r="B82" i="7"/>
  <c r="H82" i="7"/>
  <c r="D82" i="7"/>
  <c r="G82" i="7"/>
  <c r="C82" i="7"/>
  <c r="H60" i="1"/>
  <c r="K88" i="1"/>
  <c r="D88" i="1"/>
  <c r="H88" i="1"/>
  <c r="F88" i="1"/>
  <c r="C88" i="1"/>
  <c r="J88" i="1"/>
  <c r="A89" i="1"/>
  <c r="B63" i="8" l="1"/>
  <c r="D63" i="8" s="1"/>
  <c r="C79" i="8"/>
  <c r="A80" i="8"/>
  <c r="A84" i="7"/>
  <c r="E83" i="7"/>
  <c r="F83" i="7"/>
  <c r="B83" i="7"/>
  <c r="H83" i="7"/>
  <c r="D83" i="7"/>
  <c r="G83" i="7"/>
  <c r="C83" i="7"/>
  <c r="D61" i="1"/>
  <c r="K61" i="1" s="1"/>
  <c r="H89" i="1"/>
  <c r="D89" i="1"/>
  <c r="K89" i="1"/>
  <c r="F89" i="1"/>
  <c r="C89" i="1"/>
  <c r="J89" i="1"/>
  <c r="B64" i="8" l="1"/>
  <c r="E64" i="8" s="1"/>
  <c r="E63" i="8"/>
  <c r="C80" i="8"/>
  <c r="A81" i="8"/>
  <c r="E84" i="7"/>
  <c r="F84" i="7"/>
  <c r="B84" i="7"/>
  <c r="C84" i="7"/>
  <c r="H84" i="7"/>
  <c r="D84" i="7"/>
  <c r="G84" i="7"/>
  <c r="H61" i="1"/>
  <c r="D64" i="8" l="1"/>
  <c r="B65" i="8" s="1"/>
  <c r="D65" i="8" s="1"/>
  <c r="C81" i="8"/>
  <c r="A82" i="8"/>
  <c r="D62" i="1"/>
  <c r="K62" i="1" s="1"/>
  <c r="B66" i="8" l="1"/>
  <c r="D66" i="8" s="1"/>
  <c r="E65" i="8"/>
  <c r="C82" i="8"/>
  <c r="A83" i="8"/>
  <c r="H62" i="1"/>
  <c r="E66" i="8" l="1"/>
  <c r="B67" i="8"/>
  <c r="C83" i="8"/>
  <c r="A84" i="8"/>
  <c r="D63" i="1"/>
  <c r="K63" i="1" s="1"/>
  <c r="D67" i="8" l="1"/>
  <c r="E67" i="8"/>
  <c r="A85" i="8"/>
  <c r="C84" i="8"/>
  <c r="H63" i="1"/>
  <c r="B68" i="8" l="1"/>
  <c r="D68" i="8" s="1"/>
  <c r="C85" i="8"/>
  <c r="A86" i="8"/>
  <c r="D64" i="1"/>
  <c r="H64" i="1" s="1"/>
  <c r="H7" i="1" s="1"/>
  <c r="B69" i="8" l="1"/>
  <c r="E68" i="8"/>
  <c r="C86" i="8"/>
  <c r="A87" i="8"/>
  <c r="K64" i="1"/>
  <c r="H11" i="1"/>
  <c r="C9" i="5"/>
  <c r="C10" i="5" s="1"/>
  <c r="C11" i="5" s="1"/>
  <c r="C12" i="5" s="1"/>
  <c r="C13" i="5" s="1"/>
  <c r="C14" i="5" s="1"/>
  <c r="C15" i="5" s="1"/>
  <c r="C16" i="5" s="1"/>
  <c r="C17" i="5" s="1"/>
  <c r="C18" i="5" s="1"/>
  <c r="C19" i="5" s="1"/>
  <c r="C20" i="5" s="1"/>
  <c r="C21" i="5" s="1"/>
  <c r="C22" i="5" s="1"/>
  <c r="C23" i="5" s="1"/>
  <c r="C24" i="5" s="1"/>
  <c r="C25" i="5" s="1"/>
  <c r="C26" i="5" s="1"/>
  <c r="C27" i="5" s="1"/>
  <c r="C28" i="5" s="1"/>
  <c r="C29" i="5" s="1"/>
  <c r="C30" i="5" s="1"/>
  <c r="C31" i="5" s="1"/>
  <c r="C32" i="5" s="1"/>
  <c r="C33" i="5" s="1"/>
  <c r="C34" i="5" s="1"/>
  <c r="C35" i="5" s="1"/>
  <c r="C36" i="5" s="1"/>
  <c r="C37" i="5" s="1"/>
  <c r="C38" i="5" s="1"/>
  <c r="C39" i="5" s="1"/>
  <c r="C40" i="5" s="1"/>
  <c r="C41" i="5" s="1"/>
  <c r="C42" i="5" s="1"/>
  <c r="C43" i="5" s="1"/>
  <c r="C44" i="5" s="1"/>
  <c r="C45" i="5" s="1"/>
  <c r="C46" i="5" s="1"/>
  <c r="C47" i="5" s="1"/>
  <c r="E69" i="8" l="1"/>
  <c r="D69" i="8"/>
  <c r="C87" i="8"/>
  <c r="A88" i="8"/>
  <c r="C48" i="5"/>
  <c r="C49" i="5" s="1"/>
  <c r="C50" i="5" s="1"/>
  <c r="C51" i="5" s="1"/>
  <c r="C52" i="5" s="1"/>
  <c r="C53" i="5" s="1"/>
  <c r="C54" i="5" s="1"/>
  <c r="C55" i="5" s="1"/>
  <c r="C56" i="5" s="1"/>
  <c r="C57" i="5" s="1"/>
  <c r="C58" i="5" s="1"/>
  <c r="B70" i="8" l="1"/>
  <c r="C88" i="8"/>
  <c r="A89" i="8"/>
  <c r="C6" i="5"/>
  <c r="E70" i="8" l="1"/>
  <c r="D70" i="8"/>
  <c r="C89" i="8"/>
  <c r="A90" i="8"/>
  <c r="B71" i="8" l="1"/>
  <c r="C90" i="8"/>
  <c r="A91" i="8"/>
  <c r="E71" i="8" l="1"/>
  <c r="D71" i="8"/>
  <c r="C91" i="8"/>
  <c r="A92" i="8"/>
  <c r="B72" i="8" l="1"/>
  <c r="C92" i="8"/>
  <c r="A93" i="8"/>
  <c r="E72" i="8" l="1"/>
  <c r="D72" i="8"/>
  <c r="C93" i="8"/>
  <c r="A94" i="8"/>
  <c r="B73" i="8" l="1"/>
  <c r="D73" i="8" s="1"/>
  <c r="C94" i="8"/>
  <c r="A95" i="8"/>
  <c r="B74" i="8" l="1"/>
  <c r="E73" i="8"/>
  <c r="C95" i="8"/>
  <c r="A96" i="8"/>
  <c r="E74" i="8" l="1"/>
  <c r="D74" i="8"/>
  <c r="C96" i="8"/>
  <c r="A97" i="8"/>
  <c r="B75" i="8" l="1"/>
  <c r="D75" i="8" s="1"/>
  <c r="C97" i="8"/>
  <c r="A98" i="8"/>
  <c r="B76" i="8" l="1"/>
  <c r="E76" i="8" s="1"/>
  <c r="E75" i="8"/>
  <c r="C98" i="8"/>
  <c r="A99" i="8"/>
  <c r="D76" i="8" l="1"/>
  <c r="B77" i="8" s="1"/>
  <c r="C99" i="8"/>
  <c r="A100" i="8"/>
  <c r="D77" i="8" l="1"/>
  <c r="B78" i="8" s="1"/>
  <c r="E77" i="8"/>
  <c r="C100" i="8"/>
  <c r="A101" i="8"/>
  <c r="E78" i="8" l="1"/>
  <c r="D78" i="8"/>
  <c r="C101" i="8"/>
  <c r="A102" i="8"/>
  <c r="B79" i="8" l="1"/>
  <c r="D79" i="8" s="1"/>
  <c r="C102" i="8"/>
  <c r="A103" i="8"/>
  <c r="B80" i="8" l="1"/>
  <c r="D80" i="8" s="1"/>
  <c r="E79" i="8"/>
  <c r="C103" i="8"/>
  <c r="A104" i="8"/>
  <c r="B81" i="8" l="1"/>
  <c r="D81" i="8" s="1"/>
  <c r="E80" i="8"/>
  <c r="C104" i="8"/>
  <c r="A105" i="8"/>
  <c r="E81" i="8" l="1"/>
  <c r="B82" i="8"/>
  <c r="C105" i="8"/>
  <c r="A106" i="8"/>
  <c r="D82" i="8" l="1"/>
  <c r="E82" i="8"/>
  <c r="C106" i="8"/>
  <c r="A107" i="8"/>
  <c r="B83" i="8" l="1"/>
  <c r="D83" i="8" s="1"/>
  <c r="C107" i="8"/>
  <c r="A108" i="8"/>
  <c r="B84" i="8" l="1"/>
  <c r="E84" i="8" s="1"/>
  <c r="E83" i="8"/>
  <c r="C108" i="8"/>
  <c r="A109" i="8"/>
  <c r="D84" i="8" l="1"/>
  <c r="B85" i="8" s="1"/>
  <c r="D85" i="8" s="1"/>
  <c r="C109" i="8"/>
  <c r="A110" i="8"/>
  <c r="B86" i="8" l="1"/>
  <c r="D86" i="8" s="1"/>
  <c r="E85" i="8"/>
  <c r="C110" i="8"/>
  <c r="A111" i="8"/>
  <c r="B87" i="8" l="1"/>
  <c r="D87" i="8" s="1"/>
  <c r="E86" i="8"/>
  <c r="C111" i="8"/>
  <c r="A112" i="8"/>
  <c r="B88" i="8" l="1"/>
  <c r="D88" i="8" s="1"/>
  <c r="E87" i="8"/>
  <c r="C112" i="8"/>
  <c r="A113" i="8"/>
  <c r="E88" i="8" l="1"/>
  <c r="B89" i="8"/>
  <c r="D89" i="8" s="1"/>
  <c r="C113" i="8"/>
  <c r="A114" i="8"/>
  <c r="E89" i="8" l="1"/>
  <c r="B90" i="8"/>
  <c r="D90" i="8" s="1"/>
  <c r="C114" i="8"/>
  <c r="A115" i="8"/>
  <c r="E90" i="8" l="1"/>
  <c r="B91" i="8"/>
  <c r="C115" i="8"/>
  <c r="A116" i="8"/>
  <c r="E91" i="8" l="1"/>
  <c r="D91" i="8"/>
  <c r="C116" i="8"/>
  <c r="A117" i="8"/>
  <c r="B92" i="8" l="1"/>
  <c r="D92" i="8" s="1"/>
  <c r="C117" i="8"/>
  <c r="A118" i="8"/>
  <c r="E92" i="8" l="1"/>
  <c r="B93" i="8"/>
  <c r="C118" i="8"/>
  <c r="A119" i="8"/>
  <c r="E93" i="8" l="1"/>
  <c r="D93" i="8"/>
  <c r="C119" i="8"/>
  <c r="A120" i="8"/>
  <c r="B94" i="8" l="1"/>
  <c r="C120" i="8"/>
  <c r="A121" i="8"/>
  <c r="D94" i="8" l="1"/>
  <c r="E94" i="8"/>
  <c r="C121" i="8"/>
  <c r="A122" i="8"/>
  <c r="B95" i="8" l="1"/>
  <c r="D95" i="8" s="1"/>
  <c r="C122" i="8"/>
  <c r="A123" i="8"/>
  <c r="B96" i="8" l="1"/>
  <c r="E95" i="8"/>
  <c r="C123" i="8"/>
  <c r="A124" i="8"/>
  <c r="D96" i="8" l="1"/>
  <c r="E96" i="8"/>
  <c r="C124" i="8"/>
  <c r="A125" i="8"/>
  <c r="B97" i="8" l="1"/>
  <c r="D97" i="8" s="1"/>
  <c r="C125" i="8"/>
  <c r="A126" i="8"/>
  <c r="B98" i="8" l="1"/>
  <c r="E97" i="8"/>
  <c r="C126" i="8"/>
  <c r="A127" i="8"/>
  <c r="D98" i="8" l="1"/>
  <c r="E98" i="8"/>
  <c r="C127" i="8"/>
  <c r="A128" i="8"/>
  <c r="B99" i="8" l="1"/>
  <c r="D99" i="8" s="1"/>
  <c r="C128" i="8"/>
  <c r="A129" i="8"/>
  <c r="B100" i="8" l="1"/>
  <c r="E100" i="8" s="1"/>
  <c r="E99" i="8"/>
  <c r="C129" i="8"/>
  <c r="A130" i="8"/>
  <c r="D100" i="8" l="1"/>
  <c r="C130" i="8"/>
  <c r="A131" i="8"/>
  <c r="B101" i="8" l="1"/>
  <c r="D101" i="8" s="1"/>
  <c r="C131" i="8"/>
  <c r="A132" i="8"/>
  <c r="E101" i="8" l="1"/>
  <c r="B102" i="8"/>
  <c r="C132" i="8"/>
  <c r="A133" i="8"/>
  <c r="E102" i="8" l="1"/>
  <c r="D102" i="8"/>
  <c r="C133" i="8"/>
  <c r="A134" i="8"/>
  <c r="B103" i="8" l="1"/>
  <c r="C134" i="8"/>
  <c r="A135" i="8"/>
  <c r="E103" i="8" l="1"/>
  <c r="D103" i="8"/>
  <c r="C135" i="8"/>
  <c r="A136" i="8"/>
  <c r="B104" i="8" l="1"/>
  <c r="D104" i="8" s="1"/>
  <c r="C136" i="8"/>
  <c r="A137" i="8"/>
  <c r="B105" i="8" l="1"/>
  <c r="E105" i="8" s="1"/>
  <c r="E104" i="8"/>
  <c r="C137" i="8"/>
  <c r="A138" i="8"/>
  <c r="D105" i="8" l="1"/>
  <c r="B106" i="8" s="1"/>
  <c r="C138" i="8"/>
  <c r="A139" i="8"/>
  <c r="E106" i="8" l="1"/>
  <c r="D106" i="8"/>
  <c r="C139" i="8"/>
  <c r="A140" i="8"/>
  <c r="B107" i="8" l="1"/>
  <c r="C140" i="8"/>
  <c r="A141" i="8"/>
  <c r="E107" i="8" l="1"/>
  <c r="D107" i="8"/>
  <c r="C141" i="8"/>
  <c r="A142" i="8"/>
  <c r="B108" i="8" l="1"/>
  <c r="C142" i="8"/>
  <c r="A143" i="8"/>
  <c r="E108" i="8" l="1"/>
  <c r="D108" i="8"/>
  <c r="C143" i="8"/>
  <c r="A144" i="8"/>
  <c r="B109" i="8" l="1"/>
  <c r="D109" i="8" s="1"/>
  <c r="C144" i="8"/>
  <c r="A145" i="8"/>
  <c r="B110" i="8" l="1"/>
  <c r="E110" i="8" s="1"/>
  <c r="E109" i="8"/>
  <c r="C145" i="8"/>
  <c r="A146" i="8"/>
  <c r="D110" i="8" l="1"/>
  <c r="C146" i="8"/>
  <c r="A147" i="8"/>
  <c r="B111" i="8" l="1"/>
  <c r="C147" i="8"/>
  <c r="A148" i="8"/>
  <c r="E111" i="8" l="1"/>
  <c r="D111" i="8"/>
  <c r="C148" i="8"/>
  <c r="A149" i="8"/>
  <c r="B112" i="8" l="1"/>
  <c r="D112" i="8" s="1"/>
  <c r="C149" i="8"/>
  <c r="A150" i="8"/>
  <c r="B113" i="8" l="1"/>
  <c r="E112" i="8"/>
  <c r="C150" i="8"/>
  <c r="A151" i="8"/>
  <c r="E113" i="8" l="1"/>
  <c r="D113" i="8"/>
  <c r="C151" i="8"/>
  <c r="A152" i="8"/>
  <c r="B114" i="8" l="1"/>
  <c r="D114" i="8" s="1"/>
  <c r="C152" i="8"/>
  <c r="A153" i="8"/>
  <c r="B115" i="8" l="1"/>
  <c r="E115" i="8" s="1"/>
  <c r="E114" i="8"/>
  <c r="C153" i="8"/>
  <c r="A154" i="8"/>
  <c r="D115" i="8" l="1"/>
  <c r="C154" i="8"/>
  <c r="A155" i="8"/>
  <c r="B116" i="8" l="1"/>
  <c r="C155" i="8"/>
  <c r="A156" i="8"/>
  <c r="E116" i="8" l="1"/>
  <c r="D116" i="8"/>
  <c r="C156" i="8"/>
  <c r="A157" i="8"/>
  <c r="B117" i="8" l="1"/>
  <c r="C157" i="8"/>
  <c r="A158" i="8"/>
  <c r="E117" i="8" l="1"/>
  <c r="D117" i="8"/>
  <c r="C158" i="8"/>
  <c r="A159" i="8"/>
  <c r="B118" i="8" l="1"/>
  <c r="C159" i="8"/>
  <c r="A160" i="8"/>
  <c r="E118" i="8" l="1"/>
  <c r="D118" i="8"/>
  <c r="C160" i="8"/>
  <c r="A161" i="8"/>
  <c r="B119" i="8" l="1"/>
  <c r="D119" i="8" s="1"/>
  <c r="C161" i="8"/>
  <c r="A162" i="8"/>
  <c r="B120" i="8" l="1"/>
  <c r="E120" i="8" s="1"/>
  <c r="E119" i="8"/>
  <c r="C162" i="8"/>
  <c r="A163" i="8"/>
  <c r="D120" i="8" l="1"/>
  <c r="B121" i="8" s="1"/>
  <c r="C163" i="8"/>
  <c r="A164" i="8"/>
  <c r="D121" i="8" l="1"/>
  <c r="B122" i="8" s="1"/>
  <c r="E121" i="8"/>
  <c r="A165" i="8"/>
  <c r="C164" i="8"/>
  <c r="E122" i="8" l="1"/>
  <c r="D122" i="8"/>
  <c r="C165" i="8"/>
  <c r="A166" i="8"/>
  <c r="B123" i="8" l="1"/>
  <c r="C166" i="8"/>
  <c r="A167" i="8"/>
  <c r="E123" i="8" l="1"/>
  <c r="D123" i="8"/>
  <c r="C167" i="8"/>
  <c r="A168" i="8"/>
  <c r="B124" i="8" l="1"/>
  <c r="D124" i="8" s="1"/>
  <c r="C168" i="8"/>
  <c r="A169" i="8"/>
  <c r="B125" i="8" l="1"/>
  <c r="E125" i="8" s="1"/>
  <c r="E124" i="8"/>
  <c r="C169" i="8"/>
  <c r="A170" i="8"/>
  <c r="D125" i="8" l="1"/>
  <c r="B126" i="8" s="1"/>
  <c r="C170" i="8"/>
  <c r="A171" i="8"/>
  <c r="E126" i="8" l="1"/>
  <c r="D126" i="8"/>
  <c r="C171" i="8"/>
  <c r="A172" i="8"/>
  <c r="B127" i="8" l="1"/>
  <c r="D127" i="8" s="1"/>
  <c r="C172" i="8"/>
  <c r="A173" i="8"/>
  <c r="B128" i="8" l="1"/>
  <c r="E128" i="8" s="1"/>
  <c r="E127" i="8"/>
  <c r="C173" i="8"/>
  <c r="A174" i="8"/>
  <c r="D128" i="8" l="1"/>
  <c r="B129" i="8" s="1"/>
  <c r="C174" i="8"/>
  <c r="A175" i="8"/>
  <c r="D129" i="8" l="1"/>
  <c r="B130" i="8" s="1"/>
  <c r="E130" i="8" s="1"/>
  <c r="E129" i="8"/>
  <c r="C175" i="8"/>
  <c r="A176" i="8"/>
  <c r="D130" i="8" l="1"/>
  <c r="C176" i="8"/>
  <c r="A177" i="8"/>
  <c r="B131" i="8" l="1"/>
  <c r="D131" i="8" s="1"/>
  <c r="C177" i="8"/>
  <c r="A178" i="8"/>
  <c r="B132" i="8" l="1"/>
  <c r="E132" i="8" s="1"/>
  <c r="E131" i="8"/>
  <c r="C178" i="8"/>
  <c r="A179" i="8"/>
  <c r="D132" i="8" l="1"/>
  <c r="C179" i="8"/>
  <c r="A180" i="8"/>
  <c r="B133" i="8" l="1"/>
  <c r="D133" i="8" s="1"/>
  <c r="A181" i="8"/>
  <c r="C180" i="8"/>
  <c r="E133" i="8" l="1"/>
  <c r="B134" i="8"/>
  <c r="E134" i="8" s="1"/>
  <c r="C181" i="8"/>
  <c r="A182" i="8"/>
  <c r="D134" i="8" l="1"/>
  <c r="C182" i="8"/>
  <c r="A183" i="8"/>
  <c r="B135" i="8" l="1"/>
  <c r="D135" i="8" s="1"/>
  <c r="C183" i="8"/>
  <c r="A184" i="8"/>
  <c r="B136" i="8" l="1"/>
  <c r="E136" i="8" s="1"/>
  <c r="E135" i="8"/>
  <c r="C184" i="8"/>
  <c r="A185" i="8"/>
  <c r="D136" i="8" l="1"/>
  <c r="B137" i="8" s="1"/>
  <c r="D137" i="8" s="1"/>
  <c r="C185" i="8"/>
  <c r="A186" i="8"/>
  <c r="B138" i="8" l="1"/>
  <c r="D138" i="8" s="1"/>
  <c r="E137" i="8"/>
  <c r="C186" i="8"/>
  <c r="A187" i="8"/>
  <c r="E138" i="8" l="1"/>
  <c r="B139" i="8"/>
  <c r="C187" i="8"/>
  <c r="A188" i="8"/>
  <c r="E139" i="8" l="1"/>
  <c r="D139" i="8"/>
  <c r="C188" i="8"/>
  <c r="A189" i="8"/>
  <c r="B140" i="8" l="1"/>
  <c r="D140" i="8" s="1"/>
  <c r="C189" i="8"/>
  <c r="A190" i="8"/>
  <c r="E140" i="8" l="1"/>
  <c r="B141" i="8"/>
  <c r="C190" i="8"/>
  <c r="A191" i="8"/>
  <c r="E141" i="8" l="1"/>
  <c r="D141" i="8"/>
  <c r="A192" i="8"/>
  <c r="C191" i="8"/>
  <c r="B142" i="8" l="1"/>
  <c r="D142" i="8" s="1"/>
  <c r="C192" i="8"/>
  <c r="A193" i="8"/>
  <c r="B143" i="8" l="1"/>
  <c r="D143" i="8" s="1"/>
  <c r="E142" i="8"/>
  <c r="C193" i="8"/>
  <c r="A194" i="8"/>
  <c r="B144" i="8" l="1"/>
  <c r="D144" i="8" s="1"/>
  <c r="E143" i="8"/>
  <c r="C194" i="8"/>
  <c r="A195" i="8"/>
  <c r="B145" i="8" l="1"/>
  <c r="D145" i="8" s="1"/>
  <c r="E144" i="8"/>
  <c r="C195" i="8"/>
  <c r="A196" i="8"/>
  <c r="E145" i="8" l="1"/>
  <c r="B146" i="8"/>
  <c r="D146" i="8" s="1"/>
  <c r="C196" i="8"/>
  <c r="A197" i="8"/>
  <c r="B147" i="8" l="1"/>
  <c r="D147" i="8" s="1"/>
  <c r="E146" i="8"/>
  <c r="C197" i="8"/>
  <c r="A198" i="8"/>
  <c r="E147" i="8" l="1"/>
  <c r="B148" i="8"/>
  <c r="D148" i="8" s="1"/>
  <c r="C198" i="8"/>
  <c r="A199" i="8"/>
  <c r="B149" i="8" l="1"/>
  <c r="D149" i="8" s="1"/>
  <c r="E148" i="8"/>
  <c r="C199" i="8"/>
  <c r="A200" i="8"/>
  <c r="B150" i="8" l="1"/>
  <c r="D150" i="8" s="1"/>
  <c r="E149" i="8"/>
  <c r="C200" i="8"/>
  <c r="A201" i="8"/>
  <c r="B151" i="8" l="1"/>
  <c r="D151" i="8" s="1"/>
  <c r="E150" i="8"/>
  <c r="C201" i="8"/>
  <c r="A202" i="8"/>
  <c r="E151" i="8" l="1"/>
  <c r="B152" i="8"/>
  <c r="C202" i="8"/>
  <c r="A203" i="8"/>
  <c r="E152" i="8" l="1"/>
  <c r="D152" i="8"/>
  <c r="C203" i="8"/>
  <c r="A204" i="8"/>
  <c r="B153" i="8" l="1"/>
  <c r="C204" i="8"/>
  <c r="A205" i="8"/>
  <c r="E153" i="8" l="1"/>
  <c r="D153" i="8"/>
  <c r="C205" i="8"/>
  <c r="A206" i="8"/>
  <c r="B154" i="8" l="1"/>
  <c r="D154" i="8" s="1"/>
  <c r="C206" i="8"/>
  <c r="A207" i="8"/>
  <c r="B155" i="8" l="1"/>
  <c r="D155" i="8" s="1"/>
  <c r="E154" i="8"/>
  <c r="A208" i="8"/>
  <c r="C207" i="8"/>
  <c r="B156" i="8" l="1"/>
  <c r="E155" i="8"/>
  <c r="C208" i="8"/>
  <c r="A209" i="8"/>
  <c r="E156" i="8" l="1"/>
  <c r="D156" i="8"/>
  <c r="C209" i="8"/>
  <c r="A210" i="8"/>
  <c r="B157" i="8" l="1"/>
  <c r="D157" i="8" s="1"/>
  <c r="C210" i="8"/>
  <c r="A211" i="8"/>
  <c r="B158" i="8" l="1"/>
  <c r="E158" i="8" s="1"/>
  <c r="E157" i="8"/>
  <c r="C211" i="8"/>
  <c r="A212" i="8"/>
  <c r="D158" i="8" l="1"/>
  <c r="C212" i="8"/>
  <c r="A213" i="8"/>
  <c r="B159" i="8" l="1"/>
  <c r="D159" i="8" s="1"/>
  <c r="C213" i="8"/>
  <c r="A214" i="8"/>
  <c r="B160" i="8" l="1"/>
  <c r="E159" i="8"/>
  <c r="C214" i="8"/>
  <c r="A215" i="8"/>
  <c r="E160" i="8" l="1"/>
  <c r="D160" i="8"/>
  <c r="C215" i="8"/>
  <c r="A216" i="8"/>
  <c r="B161" i="8" l="1"/>
  <c r="D161" i="8" s="1"/>
  <c r="C216" i="8"/>
  <c r="A217" i="8"/>
  <c r="B162" i="8" l="1"/>
  <c r="D162" i="8" s="1"/>
  <c r="E161" i="8"/>
  <c r="C217" i="8"/>
  <c r="A218" i="8"/>
  <c r="B163" i="8" l="1"/>
  <c r="D163" i="8" s="1"/>
  <c r="E162" i="8"/>
  <c r="C218" i="8"/>
  <c r="A219" i="8"/>
  <c r="E163" i="8" l="1"/>
  <c r="B164" i="8"/>
  <c r="C219" i="8"/>
  <c r="A220" i="8"/>
  <c r="D164" i="8" l="1"/>
  <c r="E164" i="8"/>
  <c r="C220" i="8"/>
  <c r="A221" i="8"/>
  <c r="B165" i="8" l="1"/>
  <c r="D165" i="8" s="1"/>
  <c r="C221" i="8"/>
  <c r="A222" i="8"/>
  <c r="B166" i="8" l="1"/>
  <c r="E165" i="8"/>
  <c r="C222" i="8"/>
  <c r="A223" i="8"/>
  <c r="E166" i="8" l="1"/>
  <c r="D166" i="8"/>
  <c r="A224" i="8"/>
  <c r="C223" i="8"/>
  <c r="B167" i="8" l="1"/>
  <c r="C224" i="8"/>
  <c r="A225" i="8"/>
  <c r="E167" i="8" l="1"/>
  <c r="D167" i="8"/>
  <c r="C225" i="8"/>
  <c r="A226" i="8"/>
  <c r="B168" i="8" l="1"/>
  <c r="D168" i="8" s="1"/>
  <c r="C226" i="8"/>
  <c r="A227" i="8"/>
  <c r="B169" i="8" l="1"/>
  <c r="E169" i="8" s="1"/>
  <c r="E168" i="8"/>
  <c r="C227" i="8"/>
  <c r="A228" i="8"/>
  <c r="D169" i="8" l="1"/>
  <c r="B170" i="8" s="1"/>
  <c r="C228" i="8"/>
  <c r="A229" i="8"/>
  <c r="E170" i="8" l="1"/>
  <c r="D170" i="8"/>
  <c r="C229" i="8"/>
  <c r="A230" i="8"/>
  <c r="B171" i="8" l="1"/>
  <c r="D171" i="8" s="1"/>
  <c r="C230" i="8"/>
  <c r="A231" i="8"/>
  <c r="B172" i="8" l="1"/>
  <c r="E172" i="8" s="1"/>
  <c r="E171" i="8"/>
  <c r="C231" i="8"/>
  <c r="A232" i="8"/>
  <c r="D172" i="8" l="1"/>
  <c r="C232" i="8"/>
  <c r="A233" i="8"/>
  <c r="B173" i="8" l="1"/>
  <c r="C233" i="8"/>
  <c r="A234" i="8"/>
  <c r="E173" i="8" l="1"/>
  <c r="D173" i="8"/>
  <c r="C234" i="8"/>
  <c r="A235" i="8"/>
  <c r="B174" i="8" l="1"/>
  <c r="D174" i="8" s="1"/>
  <c r="C235" i="8"/>
  <c r="A236" i="8"/>
  <c r="B175" i="8" l="1"/>
  <c r="E175" i="8" s="1"/>
  <c r="E174" i="8"/>
  <c r="C236" i="8"/>
  <c r="A237" i="8"/>
  <c r="D175" i="8" l="1"/>
  <c r="C237" i="8"/>
  <c r="A238" i="8"/>
  <c r="B176" i="8" l="1"/>
  <c r="D176" i="8" s="1"/>
  <c r="C238" i="8"/>
  <c r="A239" i="8"/>
  <c r="E176" i="8" l="1"/>
  <c r="B177" i="8"/>
  <c r="D177" i="8" s="1"/>
  <c r="A240" i="8"/>
  <c r="C239" i="8"/>
  <c r="E177" i="8" l="1"/>
  <c r="B178" i="8"/>
  <c r="D178" i="8" s="1"/>
  <c r="C240" i="8"/>
  <c r="A241" i="8"/>
  <c r="B179" i="8" l="1"/>
  <c r="D179" i="8" s="1"/>
  <c r="E178" i="8"/>
  <c r="C241" i="8"/>
  <c r="A242" i="8"/>
  <c r="E179" i="8" l="1"/>
  <c r="B180" i="8"/>
  <c r="C242" i="8"/>
  <c r="A243" i="8"/>
  <c r="D180" i="8" l="1"/>
  <c r="E180" i="8"/>
  <c r="C243" i="8"/>
  <c r="A244" i="8"/>
  <c r="B181" i="8" l="1"/>
  <c r="C244" i="8"/>
  <c r="A245" i="8"/>
  <c r="E181" i="8" l="1"/>
  <c r="D181" i="8"/>
  <c r="C245" i="8"/>
  <c r="A246" i="8"/>
  <c r="B182" i="8" l="1"/>
  <c r="C246" i="8"/>
  <c r="A247" i="8"/>
  <c r="E182" i="8" l="1"/>
  <c r="D182" i="8"/>
  <c r="C247" i="8"/>
  <c r="A248" i="8"/>
  <c r="B183" i="8" l="1"/>
  <c r="C248" i="8"/>
  <c r="A249" i="8"/>
  <c r="E183" i="8" l="1"/>
  <c r="D183" i="8"/>
  <c r="C249" i="8"/>
  <c r="A250" i="8"/>
  <c r="B184" i="8" l="1"/>
  <c r="C250" i="8"/>
  <c r="A251" i="8"/>
  <c r="E184" i="8" l="1"/>
  <c r="D184" i="8"/>
  <c r="C251" i="8"/>
  <c r="A252" i="8"/>
  <c r="B185" i="8" l="1"/>
  <c r="C252" i="8"/>
  <c r="A253" i="8"/>
  <c r="E185" i="8" l="1"/>
  <c r="D185" i="8"/>
  <c r="C253" i="8"/>
  <c r="A254" i="8"/>
  <c r="B186" i="8" l="1"/>
  <c r="D186" i="8" s="1"/>
  <c r="C254" i="8"/>
  <c r="A255" i="8"/>
  <c r="B187" i="8" l="1"/>
  <c r="E186" i="8"/>
  <c r="A256" i="8"/>
  <c r="C255" i="8"/>
  <c r="E187" i="8" l="1"/>
  <c r="D187" i="8"/>
  <c r="C256" i="8"/>
  <c r="A257" i="8"/>
  <c r="B188" i="8" l="1"/>
  <c r="C257" i="8"/>
  <c r="A258" i="8"/>
  <c r="E188" i="8" l="1"/>
  <c r="D188" i="8"/>
  <c r="C258" i="8"/>
  <c r="A259" i="8"/>
  <c r="B189" i="8" l="1"/>
  <c r="C259" i="8"/>
  <c r="A260" i="8"/>
  <c r="D189" i="8" l="1"/>
  <c r="E189" i="8"/>
  <c r="C260" i="8"/>
  <c r="A261" i="8"/>
  <c r="B190" i="8" l="1"/>
  <c r="D190" i="8" s="1"/>
  <c r="C261" i="8"/>
  <c r="A262" i="8"/>
  <c r="B191" i="8" l="1"/>
  <c r="E190" i="8"/>
  <c r="C262" i="8"/>
  <c r="A263" i="8"/>
  <c r="E191" i="8" l="1"/>
  <c r="D191" i="8"/>
  <c r="C263" i="8"/>
  <c r="A264" i="8"/>
  <c r="B192" i="8" l="1"/>
  <c r="D192" i="8" s="1"/>
  <c r="C264" i="8"/>
  <c r="A265" i="8"/>
  <c r="B193" i="8" l="1"/>
  <c r="E192" i="8"/>
  <c r="C265" i="8"/>
  <c r="A266" i="8"/>
  <c r="E193" i="8" l="1"/>
  <c r="D193" i="8"/>
  <c r="C266" i="8"/>
  <c r="A267" i="8"/>
  <c r="B194" i="8" l="1"/>
  <c r="D194" i="8" s="1"/>
  <c r="C267" i="8"/>
  <c r="A268" i="8"/>
  <c r="B195" i="8" l="1"/>
  <c r="E194" i="8"/>
  <c r="C268" i="8"/>
  <c r="A269" i="8"/>
  <c r="D195" i="8" l="1"/>
  <c r="E195" i="8"/>
  <c r="C269" i="8"/>
  <c r="A270" i="8"/>
  <c r="B196" i="8" l="1"/>
  <c r="D196" i="8" s="1"/>
  <c r="C270" i="8"/>
  <c r="A271" i="8"/>
  <c r="B197" i="8" l="1"/>
  <c r="E197" i="8" s="1"/>
  <c r="E196" i="8"/>
  <c r="C271" i="8"/>
  <c r="A272" i="8"/>
  <c r="D197" i="8" l="1"/>
  <c r="C272" i="8"/>
  <c r="A273" i="8"/>
  <c r="B198" i="8" l="1"/>
  <c r="D198" i="8" s="1"/>
  <c r="B199" i="8" s="1"/>
  <c r="D199" i="8" s="1"/>
  <c r="C273" i="8"/>
  <c r="A274" i="8"/>
  <c r="E198" i="8" l="1"/>
  <c r="B200" i="8"/>
  <c r="D200" i="8" s="1"/>
  <c r="E199" i="8"/>
  <c r="C274" i="8"/>
  <c r="A275" i="8"/>
  <c r="B201" i="8" l="1"/>
  <c r="D201" i="8" s="1"/>
  <c r="E200" i="8"/>
  <c r="C275" i="8"/>
  <c r="A276" i="8"/>
  <c r="E201" i="8" l="1"/>
  <c r="B202" i="8"/>
  <c r="D202" i="8" s="1"/>
  <c r="C276" i="8"/>
  <c r="A277" i="8"/>
  <c r="B203" i="8" l="1"/>
  <c r="E202" i="8"/>
  <c r="C277" i="8"/>
  <c r="A278" i="8"/>
  <c r="E203" i="8" l="1"/>
  <c r="D203" i="8"/>
  <c r="C278" i="8"/>
  <c r="A279" i="8"/>
  <c r="B204" i="8" l="1"/>
  <c r="D204" i="8" s="1"/>
  <c r="C279" i="8"/>
  <c r="A280" i="8"/>
  <c r="B205" i="8" l="1"/>
  <c r="D205" i="8" s="1"/>
  <c r="E204" i="8"/>
  <c r="C280" i="8"/>
  <c r="A281" i="8"/>
  <c r="B206" i="8" l="1"/>
  <c r="D206" i="8" s="1"/>
  <c r="E205" i="8"/>
  <c r="C281" i="8"/>
  <c r="A282" i="8"/>
  <c r="B207" i="8" l="1"/>
  <c r="D207" i="8" s="1"/>
  <c r="E206" i="8"/>
  <c r="C282" i="8"/>
  <c r="A283" i="8"/>
  <c r="B208" i="8" l="1"/>
  <c r="E207" i="8"/>
  <c r="C283" i="8"/>
  <c r="A284" i="8"/>
  <c r="E208" i="8" l="1"/>
  <c r="D208" i="8"/>
  <c r="C284" i="8"/>
  <c r="A285" i="8"/>
  <c r="B209" i="8" l="1"/>
  <c r="C285" i="8"/>
  <c r="A286" i="8"/>
  <c r="E209" i="8" l="1"/>
  <c r="D209" i="8"/>
  <c r="C286" i="8"/>
  <c r="A287" i="8"/>
  <c r="B210" i="8" l="1"/>
  <c r="C287" i="8"/>
  <c r="A288" i="8"/>
  <c r="E210" i="8" l="1"/>
  <c r="D210" i="8"/>
  <c r="C288" i="8"/>
  <c r="A289" i="8"/>
  <c r="B211" i="8" l="1"/>
  <c r="D211" i="8" s="1"/>
  <c r="C289" i="8"/>
  <c r="A290" i="8"/>
  <c r="B212" i="8" l="1"/>
  <c r="E211" i="8"/>
  <c r="C290" i="8"/>
  <c r="A291" i="8"/>
  <c r="E212" i="8" l="1"/>
  <c r="D212" i="8"/>
  <c r="C291" i="8"/>
  <c r="A292" i="8"/>
  <c r="B213" i="8" l="1"/>
  <c r="D213" i="8" s="1"/>
  <c r="C292" i="8"/>
  <c r="A293" i="8"/>
  <c r="B214" i="8" l="1"/>
  <c r="D214" i="8" s="1"/>
  <c r="E213" i="8"/>
  <c r="C293" i="8"/>
  <c r="A294" i="8"/>
  <c r="B215" i="8" l="1"/>
  <c r="E214" i="8"/>
  <c r="C294" i="8"/>
  <c r="A295" i="8"/>
  <c r="E215" i="8" l="1"/>
  <c r="D215" i="8"/>
  <c r="C295" i="8"/>
  <c r="A296" i="8"/>
  <c r="B216" i="8" l="1"/>
  <c r="D216" i="8" s="1"/>
  <c r="C296" i="8"/>
  <c r="A297" i="8"/>
  <c r="B217" i="8" l="1"/>
  <c r="E216" i="8"/>
  <c r="C297" i="8"/>
  <c r="A298" i="8"/>
  <c r="E217" i="8" l="1"/>
  <c r="D217" i="8"/>
  <c r="C298" i="8"/>
  <c r="A299" i="8"/>
  <c r="B218" i="8" l="1"/>
  <c r="C299" i="8"/>
  <c r="A300" i="8"/>
  <c r="E218" i="8" l="1"/>
  <c r="D218" i="8"/>
  <c r="C300" i="8"/>
  <c r="A301" i="8"/>
  <c r="B219" i="8" l="1"/>
  <c r="C301" i="8"/>
  <c r="A302" i="8"/>
  <c r="E219" i="8" l="1"/>
  <c r="D219" i="8"/>
  <c r="C302" i="8"/>
  <c r="A303" i="8"/>
  <c r="B220" i="8" l="1"/>
  <c r="D220" i="8" s="1"/>
  <c r="C303" i="8"/>
  <c r="A304" i="8"/>
  <c r="B221" i="8" l="1"/>
  <c r="E220" i="8"/>
  <c r="C304" i="8"/>
  <c r="A305" i="8"/>
  <c r="E221" i="8" l="1"/>
  <c r="D221" i="8"/>
  <c r="C305" i="8"/>
  <c r="A306" i="8"/>
  <c r="B222" i="8" l="1"/>
  <c r="D222" i="8" s="1"/>
  <c r="C306" i="8"/>
  <c r="A307" i="8"/>
  <c r="B223" i="8" l="1"/>
  <c r="D223" i="8" s="1"/>
  <c r="E222" i="8"/>
  <c r="C307" i="8"/>
  <c r="A308" i="8"/>
  <c r="E223" i="8" l="1"/>
  <c r="B224" i="8"/>
  <c r="D224" i="8" s="1"/>
  <c r="C308" i="8"/>
  <c r="A309" i="8"/>
  <c r="B225" i="8" l="1"/>
  <c r="E224" i="8"/>
  <c r="C309" i="8"/>
  <c r="A310" i="8"/>
  <c r="E225" i="8" l="1"/>
  <c r="D225" i="8"/>
  <c r="C310" i="8"/>
  <c r="A311" i="8"/>
  <c r="B226" i="8" l="1"/>
  <c r="C311" i="8"/>
  <c r="A312" i="8"/>
  <c r="E226" i="8" l="1"/>
  <c r="D226" i="8"/>
  <c r="C312" i="8"/>
  <c r="A313" i="8"/>
  <c r="B227" i="8" l="1"/>
  <c r="C313" i="8"/>
  <c r="A314" i="8"/>
  <c r="E227" i="8" l="1"/>
  <c r="D227" i="8"/>
  <c r="C314" i="8"/>
  <c r="A315" i="8"/>
  <c r="B228" i="8" l="1"/>
  <c r="D228" i="8" s="1"/>
  <c r="C315" i="8"/>
  <c r="A316" i="8"/>
  <c r="B229" i="8" l="1"/>
  <c r="D229" i="8" s="1"/>
  <c r="E228" i="8"/>
  <c r="C316" i="8"/>
  <c r="A317" i="8"/>
  <c r="B230" i="8" l="1"/>
  <c r="D230" i="8" s="1"/>
  <c r="E229" i="8"/>
  <c r="C317" i="8"/>
  <c r="A318" i="8"/>
  <c r="E230" i="8" l="1"/>
  <c r="B231" i="8"/>
  <c r="C318" i="8"/>
  <c r="A319" i="8"/>
  <c r="E231" i="8" l="1"/>
  <c r="D231" i="8"/>
  <c r="C319" i="8"/>
  <c r="A320" i="8"/>
  <c r="B232" i="8" l="1"/>
  <c r="D232" i="8" s="1"/>
  <c r="C320" i="8"/>
  <c r="A321" i="8"/>
  <c r="B233" i="8" l="1"/>
  <c r="E232" i="8"/>
  <c r="C321" i="8"/>
  <c r="A322" i="8"/>
  <c r="E233" i="8" l="1"/>
  <c r="D233" i="8"/>
  <c r="C322" i="8"/>
  <c r="A323" i="8"/>
  <c r="B234" i="8" l="1"/>
  <c r="C323" i="8"/>
  <c r="A324" i="8"/>
  <c r="E234" i="8" l="1"/>
  <c r="D234" i="8"/>
  <c r="C324" i="8"/>
  <c r="A325" i="8"/>
  <c r="B235" i="8" l="1"/>
  <c r="D235" i="8" s="1"/>
  <c r="C325" i="8"/>
  <c r="A326" i="8"/>
  <c r="B236" i="8" l="1"/>
  <c r="D236" i="8" s="1"/>
  <c r="E235" i="8"/>
  <c r="C326" i="8"/>
  <c r="A327" i="8"/>
  <c r="B237" i="8" l="1"/>
  <c r="D237" i="8" s="1"/>
  <c r="E236" i="8"/>
  <c r="C327" i="8"/>
  <c r="A328" i="8"/>
  <c r="B238" i="8" l="1"/>
  <c r="E237" i="8"/>
  <c r="C328" i="8"/>
  <c r="A329" i="8"/>
  <c r="D238" i="8" l="1"/>
  <c r="E238" i="8"/>
  <c r="C329" i="8"/>
  <c r="A330" i="8"/>
  <c r="B239" i="8" l="1"/>
  <c r="C330" i="8"/>
  <c r="A331" i="8"/>
  <c r="E239" i="8" l="1"/>
  <c r="D239" i="8"/>
  <c r="C331" i="8"/>
  <c r="A332" i="8"/>
  <c r="B240" i="8" l="1"/>
  <c r="D240" i="8" s="1"/>
  <c r="C332" i="8"/>
  <c r="A333" i="8"/>
  <c r="E240" i="8" l="1"/>
  <c r="B241" i="8"/>
  <c r="C333" i="8"/>
  <c r="A334" i="8"/>
  <c r="E241" i="8" l="1"/>
  <c r="D241" i="8"/>
  <c r="C334" i="8"/>
  <c r="A335" i="8"/>
  <c r="B242" i="8" l="1"/>
  <c r="D242" i="8" s="1"/>
  <c r="C335" i="8"/>
  <c r="A336" i="8"/>
  <c r="B243" i="8" l="1"/>
  <c r="D243" i="8" s="1"/>
  <c r="E242" i="8"/>
  <c r="C336" i="8"/>
  <c r="A337" i="8"/>
  <c r="B244" i="8" l="1"/>
  <c r="D244" i="8" s="1"/>
  <c r="E243" i="8"/>
  <c r="C337" i="8"/>
  <c r="A338" i="8"/>
  <c r="E244" i="8" l="1"/>
  <c r="D245" i="8"/>
  <c r="B245" i="8"/>
  <c r="C338" i="8"/>
  <c r="A339" i="8"/>
  <c r="B246" i="8" l="1"/>
  <c r="E245" i="8"/>
  <c r="C339" i="8"/>
  <c r="A340" i="8"/>
  <c r="E246" i="8" l="1"/>
  <c r="D246" i="8"/>
  <c r="C340" i="8"/>
  <c r="A341" i="8"/>
  <c r="B247" i="8" l="1"/>
  <c r="C341" i="8"/>
  <c r="A342" i="8"/>
  <c r="E247" i="8" l="1"/>
  <c r="D247" i="8"/>
  <c r="C342" i="8"/>
  <c r="A343" i="8"/>
  <c r="B248" i="8" l="1"/>
  <c r="D248" i="8" s="1"/>
  <c r="C343" i="8"/>
  <c r="A344" i="8"/>
  <c r="B249" i="8" l="1"/>
  <c r="D249" i="8" s="1"/>
  <c r="E248" i="8"/>
  <c r="C344" i="8"/>
  <c r="A345" i="8"/>
  <c r="B250" i="8" l="1"/>
  <c r="E249" i="8"/>
  <c r="C345" i="8"/>
  <c r="A346" i="8"/>
  <c r="E250" i="8" l="1"/>
  <c r="D250" i="8"/>
  <c r="C346" i="8"/>
  <c r="A347" i="8"/>
  <c r="B251" i="8" l="1"/>
  <c r="C347" i="8"/>
  <c r="A348" i="8"/>
  <c r="E251" i="8" l="1"/>
  <c r="D251" i="8"/>
  <c r="C348" i="8"/>
  <c r="A349" i="8"/>
  <c r="B252" i="8" l="1"/>
  <c r="D252" i="8" s="1"/>
  <c r="C349" i="8"/>
  <c r="A350" i="8"/>
  <c r="B253" i="8" l="1"/>
  <c r="D253" i="8" s="1"/>
  <c r="E252" i="8"/>
  <c r="C350" i="8"/>
  <c r="A351" i="8"/>
  <c r="B254" i="8" l="1"/>
  <c r="D254" i="8" s="1"/>
  <c r="E253" i="8"/>
  <c r="C351" i="8"/>
  <c r="A352" i="8"/>
  <c r="B255" i="8" l="1"/>
  <c r="E254" i="8"/>
  <c r="C352" i="8"/>
  <c r="A353" i="8"/>
  <c r="E255" i="8" l="1"/>
  <c r="D255" i="8"/>
  <c r="C353" i="8"/>
  <c r="A354" i="8"/>
  <c r="B256" i="8" l="1"/>
  <c r="D256" i="8" s="1"/>
  <c r="C354" i="8"/>
  <c r="A355" i="8"/>
  <c r="B257" i="8" l="1"/>
  <c r="E256" i="8"/>
  <c r="C355" i="8"/>
  <c r="A356" i="8"/>
  <c r="E257" i="8" l="1"/>
  <c r="D257" i="8"/>
  <c r="C356" i="8"/>
  <c r="A357" i="8"/>
  <c r="B258" i="8" l="1"/>
  <c r="D258" i="8" s="1"/>
  <c r="C357" i="8"/>
  <c r="A358" i="8"/>
  <c r="B259" i="8" l="1"/>
  <c r="D259" i="8" s="1"/>
  <c r="E258" i="8"/>
  <c r="C358" i="8"/>
  <c r="A359" i="8"/>
  <c r="B260" i="8" l="1"/>
  <c r="D260" i="8" s="1"/>
  <c r="E259" i="8"/>
  <c r="C359" i="8"/>
  <c r="A360" i="8"/>
  <c r="B261" i="8" l="1"/>
  <c r="D261" i="8" s="1"/>
  <c r="E260" i="8"/>
  <c r="C360" i="8"/>
  <c r="A361" i="8"/>
  <c r="E261" i="8" l="1"/>
  <c r="B262" i="8"/>
  <c r="D262" i="8" s="1"/>
  <c r="C361" i="8"/>
  <c r="A362" i="8"/>
  <c r="B263" i="8" l="1"/>
  <c r="D263" i="8" s="1"/>
  <c r="E262" i="8"/>
  <c r="C362" i="8"/>
  <c r="A363" i="8"/>
  <c r="E263" i="8" l="1"/>
  <c r="B264" i="8"/>
  <c r="C363" i="8"/>
  <c r="A364" i="8"/>
  <c r="E264" i="8" l="1"/>
  <c r="D264" i="8"/>
  <c r="C364" i="8"/>
  <c r="A365" i="8"/>
  <c r="B265" i="8" l="1"/>
  <c r="D265" i="8" s="1"/>
  <c r="C365" i="8"/>
  <c r="A366" i="8"/>
  <c r="E265" i="8" l="1"/>
  <c r="B266" i="8"/>
  <c r="C366" i="8"/>
  <c r="A367" i="8"/>
  <c r="E266" i="8" l="1"/>
  <c r="D266" i="8"/>
  <c r="C367" i="8"/>
  <c r="A368" i="8"/>
  <c r="B267" i="8" l="1"/>
  <c r="D267" i="8" s="1"/>
  <c r="C368" i="8"/>
  <c r="A369" i="8"/>
  <c r="B268" i="8" l="1"/>
  <c r="E267" i="8"/>
  <c r="C369" i="8"/>
  <c r="A370" i="8"/>
  <c r="D268" i="8" l="1"/>
  <c r="E268" i="8"/>
  <c r="C370" i="8"/>
  <c r="A371" i="8"/>
  <c r="B269" i="8" l="1"/>
  <c r="D269" i="8" s="1"/>
  <c r="C371" i="8"/>
  <c r="A372" i="8"/>
  <c r="E269" i="8" l="1"/>
  <c r="B270" i="8"/>
  <c r="C372" i="8"/>
  <c r="A373" i="8"/>
  <c r="E270" i="8" l="1"/>
  <c r="D270" i="8"/>
  <c r="C373" i="8"/>
  <c r="A374" i="8"/>
  <c r="B271" i="8" l="1"/>
  <c r="D271" i="8" s="1"/>
  <c r="C374" i="8"/>
  <c r="A375" i="8"/>
  <c r="B272" i="8" l="1"/>
  <c r="D272" i="8" s="1"/>
  <c r="E271" i="8"/>
  <c r="C375" i="8"/>
  <c r="A376" i="8"/>
  <c r="B273" i="8" l="1"/>
  <c r="E272" i="8"/>
  <c r="C376" i="8"/>
  <c r="A377" i="8"/>
  <c r="E273" i="8" l="1"/>
  <c r="D273" i="8"/>
  <c r="C377" i="8"/>
  <c r="A378" i="8"/>
  <c r="B274" i="8" l="1"/>
  <c r="C378" i="8"/>
  <c r="A379" i="8"/>
  <c r="E274" i="8" l="1"/>
  <c r="D274" i="8"/>
  <c r="C379" i="8"/>
  <c r="A380" i="8"/>
  <c r="B275" i="8" l="1"/>
  <c r="D275" i="8" s="1"/>
  <c r="C380" i="8"/>
  <c r="A381" i="8"/>
  <c r="B276" i="8" l="1"/>
  <c r="D276" i="8" s="1"/>
  <c r="E275" i="8"/>
  <c r="C381" i="8"/>
  <c r="A382" i="8"/>
  <c r="B277" i="8" l="1"/>
  <c r="E276" i="8"/>
  <c r="C382" i="8"/>
  <c r="A383" i="8"/>
  <c r="E277" i="8" l="1"/>
  <c r="D277" i="8"/>
  <c r="C383" i="8"/>
  <c r="A384" i="8"/>
  <c r="B278" i="8" l="1"/>
  <c r="C384" i="8"/>
  <c r="A385" i="8"/>
  <c r="E278" i="8" l="1"/>
  <c r="D278" i="8"/>
  <c r="C385" i="8"/>
  <c r="A386" i="8"/>
  <c r="B279" i="8" l="1"/>
  <c r="D279" i="8" s="1"/>
  <c r="C386" i="8"/>
  <c r="A387" i="8"/>
  <c r="B280" i="8" l="1"/>
  <c r="E279" i="8"/>
  <c r="C387" i="8"/>
  <c r="A388" i="8"/>
  <c r="D280" i="8" l="1"/>
  <c r="E280" i="8"/>
  <c r="C388" i="8"/>
  <c r="A389" i="8"/>
  <c r="B281" i="8" l="1"/>
  <c r="D281" i="8" s="1"/>
  <c r="C389" i="8"/>
  <c r="A390" i="8"/>
  <c r="B282" i="8" l="1"/>
  <c r="E281" i="8"/>
  <c r="C390" i="8"/>
  <c r="A391" i="8"/>
  <c r="E282" i="8" l="1"/>
  <c r="D282" i="8"/>
  <c r="C391" i="8"/>
  <c r="A392" i="8"/>
  <c r="B283" i="8" l="1"/>
  <c r="C392" i="8"/>
  <c r="A393" i="8"/>
  <c r="E283" i="8" l="1"/>
  <c r="D283" i="8"/>
  <c r="C393" i="8"/>
  <c r="A394" i="8"/>
  <c r="B284" i="8" l="1"/>
  <c r="C394" i="8"/>
  <c r="A395" i="8"/>
  <c r="E284" i="8" l="1"/>
  <c r="D284" i="8"/>
  <c r="C395" i="8"/>
  <c r="A396" i="8"/>
  <c r="B285" i="8" l="1"/>
  <c r="D285" i="8" s="1"/>
  <c r="C396" i="8"/>
  <c r="A397" i="8"/>
  <c r="E285" i="8" l="1"/>
  <c r="B286" i="8"/>
  <c r="D286" i="8" s="1"/>
  <c r="C397" i="8"/>
  <c r="A398" i="8"/>
  <c r="B287" i="8" l="1"/>
  <c r="D287" i="8" s="1"/>
  <c r="E286" i="8"/>
  <c r="C398" i="8"/>
  <c r="A399" i="8"/>
  <c r="B288" i="8" l="1"/>
  <c r="D288" i="8" s="1"/>
  <c r="E287" i="8"/>
  <c r="C399" i="8"/>
  <c r="A400" i="8"/>
  <c r="E288" i="8" l="1"/>
  <c r="B289" i="8"/>
  <c r="C400" i="8"/>
  <c r="A401" i="8"/>
  <c r="E289" i="8" l="1"/>
  <c r="D289" i="8"/>
  <c r="C401" i="8"/>
  <c r="A402" i="8"/>
  <c r="B290" i="8" l="1"/>
  <c r="D290" i="8" s="1"/>
  <c r="C402" i="8"/>
  <c r="A403" i="8"/>
  <c r="B291" i="8" l="1"/>
  <c r="D291" i="8" s="1"/>
  <c r="E290" i="8"/>
  <c r="C403" i="8"/>
  <c r="A404" i="8"/>
  <c r="B292" i="8" l="1"/>
  <c r="D292" i="8" s="1"/>
  <c r="E291" i="8"/>
  <c r="C404" i="8"/>
  <c r="A405" i="8"/>
  <c r="E292" i="8" l="1"/>
  <c r="B293" i="8"/>
  <c r="C405" i="8"/>
  <c r="A406" i="8"/>
  <c r="D293" i="8" l="1"/>
  <c r="E293" i="8"/>
  <c r="C406" i="8"/>
  <c r="A407" i="8"/>
  <c r="B294" i="8" l="1"/>
  <c r="D294" i="8" s="1"/>
  <c r="C407" i="8"/>
  <c r="A408" i="8"/>
  <c r="E294" i="8" l="1"/>
  <c r="B295" i="8"/>
  <c r="C408" i="8"/>
  <c r="A409" i="8"/>
  <c r="E295" i="8" l="1"/>
  <c r="D295" i="8"/>
  <c r="C409" i="8"/>
  <c r="A410" i="8"/>
  <c r="B296" i="8" l="1"/>
  <c r="D296" i="8" s="1"/>
  <c r="C410" i="8"/>
  <c r="A411" i="8"/>
  <c r="B297" i="8" l="1"/>
  <c r="E296" i="8"/>
  <c r="C411" i="8"/>
  <c r="A412" i="8"/>
  <c r="E297" i="8" l="1"/>
  <c r="D297" i="8"/>
  <c r="C412" i="8"/>
  <c r="A413" i="8"/>
  <c r="B298" i="8" l="1"/>
  <c r="D298" i="8" s="1"/>
  <c r="C413" i="8"/>
  <c r="A414" i="8"/>
  <c r="B299" i="8" l="1"/>
  <c r="D299" i="8" s="1"/>
  <c r="E298" i="8"/>
  <c r="C414" i="8"/>
  <c r="A415" i="8"/>
  <c r="E299" i="8" l="1"/>
  <c r="B300" i="8"/>
  <c r="C415" i="8"/>
  <c r="A416" i="8"/>
  <c r="E300" i="8" l="1"/>
  <c r="D300" i="8"/>
  <c r="C416" i="8"/>
  <c r="A417" i="8"/>
  <c r="B301" i="8" l="1"/>
  <c r="D301" i="8" s="1"/>
  <c r="C417" i="8"/>
  <c r="A418" i="8"/>
  <c r="E301" i="8" l="1"/>
  <c r="B302" i="8"/>
  <c r="D302" i="8" s="1"/>
  <c r="C418" i="8"/>
  <c r="A419" i="8"/>
  <c r="E302" i="8" l="1"/>
  <c r="D303" i="8"/>
  <c r="B303" i="8"/>
  <c r="C419" i="8"/>
  <c r="A420" i="8"/>
  <c r="B304" i="8" l="1"/>
  <c r="D304" i="8" s="1"/>
  <c r="E303" i="8"/>
  <c r="C420" i="8"/>
  <c r="A421" i="8"/>
  <c r="E304" i="8" l="1"/>
  <c r="B305" i="8"/>
  <c r="C421" i="8"/>
  <c r="A422" i="8"/>
  <c r="E305" i="8" l="1"/>
  <c r="D305" i="8"/>
  <c r="C422" i="8"/>
  <c r="A423" i="8"/>
  <c r="B306" i="8" l="1"/>
  <c r="D306" i="8" s="1"/>
  <c r="C423" i="8"/>
  <c r="A424" i="8"/>
  <c r="B307" i="8" l="1"/>
  <c r="E306" i="8"/>
  <c r="C424" i="8"/>
  <c r="A425" i="8"/>
  <c r="E307" i="8" l="1"/>
  <c r="D307" i="8"/>
  <c r="C425" i="8"/>
  <c r="A426" i="8"/>
  <c r="B308" i="8" l="1"/>
  <c r="D308" i="8" s="1"/>
  <c r="C426" i="8"/>
  <c r="A427" i="8"/>
  <c r="B309" i="8" l="1"/>
  <c r="D309" i="8" s="1"/>
  <c r="E308" i="8"/>
  <c r="C427" i="8"/>
  <c r="A428" i="8"/>
  <c r="B310" i="8" l="1"/>
  <c r="D310" i="8" s="1"/>
  <c r="E309" i="8"/>
  <c r="C428" i="8"/>
  <c r="A429" i="8"/>
  <c r="B311" i="8" l="1"/>
  <c r="E311" i="8" s="1"/>
  <c r="E310" i="8"/>
  <c r="C429" i="8"/>
  <c r="A430" i="8"/>
  <c r="D311" i="8" l="1"/>
  <c r="B312" i="8" s="1"/>
  <c r="C430" i="8"/>
  <c r="A431" i="8"/>
  <c r="D312" i="8" l="1"/>
  <c r="B313" i="8" s="1"/>
  <c r="E313" i="8" s="1"/>
  <c r="E312" i="8"/>
  <c r="C431" i="8"/>
  <c r="A432" i="8"/>
  <c r="D313" i="8" l="1"/>
  <c r="C432" i="8"/>
  <c r="A433" i="8"/>
  <c r="B314" i="8" l="1"/>
  <c r="C433" i="8"/>
  <c r="A434" i="8"/>
  <c r="E314" i="8" l="1"/>
  <c r="D314" i="8"/>
  <c r="C434" i="8"/>
  <c r="A435" i="8"/>
  <c r="B315" i="8" l="1"/>
  <c r="D315" i="8" s="1"/>
  <c r="C435" i="8"/>
  <c r="A436" i="8"/>
  <c r="B316" i="8" l="1"/>
  <c r="D316" i="8" s="1"/>
  <c r="E315" i="8"/>
  <c r="C436" i="8"/>
  <c r="A437" i="8"/>
  <c r="B317" i="8" l="1"/>
  <c r="E316" i="8"/>
  <c r="C437" i="8"/>
  <c r="A438" i="8"/>
  <c r="D317" i="8" l="1"/>
  <c r="E317" i="8"/>
  <c r="C438" i="8"/>
  <c r="A439" i="8"/>
  <c r="B318" i="8" l="1"/>
  <c r="C439" i="8"/>
  <c r="A440" i="8"/>
  <c r="E318" i="8" l="1"/>
  <c r="D318" i="8"/>
  <c r="C440" i="8"/>
  <c r="A441" i="8"/>
  <c r="B319" i="8" l="1"/>
  <c r="C441" i="8"/>
  <c r="A442" i="8"/>
  <c r="E319" i="8" l="1"/>
  <c r="D319" i="8"/>
  <c r="C442" i="8"/>
  <c r="D16" i="8" s="1"/>
  <c r="A443" i="8"/>
  <c r="B320" i="8" l="1"/>
  <c r="D320" i="8" s="1"/>
  <c r="E443" i="8"/>
  <c r="D443" i="8"/>
  <c r="C443" i="8"/>
  <c r="B443" i="8"/>
  <c r="A444" i="8"/>
  <c r="E320" i="8" l="1"/>
  <c r="B321" i="8"/>
  <c r="E321" i="8" s="1"/>
  <c r="D444" i="8"/>
  <c r="C444" i="8"/>
  <c r="B444" i="8"/>
  <c r="E444" i="8"/>
  <c r="A445" i="8"/>
  <c r="D321" i="8" l="1"/>
  <c r="B322" i="8" s="1"/>
  <c r="D322" i="8" s="1"/>
  <c r="C445" i="8"/>
  <c r="B445" i="8"/>
  <c r="D445" i="8"/>
  <c r="E445" i="8"/>
  <c r="A446" i="8"/>
  <c r="B323" i="8" l="1"/>
  <c r="D323" i="8" s="1"/>
  <c r="E322" i="8"/>
  <c r="B446" i="8"/>
  <c r="E446" i="8"/>
  <c r="D446" i="8"/>
  <c r="C446" i="8"/>
  <c r="A447" i="8"/>
  <c r="E323" i="8" l="1"/>
  <c r="B324" i="8"/>
  <c r="D324" i="8" s="1"/>
  <c r="E447" i="8"/>
  <c r="D447" i="8"/>
  <c r="B447" i="8"/>
  <c r="C447" i="8"/>
  <c r="A448" i="8"/>
  <c r="B325" i="8" l="1"/>
  <c r="E324" i="8"/>
  <c r="D448" i="8"/>
  <c r="C448" i="8"/>
  <c r="E448" i="8"/>
  <c r="B448" i="8"/>
  <c r="A449" i="8"/>
  <c r="E325" i="8" l="1"/>
  <c r="D325" i="8"/>
  <c r="C449" i="8"/>
  <c r="B449" i="8"/>
  <c r="E449" i="8"/>
  <c r="D449" i="8"/>
  <c r="A450" i="8"/>
  <c r="B326" i="8" l="1"/>
  <c r="D326" i="8" s="1"/>
  <c r="B450" i="8"/>
  <c r="E450" i="8"/>
  <c r="C450" i="8"/>
  <c r="D450" i="8"/>
  <c r="A451" i="8"/>
  <c r="B327" i="8" l="1"/>
  <c r="E327" i="8" s="1"/>
  <c r="E326" i="8"/>
  <c r="E451" i="8"/>
  <c r="D451" i="8"/>
  <c r="C451" i="8"/>
  <c r="B451" i="8"/>
  <c r="A452" i="8"/>
  <c r="D327" i="8" l="1"/>
  <c r="B328" i="8" s="1"/>
  <c r="E328" i="8" s="1"/>
  <c r="D452" i="8"/>
  <c r="C452" i="8"/>
  <c r="B452" i="8"/>
  <c r="E452" i="8"/>
  <c r="A453" i="8"/>
  <c r="D328" i="8" l="1"/>
  <c r="B329" i="8" s="1"/>
  <c r="E329" i="8" s="1"/>
  <c r="C453" i="8"/>
  <c r="B453" i="8"/>
  <c r="D453" i="8"/>
  <c r="E453" i="8"/>
  <c r="A454" i="8"/>
  <c r="D329" i="8" l="1"/>
  <c r="B330" i="8" s="1"/>
  <c r="E330" i="8" s="1"/>
  <c r="B454" i="8"/>
  <c r="E454" i="8"/>
  <c r="D454" i="8"/>
  <c r="C454" i="8"/>
  <c r="A455" i="8"/>
  <c r="D330" i="8" l="1"/>
  <c r="E455" i="8"/>
  <c r="D455" i="8"/>
  <c r="B455" i="8"/>
  <c r="C455" i="8"/>
  <c r="A456" i="8"/>
  <c r="B331" i="8" l="1"/>
  <c r="E331" i="8" s="1"/>
  <c r="D456" i="8"/>
  <c r="C456" i="8"/>
  <c r="E456" i="8"/>
  <c r="B456" i="8"/>
  <c r="A457" i="8"/>
  <c r="D331" i="8" l="1"/>
  <c r="B332" i="8" s="1"/>
  <c r="E332" i="8" s="1"/>
  <c r="C457" i="8"/>
  <c r="B457" i="8"/>
  <c r="E457" i="8"/>
  <c r="D457" i="8"/>
  <c r="A458" i="8"/>
  <c r="D332" i="8" l="1"/>
  <c r="B458" i="8"/>
  <c r="E458" i="8"/>
  <c r="C458" i="8"/>
  <c r="D458" i="8"/>
  <c r="A459" i="8"/>
  <c r="B333" i="8" l="1"/>
  <c r="E333" i="8" s="1"/>
  <c r="E459" i="8"/>
  <c r="D459" i="8"/>
  <c r="C459" i="8"/>
  <c r="B459" i="8"/>
  <c r="A460" i="8"/>
  <c r="D333" i="8" l="1"/>
  <c r="D460" i="8"/>
  <c r="C460" i="8"/>
  <c r="B460" i="8"/>
  <c r="E460" i="8"/>
  <c r="A461" i="8"/>
  <c r="B334" i="8" l="1"/>
  <c r="E334" i="8" s="1"/>
  <c r="C461" i="8"/>
  <c r="B461" i="8"/>
  <c r="D461" i="8"/>
  <c r="E461" i="8"/>
  <c r="A462" i="8"/>
  <c r="D334" i="8" l="1"/>
  <c r="B462" i="8"/>
  <c r="E462" i="8"/>
  <c r="D462" i="8"/>
  <c r="C462" i="8"/>
  <c r="A463" i="8"/>
  <c r="B335" i="8" l="1"/>
  <c r="E335" i="8" s="1"/>
  <c r="E463" i="8"/>
  <c r="D463" i="8"/>
  <c r="B463" i="8"/>
  <c r="C463" i="8"/>
  <c r="A464" i="8"/>
  <c r="D335" i="8" l="1"/>
  <c r="D464" i="8"/>
  <c r="C464" i="8"/>
  <c r="E464" i="8"/>
  <c r="B464" i="8"/>
  <c r="A465" i="8"/>
  <c r="B336" i="8" l="1"/>
  <c r="E336" i="8" s="1"/>
  <c r="C465" i="8"/>
  <c r="B465" i="8"/>
  <c r="E465" i="8"/>
  <c r="D465" i="8"/>
  <c r="A466" i="8"/>
  <c r="D336" i="8" l="1"/>
  <c r="C466" i="8"/>
  <c r="B466" i="8"/>
  <c r="D466" i="8"/>
  <c r="E466" i="8"/>
  <c r="A467" i="8"/>
  <c r="B337" i="8" l="1"/>
  <c r="E337" i="8" s="1"/>
  <c r="B467" i="8"/>
  <c r="C467" i="8"/>
  <c r="E467" i="8"/>
  <c r="D467" i="8"/>
  <c r="A468" i="8"/>
  <c r="D337" i="8" l="1"/>
  <c r="E468" i="8"/>
  <c r="C468" i="8"/>
  <c r="B468" i="8"/>
  <c r="D468" i="8"/>
  <c r="A469" i="8"/>
  <c r="B338" i="8" l="1"/>
  <c r="E338" i="8" s="1"/>
  <c r="D469" i="8"/>
  <c r="C469" i="8"/>
  <c r="B469" i="8"/>
  <c r="E469" i="8"/>
  <c r="A470" i="8"/>
  <c r="D338" i="8" l="1"/>
  <c r="B339" i="8" s="1"/>
  <c r="E339" i="8" s="1"/>
  <c r="C470" i="8"/>
  <c r="D470" i="8"/>
  <c r="B470" i="8"/>
  <c r="E470" i="8"/>
  <c r="A471" i="8"/>
  <c r="D339" i="8" l="1"/>
  <c r="B340" i="8" s="1"/>
  <c r="E340" i="8" s="1"/>
  <c r="B471" i="8"/>
  <c r="D471" i="8"/>
  <c r="C471" i="8"/>
  <c r="E471" i="8"/>
  <c r="A472" i="8"/>
  <c r="D340" i="8" l="1"/>
  <c r="E472" i="8"/>
  <c r="D472" i="8"/>
  <c r="C472" i="8"/>
  <c r="B472" i="8"/>
  <c r="A473" i="8"/>
  <c r="B341" i="8" l="1"/>
  <c r="E341" i="8" s="1"/>
  <c r="D473" i="8"/>
  <c r="E473" i="8"/>
  <c r="C473" i="8"/>
  <c r="B473" i="8"/>
  <c r="A474" i="8"/>
  <c r="D341" i="8" l="1"/>
  <c r="C474" i="8"/>
  <c r="E474" i="8"/>
  <c r="D474" i="8"/>
  <c r="B474" i="8"/>
  <c r="A475" i="8"/>
  <c r="B342" i="8" l="1"/>
  <c r="E342" i="8" s="1"/>
  <c r="B475" i="8"/>
  <c r="E475" i="8"/>
  <c r="D475" i="8"/>
  <c r="C475" i="8"/>
  <c r="A476" i="8"/>
  <c r="D342" i="8" l="1"/>
  <c r="E476" i="8"/>
  <c r="D476" i="8"/>
  <c r="C476" i="8"/>
  <c r="B476" i="8"/>
  <c r="A477" i="8"/>
  <c r="B343" i="8" l="1"/>
  <c r="E343" i="8" s="1"/>
  <c r="D477" i="8"/>
  <c r="E477" i="8"/>
  <c r="B477" i="8"/>
  <c r="C477" i="8"/>
  <c r="A478" i="8"/>
  <c r="D343" i="8" l="1"/>
  <c r="B344" i="8" s="1"/>
  <c r="E344" i="8" s="1"/>
  <c r="C478" i="8"/>
  <c r="E478" i="8"/>
  <c r="D478" i="8"/>
  <c r="B478" i="8"/>
  <c r="A479" i="8"/>
  <c r="D344" i="8" l="1"/>
  <c r="B479" i="8"/>
  <c r="E479" i="8"/>
  <c r="C479" i="8"/>
  <c r="D479" i="8"/>
  <c r="A480" i="8"/>
  <c r="B345" i="8" l="1"/>
  <c r="E345" i="8" s="1"/>
  <c r="E480" i="8"/>
  <c r="B480" i="8"/>
  <c r="D480" i="8"/>
  <c r="C480" i="8"/>
  <c r="A481" i="8"/>
  <c r="D345" i="8" l="1"/>
  <c r="D481" i="8"/>
  <c r="B481" i="8"/>
  <c r="C481" i="8"/>
  <c r="E481" i="8"/>
  <c r="A482" i="8"/>
  <c r="B346" i="8" l="1"/>
  <c r="E346" i="8" s="1"/>
  <c r="C482" i="8"/>
  <c r="B482" i="8"/>
  <c r="E482" i="8"/>
  <c r="D482" i="8"/>
  <c r="A483" i="8"/>
  <c r="D346" i="8" l="1"/>
  <c r="B347" i="8" s="1"/>
  <c r="E347" i="8" s="1"/>
  <c r="B483" i="8"/>
  <c r="C483" i="8"/>
  <c r="D483" i="8"/>
  <c r="E483" i="8"/>
  <c r="A484" i="8"/>
  <c r="D347" i="8" l="1"/>
  <c r="E484" i="8"/>
  <c r="C484" i="8"/>
  <c r="B484" i="8"/>
  <c r="D484" i="8"/>
  <c r="A485" i="8"/>
  <c r="B348" i="8" l="1"/>
  <c r="E348" i="8" s="1"/>
  <c r="D485" i="8"/>
  <c r="C485" i="8"/>
  <c r="B485" i="8"/>
  <c r="E485" i="8"/>
  <c r="A486" i="8"/>
  <c r="D348" i="8" l="1"/>
  <c r="C486" i="8"/>
  <c r="D486" i="8"/>
  <c r="B486" i="8"/>
  <c r="E486" i="8"/>
  <c r="A487" i="8"/>
  <c r="B349" i="8" l="1"/>
  <c r="E349" i="8" s="1"/>
  <c r="B487" i="8"/>
  <c r="D487" i="8"/>
  <c r="C487" i="8"/>
  <c r="E487" i="8"/>
  <c r="A488" i="8"/>
  <c r="D349" i="8" l="1"/>
  <c r="E488" i="8"/>
  <c r="D488" i="8"/>
  <c r="C488" i="8"/>
  <c r="B488" i="8"/>
  <c r="A489" i="8"/>
  <c r="B350" i="8" l="1"/>
  <c r="E350" i="8" s="1"/>
  <c r="D489" i="8"/>
  <c r="E489" i="8"/>
  <c r="C489" i="8"/>
  <c r="B489" i="8"/>
  <c r="A490" i="8"/>
  <c r="D350" i="8" l="1"/>
  <c r="B351" i="8" s="1"/>
  <c r="E351" i="8" s="1"/>
  <c r="C490" i="8"/>
  <c r="E490" i="8"/>
  <c r="D490" i="8"/>
  <c r="B490" i="8"/>
  <c r="A491" i="8"/>
  <c r="D351" i="8" l="1"/>
  <c r="B491" i="8"/>
  <c r="E491" i="8"/>
  <c r="D491" i="8"/>
  <c r="C491" i="8"/>
  <c r="A492" i="8"/>
  <c r="B352" i="8" l="1"/>
  <c r="E352" i="8" s="1"/>
  <c r="E492" i="8"/>
  <c r="D492" i="8"/>
  <c r="B492" i="8"/>
  <c r="C492" i="8"/>
  <c r="A493" i="8"/>
  <c r="D352" i="8" l="1"/>
  <c r="B353" i="8" s="1"/>
  <c r="E353" i="8" s="1"/>
  <c r="D493" i="8"/>
  <c r="E493" i="8"/>
  <c r="C493" i="8"/>
  <c r="B493" i="8"/>
  <c r="A494" i="8"/>
  <c r="D353" i="8" l="1"/>
  <c r="B354" i="8" s="1"/>
  <c r="E354" i="8" s="1"/>
  <c r="C494" i="8"/>
  <c r="E494" i="8"/>
  <c r="B494" i="8"/>
  <c r="D494" i="8"/>
  <c r="A495" i="8"/>
  <c r="D354" i="8" l="1"/>
  <c r="B495" i="8"/>
  <c r="E495" i="8"/>
  <c r="D495" i="8"/>
  <c r="C495" i="8"/>
  <c r="A496" i="8"/>
  <c r="B355" i="8" l="1"/>
  <c r="E355" i="8" s="1"/>
  <c r="E496" i="8"/>
  <c r="B496" i="8"/>
  <c r="C496" i="8"/>
  <c r="D496" i="8"/>
  <c r="A497" i="8"/>
  <c r="D355" i="8" l="1"/>
  <c r="B356" i="8" s="1"/>
  <c r="E356" i="8" s="1"/>
  <c r="D497" i="8"/>
  <c r="B497" i="8"/>
  <c r="E497" i="8"/>
  <c r="C497" i="8"/>
  <c r="A498" i="8"/>
  <c r="D356" i="8" l="1"/>
  <c r="C498" i="8"/>
  <c r="B498" i="8"/>
  <c r="D498" i="8"/>
  <c r="E498" i="8"/>
  <c r="A499" i="8"/>
  <c r="B357" i="8" l="1"/>
  <c r="E357" i="8" s="1"/>
  <c r="B499" i="8"/>
  <c r="C499" i="8"/>
  <c r="E499" i="8"/>
  <c r="D499" i="8"/>
  <c r="A500" i="8"/>
  <c r="D357" i="8" l="1"/>
  <c r="B358" i="8" s="1"/>
  <c r="E358" i="8" s="1"/>
  <c r="E500" i="8"/>
  <c r="C500" i="8"/>
  <c r="B500" i="8"/>
  <c r="D500" i="8"/>
  <c r="A501" i="8"/>
  <c r="D358" i="8" l="1"/>
  <c r="D501" i="8"/>
  <c r="C501" i="8"/>
  <c r="B501" i="8"/>
  <c r="E501" i="8"/>
  <c r="A502" i="8"/>
  <c r="B359" i="8" l="1"/>
  <c r="E359" i="8" s="1"/>
  <c r="C502" i="8"/>
  <c r="D502" i="8"/>
  <c r="B502" i="8"/>
  <c r="E502" i="8"/>
  <c r="A503" i="8"/>
  <c r="D359" i="8" l="1"/>
  <c r="B503" i="8"/>
  <c r="D503" i="8"/>
  <c r="C503" i="8"/>
  <c r="E503" i="8"/>
  <c r="A504" i="8"/>
  <c r="B360" i="8" l="1"/>
  <c r="E360" i="8" s="1"/>
  <c r="E504" i="8"/>
  <c r="D504" i="8"/>
  <c r="C504" i="8"/>
  <c r="B504" i="8"/>
  <c r="A505" i="8"/>
  <c r="D360" i="8" l="1"/>
  <c r="D505" i="8"/>
  <c r="E505" i="8"/>
  <c r="C505" i="8"/>
  <c r="B505" i="8"/>
  <c r="A506" i="8"/>
  <c r="B361" i="8" l="1"/>
  <c r="E361" i="8" s="1"/>
  <c r="C506" i="8"/>
  <c r="E506" i="8"/>
  <c r="D506" i="8"/>
  <c r="B506" i="8"/>
  <c r="A507" i="8"/>
  <c r="D361" i="8" l="1"/>
  <c r="B362" i="8" s="1"/>
  <c r="E362" i="8" s="1"/>
  <c r="B507" i="8"/>
  <c r="E507" i="8"/>
  <c r="D507" i="8"/>
  <c r="C507" i="8"/>
  <c r="A508" i="8"/>
  <c r="D362" i="8" l="1"/>
  <c r="B363" i="8" s="1"/>
  <c r="E363" i="8" s="1"/>
  <c r="E508" i="8"/>
  <c r="D508" i="8"/>
  <c r="C508" i="8"/>
  <c r="B508" i="8"/>
  <c r="A509" i="8"/>
  <c r="D363" i="8" l="1"/>
  <c r="D509" i="8"/>
  <c r="E509" i="8"/>
  <c r="B509" i="8"/>
  <c r="C509" i="8"/>
  <c r="A510" i="8"/>
  <c r="B364" i="8" l="1"/>
  <c r="E364" i="8" s="1"/>
  <c r="C510" i="8"/>
  <c r="E510" i="8"/>
  <c r="D510" i="8"/>
  <c r="B510" i="8"/>
  <c r="A511" i="8"/>
  <c r="D364" i="8" l="1"/>
  <c r="B511" i="8"/>
  <c r="E511" i="8"/>
  <c r="C511" i="8"/>
  <c r="D511" i="8"/>
  <c r="A512" i="8"/>
  <c r="B365" i="8" l="1"/>
  <c r="E365" i="8" s="1"/>
  <c r="E512" i="8"/>
  <c r="B512" i="8"/>
  <c r="D512" i="8"/>
  <c r="C512" i="8"/>
  <c r="A513" i="8"/>
  <c r="D365" i="8" l="1"/>
  <c r="D513" i="8"/>
  <c r="B513" i="8"/>
  <c r="C513" i="8"/>
  <c r="E513" i="8"/>
  <c r="A514" i="8"/>
  <c r="B366" i="8" l="1"/>
  <c r="E366" i="8" s="1"/>
  <c r="C514" i="8"/>
  <c r="B514" i="8"/>
  <c r="E514" i="8"/>
  <c r="D514" i="8"/>
  <c r="A515" i="8"/>
  <c r="D366" i="8" l="1"/>
  <c r="B515" i="8"/>
  <c r="C515" i="8"/>
  <c r="D515" i="8"/>
  <c r="E515" i="8"/>
  <c r="A516" i="8"/>
  <c r="B367" i="8" l="1"/>
  <c r="E367" i="8" s="1"/>
  <c r="E516" i="8"/>
  <c r="C516" i="8"/>
  <c r="B516" i="8"/>
  <c r="D516" i="8"/>
  <c r="A517" i="8"/>
  <c r="D367" i="8" l="1"/>
  <c r="B368" i="8" s="1"/>
  <c r="E368" i="8" s="1"/>
  <c r="D517" i="8"/>
  <c r="C517" i="8"/>
  <c r="B517" i="8"/>
  <c r="E517" i="8"/>
  <c r="A518" i="8"/>
  <c r="D368" i="8" l="1"/>
  <c r="B369" i="8" s="1"/>
  <c r="E369" i="8" s="1"/>
  <c r="C518" i="8"/>
  <c r="D518" i="8"/>
  <c r="B518" i="8"/>
  <c r="E518" i="8"/>
  <c r="A519" i="8"/>
  <c r="D369" i="8" l="1"/>
  <c r="B370" i="8" s="1"/>
  <c r="E370" i="8" s="1"/>
  <c r="B519" i="8"/>
  <c r="D519" i="8"/>
  <c r="C519" i="8"/>
  <c r="E519" i="8"/>
  <c r="A520" i="8"/>
  <c r="D370" i="8" l="1"/>
  <c r="E520" i="8"/>
  <c r="D520" i="8"/>
  <c r="C520" i="8"/>
  <c r="B520" i="8"/>
  <c r="A521" i="8"/>
  <c r="B371" i="8" l="1"/>
  <c r="E371" i="8" s="1"/>
  <c r="D521" i="8"/>
  <c r="E521" i="8"/>
  <c r="C521" i="8"/>
  <c r="B521" i="8"/>
  <c r="A522" i="8"/>
  <c r="D371" i="8" l="1"/>
  <c r="B372" i="8" s="1"/>
  <c r="E372" i="8" s="1"/>
  <c r="C522" i="8"/>
  <c r="E522" i="8"/>
  <c r="D522" i="8"/>
  <c r="B522" i="8"/>
  <c r="A523" i="8"/>
  <c r="D372" i="8" l="1"/>
  <c r="B373" i="8" s="1"/>
  <c r="E373" i="8" s="1"/>
  <c r="B523" i="8"/>
  <c r="E523" i="8"/>
  <c r="D523" i="8"/>
  <c r="C523" i="8"/>
  <c r="A524" i="8"/>
  <c r="D373" i="8" l="1"/>
  <c r="B374" i="8" s="1"/>
  <c r="E374" i="8" s="1"/>
  <c r="E524" i="8"/>
  <c r="D524" i="8"/>
  <c r="B524" i="8"/>
  <c r="C524" i="8"/>
  <c r="A525" i="8"/>
  <c r="D374" i="8" l="1"/>
  <c r="D525" i="8"/>
  <c r="E525" i="8"/>
  <c r="C525" i="8"/>
  <c r="B525" i="8"/>
  <c r="A526" i="8"/>
  <c r="B375" i="8" l="1"/>
  <c r="E375" i="8" s="1"/>
  <c r="C526" i="8"/>
  <c r="E526" i="8"/>
  <c r="B526" i="8"/>
  <c r="D526" i="8"/>
  <c r="A527" i="8"/>
  <c r="D375" i="8" l="1"/>
  <c r="B376" i="8" s="1"/>
  <c r="E376" i="8" s="1"/>
  <c r="B527" i="8"/>
  <c r="E527" i="8"/>
  <c r="D527" i="8"/>
  <c r="C527" i="8"/>
  <c r="A528" i="8"/>
  <c r="D376" i="8" l="1"/>
  <c r="B377" i="8" s="1"/>
  <c r="E377" i="8" s="1"/>
  <c r="E528" i="8"/>
  <c r="B528" i="8"/>
  <c r="C528" i="8"/>
  <c r="D528" i="8"/>
  <c r="A529" i="8"/>
  <c r="D377" i="8" l="1"/>
  <c r="D529" i="8"/>
  <c r="B529" i="8"/>
  <c r="E529" i="8"/>
  <c r="C529" i="8"/>
  <c r="A530" i="8"/>
  <c r="B378" i="8" l="1"/>
  <c r="E378" i="8" s="1"/>
  <c r="C530" i="8"/>
  <c r="B530" i="8"/>
  <c r="D530" i="8"/>
  <c r="E530" i="8"/>
  <c r="A531" i="8"/>
  <c r="D378" i="8" l="1"/>
  <c r="B531" i="8"/>
  <c r="C531" i="8"/>
  <c r="E531" i="8"/>
  <c r="D531" i="8"/>
  <c r="A532" i="8"/>
  <c r="B379" i="8" l="1"/>
  <c r="E379" i="8" s="1"/>
  <c r="E532" i="8"/>
  <c r="C532" i="8"/>
  <c r="B532" i="8"/>
  <c r="D532" i="8"/>
  <c r="A533" i="8"/>
  <c r="D379" i="8" l="1"/>
  <c r="D533" i="8"/>
  <c r="C533" i="8"/>
  <c r="B533" i="8"/>
  <c r="E533" i="8"/>
  <c r="A534" i="8"/>
  <c r="B380" i="8" l="1"/>
  <c r="E380" i="8" s="1"/>
  <c r="C534" i="8"/>
  <c r="D534" i="8"/>
  <c r="B534" i="8"/>
  <c r="E534" i="8"/>
  <c r="A535" i="8"/>
  <c r="D380" i="8" l="1"/>
  <c r="B381" i="8" s="1"/>
  <c r="E381" i="8" s="1"/>
  <c r="B535" i="8"/>
  <c r="D535" i="8"/>
  <c r="C535" i="8"/>
  <c r="E535" i="8"/>
  <c r="A536" i="8"/>
  <c r="D381" i="8" l="1"/>
  <c r="B382" i="8" s="1"/>
  <c r="E382" i="8" s="1"/>
  <c r="E536" i="8"/>
  <c r="D536" i="8"/>
  <c r="C536" i="8"/>
  <c r="B536" i="8"/>
  <c r="A537" i="8"/>
  <c r="D382" i="8" l="1"/>
  <c r="D537" i="8"/>
  <c r="E537" i="8"/>
  <c r="C537" i="8"/>
  <c r="B537" i="8"/>
  <c r="A538" i="8"/>
  <c r="B383" i="8" l="1"/>
  <c r="E383" i="8" s="1"/>
  <c r="E538" i="8"/>
  <c r="C538" i="8"/>
  <c r="D538" i="8"/>
  <c r="B538" i="8"/>
  <c r="A539" i="8"/>
  <c r="D383" i="8" l="1"/>
  <c r="D539" i="8"/>
  <c r="C539" i="8"/>
  <c r="B539" i="8"/>
  <c r="E539" i="8"/>
  <c r="A540" i="8"/>
  <c r="B384" i="8" l="1"/>
  <c r="E384" i="8" s="1"/>
  <c r="C540" i="8"/>
  <c r="D540" i="8"/>
  <c r="B540" i="8"/>
  <c r="E540" i="8"/>
  <c r="A541" i="8"/>
  <c r="D384" i="8" l="1"/>
  <c r="B385" i="8" s="1"/>
  <c r="E385" i="8" s="1"/>
  <c r="B541" i="8"/>
  <c r="D541" i="8"/>
  <c r="E541" i="8"/>
  <c r="C541" i="8"/>
  <c r="A542" i="8"/>
  <c r="D385" i="8" l="1"/>
  <c r="B386" i="8" s="1"/>
  <c r="E386" i="8" s="1"/>
  <c r="E542" i="8"/>
  <c r="D542" i="8"/>
  <c r="B542" i="8"/>
  <c r="C542" i="8"/>
  <c r="A543" i="8"/>
  <c r="D386" i="8" l="1"/>
  <c r="B387" i="8" s="1"/>
  <c r="E387" i="8" s="1"/>
  <c r="D543" i="8"/>
  <c r="E543" i="8"/>
  <c r="B543" i="8"/>
  <c r="C543" i="8"/>
  <c r="A544" i="8"/>
  <c r="D387" i="8" l="1"/>
  <c r="B388" i="8" s="1"/>
  <c r="E388" i="8"/>
  <c r="C544" i="8"/>
  <c r="E544" i="8"/>
  <c r="D544" i="8"/>
  <c r="B544" i="8"/>
  <c r="A545" i="8"/>
  <c r="D388" i="8" l="1"/>
  <c r="B389" i="8" s="1"/>
  <c r="E389" i="8" s="1"/>
  <c r="B545" i="8"/>
  <c r="E545" i="8"/>
  <c r="D545" i="8"/>
  <c r="C545" i="8"/>
  <c r="A546" i="8"/>
  <c r="D389" i="8" l="1"/>
  <c r="B390" i="8" s="1"/>
  <c r="E390" i="8" s="1"/>
  <c r="E546" i="8"/>
  <c r="B546" i="8"/>
  <c r="D546" i="8"/>
  <c r="C546" i="8"/>
  <c r="A547" i="8"/>
  <c r="D390" i="8" l="1"/>
  <c r="D547" i="8"/>
  <c r="C547" i="8"/>
  <c r="B547" i="8"/>
  <c r="E547" i="8"/>
  <c r="A548" i="8"/>
  <c r="B391" i="8" l="1"/>
  <c r="E391" i="8" s="1"/>
  <c r="C548" i="8"/>
  <c r="E548" i="8"/>
  <c r="D548" i="8"/>
  <c r="B548" i="8"/>
  <c r="A549" i="8"/>
  <c r="D391" i="8" l="1"/>
  <c r="B549" i="8"/>
  <c r="E549" i="8"/>
  <c r="D549" i="8"/>
  <c r="C549" i="8"/>
  <c r="A550" i="8"/>
  <c r="B392" i="8" l="1"/>
  <c r="E392" i="8" s="1"/>
  <c r="E550" i="8"/>
  <c r="B550" i="8"/>
  <c r="C550" i="8"/>
  <c r="D550" i="8"/>
  <c r="A551" i="8"/>
  <c r="D392" i="8" l="1"/>
  <c r="D551" i="8"/>
  <c r="B551" i="8"/>
  <c r="E551" i="8"/>
  <c r="C551" i="8"/>
  <c r="A552" i="8"/>
  <c r="B393" i="8" l="1"/>
  <c r="E393" i="8" s="1"/>
  <c r="C552" i="8"/>
  <c r="B552" i="8"/>
  <c r="E552" i="8"/>
  <c r="D552" i="8"/>
  <c r="A553" i="8"/>
  <c r="D393" i="8" l="1"/>
  <c r="B553" i="8"/>
  <c r="C553" i="8"/>
  <c r="D553" i="8"/>
  <c r="E553" i="8"/>
  <c r="A554" i="8"/>
  <c r="B394" i="8" l="1"/>
  <c r="E394" i="8" s="1"/>
  <c r="E554" i="8"/>
  <c r="C554" i="8"/>
  <c r="D554" i="8"/>
  <c r="B554" i="8"/>
  <c r="A555" i="8"/>
  <c r="D394" i="8" l="1"/>
  <c r="D555" i="8"/>
  <c r="C555" i="8"/>
  <c r="E555" i="8"/>
  <c r="B555" i="8"/>
  <c r="A556" i="8"/>
  <c r="B395" i="8" l="1"/>
  <c r="E395" i="8" s="1"/>
  <c r="C556" i="8"/>
  <c r="D556" i="8"/>
  <c r="B556" i="8"/>
  <c r="E556" i="8"/>
  <c r="A557" i="8"/>
  <c r="D395" i="8" l="1"/>
  <c r="B557" i="8"/>
  <c r="D557" i="8"/>
  <c r="C557" i="8"/>
  <c r="E557" i="8"/>
  <c r="A558" i="8"/>
  <c r="B396" i="8" l="1"/>
  <c r="E396" i="8" s="1"/>
  <c r="E558" i="8"/>
  <c r="D558" i="8"/>
  <c r="C558" i="8"/>
  <c r="B558" i="8"/>
  <c r="A559" i="8"/>
  <c r="D396" i="8" l="1"/>
  <c r="D559" i="8"/>
  <c r="E559" i="8"/>
  <c r="B559" i="8"/>
  <c r="C559" i="8"/>
  <c r="A560" i="8"/>
  <c r="B397" i="8" l="1"/>
  <c r="E397" i="8" s="1"/>
  <c r="C560" i="8"/>
  <c r="E560" i="8"/>
  <c r="B560" i="8"/>
  <c r="D560" i="8"/>
  <c r="A561" i="8"/>
  <c r="D397" i="8" l="1"/>
  <c r="B561" i="8"/>
  <c r="E561" i="8"/>
  <c r="D561" i="8"/>
  <c r="C561" i="8"/>
  <c r="A562" i="8"/>
  <c r="B398" i="8" l="1"/>
  <c r="E398" i="8" s="1"/>
  <c r="E562" i="8"/>
  <c r="D562" i="8"/>
  <c r="B562" i="8"/>
  <c r="C562" i="8"/>
  <c r="A563" i="8"/>
  <c r="D398" i="8" l="1"/>
  <c r="B399" i="8" s="1"/>
  <c r="E399" i="8" s="1"/>
  <c r="D563" i="8"/>
  <c r="B563" i="8"/>
  <c r="E563" i="8"/>
  <c r="C563" i="8"/>
  <c r="A564" i="8"/>
  <c r="D399" i="8" l="1"/>
  <c r="B400" i="8" s="1"/>
  <c r="E400" i="8" s="1"/>
  <c r="C564" i="8"/>
  <c r="D564" i="8"/>
  <c r="B564" i="8"/>
  <c r="E564" i="8"/>
  <c r="A565" i="8"/>
  <c r="D400" i="8" l="1"/>
  <c r="B565" i="8"/>
  <c r="E565" i="8"/>
  <c r="D565" i="8"/>
  <c r="C565" i="8"/>
  <c r="A566" i="8"/>
  <c r="B401" i="8" l="1"/>
  <c r="E401" i="8" s="1"/>
  <c r="E566" i="8"/>
  <c r="B566" i="8"/>
  <c r="D566" i="8"/>
  <c r="C566" i="8"/>
  <c r="A567" i="8"/>
  <c r="D401" i="8" l="1"/>
  <c r="D567" i="8"/>
  <c r="B567" i="8"/>
  <c r="C567" i="8"/>
  <c r="E567" i="8"/>
  <c r="A568" i="8"/>
  <c r="D402" i="8" l="1"/>
  <c r="B402" i="8"/>
  <c r="E402" i="8" s="1"/>
  <c r="C568" i="8"/>
  <c r="B568" i="8"/>
  <c r="E568" i="8"/>
  <c r="D568" i="8"/>
  <c r="A569" i="8"/>
  <c r="B403" i="8" l="1"/>
  <c r="E403" i="8" s="1"/>
  <c r="B569" i="8"/>
  <c r="C569" i="8"/>
  <c r="E569" i="8"/>
  <c r="D569" i="8"/>
  <c r="A570" i="8"/>
  <c r="D403" i="8" l="1"/>
  <c r="E570" i="8"/>
  <c r="C570" i="8"/>
  <c r="B570" i="8"/>
  <c r="D570" i="8"/>
  <c r="A571" i="8"/>
  <c r="B404" i="8" l="1"/>
  <c r="E404" i="8" s="1"/>
  <c r="D571" i="8"/>
  <c r="C571" i="8"/>
  <c r="E571" i="8"/>
  <c r="B571" i="8"/>
  <c r="A572" i="8"/>
  <c r="D404" i="8" l="1"/>
  <c r="C572" i="8"/>
  <c r="D572" i="8"/>
  <c r="E572" i="8"/>
  <c r="B572" i="8"/>
  <c r="A573" i="8"/>
  <c r="D405" i="8" l="1"/>
  <c r="B406" i="8" s="1"/>
  <c r="E406" i="8" s="1"/>
  <c r="B405" i="8"/>
  <c r="E405" i="8" s="1"/>
  <c r="B573" i="8"/>
  <c r="D573" i="8"/>
  <c r="C573" i="8"/>
  <c r="E573" i="8"/>
  <c r="A574" i="8"/>
  <c r="D406" i="8" l="1"/>
  <c r="E574" i="8"/>
  <c r="D574" i="8"/>
  <c r="C574" i="8"/>
  <c r="B574" i="8"/>
  <c r="A575" i="8"/>
  <c r="B407" i="8" l="1"/>
  <c r="E407" i="8" s="1"/>
  <c r="D575" i="8"/>
  <c r="E575" i="8"/>
  <c r="C575" i="8"/>
  <c r="B575" i="8"/>
  <c r="A576" i="8"/>
  <c r="D407" i="8" l="1"/>
  <c r="B408" i="8" s="1"/>
  <c r="E408" i="8" s="1"/>
  <c r="C576" i="8"/>
  <c r="E576" i="8"/>
  <c r="B576" i="8"/>
  <c r="D576" i="8"/>
  <c r="A577" i="8"/>
  <c r="D408" i="8" l="1"/>
  <c r="B577" i="8"/>
  <c r="E577" i="8"/>
  <c r="C577" i="8"/>
  <c r="D577" i="8"/>
  <c r="A578" i="8"/>
  <c r="B409" i="8" l="1"/>
  <c r="E409" i="8" s="1"/>
  <c r="E578" i="8"/>
  <c r="D578" i="8"/>
  <c r="C578" i="8"/>
  <c r="B578" i="8"/>
  <c r="A579" i="8"/>
  <c r="D409" i="8" l="1"/>
  <c r="B410" i="8" s="1"/>
  <c r="E410" i="8" s="1"/>
  <c r="D579" i="8"/>
  <c r="E579" i="8"/>
  <c r="B579" i="8"/>
  <c r="C579" i="8"/>
  <c r="A580" i="8"/>
  <c r="D410" i="8" l="1"/>
  <c r="B411" i="8" s="1"/>
  <c r="C580" i="8"/>
  <c r="B580" i="8"/>
  <c r="E580" i="8"/>
  <c r="D580" i="8"/>
  <c r="A581" i="8"/>
  <c r="E411" i="8" l="1"/>
  <c r="D411" i="8"/>
  <c r="B412" i="8" s="1"/>
  <c r="E412" i="8" s="1"/>
  <c r="B581" i="8"/>
  <c r="D581" i="8"/>
  <c r="C581" i="8"/>
  <c r="E581" i="8"/>
  <c r="A582" i="8"/>
  <c r="D412" i="8" l="1"/>
  <c r="E582" i="8"/>
  <c r="B582" i="8"/>
  <c r="D582" i="8"/>
  <c r="C582" i="8"/>
  <c r="A583" i="8"/>
  <c r="B413" i="8" l="1"/>
  <c r="E413" i="8" s="1"/>
  <c r="D583" i="8"/>
  <c r="B583" i="8"/>
  <c r="E583" i="8"/>
  <c r="C583" i="8"/>
  <c r="A584" i="8"/>
  <c r="D413" i="8" l="1"/>
  <c r="C584" i="8"/>
  <c r="B584" i="8"/>
  <c r="D584" i="8"/>
  <c r="E584" i="8"/>
  <c r="A585" i="8"/>
  <c r="B414" i="8" l="1"/>
  <c r="E414" i="8" s="1"/>
  <c r="B585" i="8"/>
  <c r="C585" i="8"/>
  <c r="E585" i="8"/>
  <c r="D585" i="8"/>
  <c r="A586" i="8"/>
  <c r="D414" i="8" l="1"/>
  <c r="E586" i="8"/>
  <c r="C586" i="8"/>
  <c r="D586" i="8"/>
  <c r="B586" i="8"/>
  <c r="A587" i="8"/>
  <c r="B415" i="8" l="1"/>
  <c r="E415" i="8" s="1"/>
  <c r="D587" i="8"/>
  <c r="C587" i="8"/>
  <c r="B587" i="8"/>
  <c r="E587" i="8"/>
  <c r="A588" i="8"/>
  <c r="D415" i="8" l="1"/>
  <c r="B416" i="8" s="1"/>
  <c r="E416" i="8" s="1"/>
  <c r="C588" i="8"/>
  <c r="D588" i="8"/>
  <c r="E588" i="8"/>
  <c r="B588" i="8"/>
  <c r="A589" i="8"/>
  <c r="D416" i="8" l="1"/>
  <c r="B589" i="8"/>
  <c r="D589" i="8"/>
  <c r="E589" i="8"/>
  <c r="C589" i="8"/>
  <c r="A590" i="8"/>
  <c r="B417" i="8" l="1"/>
  <c r="E417" i="8" s="1"/>
  <c r="E590" i="8"/>
  <c r="D590" i="8"/>
  <c r="B590" i="8"/>
  <c r="C590" i="8"/>
  <c r="A591" i="8"/>
  <c r="D417" i="8" l="1"/>
  <c r="D591" i="8"/>
  <c r="E591" i="8"/>
  <c r="C591" i="8"/>
  <c r="B591" i="8"/>
  <c r="A592" i="8"/>
  <c r="B418" i="8" l="1"/>
  <c r="E418" i="8" s="1"/>
  <c r="C592" i="8"/>
  <c r="E592" i="8"/>
  <c r="D592" i="8"/>
  <c r="B592" i="8"/>
  <c r="A593" i="8"/>
  <c r="D418" i="8" l="1"/>
  <c r="B593" i="8"/>
  <c r="E593" i="8"/>
  <c r="C593" i="8"/>
  <c r="D593" i="8"/>
  <c r="A594" i="8"/>
  <c r="B419" i="8" l="1"/>
  <c r="E419" i="8" s="1"/>
  <c r="E594" i="8"/>
  <c r="C594" i="8"/>
  <c r="B594" i="8"/>
  <c r="D594" i="8"/>
  <c r="A595" i="8"/>
  <c r="D419" i="8" l="1"/>
  <c r="D595" i="8"/>
  <c r="E595" i="8"/>
  <c r="C595" i="8"/>
  <c r="B595" i="8"/>
  <c r="A596" i="8"/>
  <c r="B420" i="8" l="1"/>
  <c r="E420" i="8" s="1"/>
  <c r="C596" i="8"/>
  <c r="E596" i="8"/>
  <c r="B596" i="8"/>
  <c r="D596" i="8"/>
  <c r="A597" i="8"/>
  <c r="D420" i="8" l="1"/>
  <c r="B597" i="8"/>
  <c r="E597" i="8"/>
  <c r="D597" i="8"/>
  <c r="C597" i="8"/>
  <c r="A598" i="8"/>
  <c r="B421" i="8" l="1"/>
  <c r="E421" i="8" s="1"/>
  <c r="E598" i="8"/>
  <c r="B598" i="8"/>
  <c r="C598" i="8"/>
  <c r="D598" i="8"/>
  <c r="A599" i="8"/>
  <c r="D421" i="8" l="1"/>
  <c r="D599" i="8"/>
  <c r="B599" i="8"/>
  <c r="E599" i="8"/>
  <c r="C599" i="8"/>
  <c r="A600" i="8"/>
  <c r="B422" i="8" l="1"/>
  <c r="E422" i="8" s="1"/>
  <c r="C600" i="8"/>
  <c r="B600" i="8"/>
  <c r="D600" i="8"/>
  <c r="E600" i="8"/>
  <c r="A601" i="8"/>
  <c r="D422" i="8" l="1"/>
  <c r="B601" i="8"/>
  <c r="C601" i="8"/>
  <c r="E601" i="8"/>
  <c r="D601" i="8"/>
  <c r="A602" i="8"/>
  <c r="B423" i="8" l="1"/>
  <c r="E423" i="8" s="1"/>
  <c r="E602" i="8"/>
  <c r="C602" i="8"/>
  <c r="B602" i="8"/>
  <c r="D602" i="8"/>
  <c r="A603" i="8"/>
  <c r="D423" i="8" l="1"/>
  <c r="D603" i="8"/>
  <c r="C603" i="8"/>
  <c r="B603" i="8"/>
  <c r="E603" i="8"/>
  <c r="A604" i="8"/>
  <c r="B424" i="8" l="1"/>
  <c r="E424" i="8" s="1"/>
  <c r="C604" i="8"/>
  <c r="D604" i="8"/>
  <c r="B604" i="8"/>
  <c r="E604" i="8"/>
  <c r="A605" i="8"/>
  <c r="D424" i="8" l="1"/>
  <c r="B425" i="8"/>
  <c r="E425" i="8" s="1"/>
  <c r="B605" i="8"/>
  <c r="D605" i="8"/>
  <c r="C605" i="8"/>
  <c r="E605" i="8"/>
  <c r="A606" i="8"/>
  <c r="D425" i="8" l="1"/>
  <c r="E606" i="8"/>
  <c r="D606" i="8"/>
  <c r="C606" i="8"/>
  <c r="B606" i="8"/>
  <c r="A607" i="8"/>
  <c r="B426" i="8" l="1"/>
  <c r="E426" i="8" s="1"/>
  <c r="D607" i="8"/>
  <c r="E607" i="8"/>
  <c r="C607" i="8"/>
  <c r="B607" i="8"/>
  <c r="A608" i="8"/>
  <c r="D426" i="8" l="1"/>
  <c r="C608" i="8"/>
  <c r="E608" i="8"/>
  <c r="D608" i="8"/>
  <c r="B608" i="8"/>
  <c r="A609" i="8"/>
  <c r="B427" i="8" l="1"/>
  <c r="E427" i="8" s="1"/>
  <c r="B609" i="8"/>
  <c r="E609" i="8"/>
  <c r="D609" i="8"/>
  <c r="C609" i="8"/>
  <c r="A610" i="8"/>
  <c r="D427" i="8" l="1"/>
  <c r="E610" i="8"/>
  <c r="D610" i="8"/>
  <c r="C610" i="8"/>
  <c r="B610" i="8"/>
  <c r="A611" i="8"/>
  <c r="B428" i="8" l="1"/>
  <c r="E428" i="8" s="1"/>
  <c r="D611" i="8"/>
  <c r="E611" i="8"/>
  <c r="B611" i="8"/>
  <c r="C611" i="8"/>
  <c r="A612" i="8"/>
  <c r="D428" i="8" l="1"/>
  <c r="C612" i="8"/>
  <c r="E612" i="8"/>
  <c r="D612" i="8"/>
  <c r="B612" i="8"/>
  <c r="A613" i="8"/>
  <c r="B429" i="8" l="1"/>
  <c r="E429" i="8" s="1"/>
  <c r="B613" i="8"/>
  <c r="E613" i="8"/>
  <c r="C613" i="8"/>
  <c r="D613" i="8"/>
  <c r="A614" i="8"/>
  <c r="D429" i="8" l="1"/>
  <c r="B430" i="8" s="1"/>
  <c r="E430" i="8" s="1"/>
  <c r="E614" i="8"/>
  <c r="B614" i="8"/>
  <c r="D614" i="8"/>
  <c r="C614" i="8"/>
  <c r="A615" i="8"/>
  <c r="D430" i="8" l="1"/>
  <c r="B431" i="8" s="1"/>
  <c r="E431" i="8" s="1"/>
  <c r="D615" i="8"/>
  <c r="B615" i="8"/>
  <c r="C615" i="8"/>
  <c r="E615" i="8"/>
  <c r="A616" i="8"/>
  <c r="D431" i="8" l="1"/>
  <c r="C616" i="8"/>
  <c r="B616" i="8"/>
  <c r="E616" i="8"/>
  <c r="D616" i="8"/>
  <c r="A617" i="8"/>
  <c r="B432" i="8" l="1"/>
  <c r="E432" i="8" s="1"/>
  <c r="B617" i="8"/>
  <c r="C617" i="8"/>
  <c r="D617" i="8"/>
  <c r="E617" i="8"/>
  <c r="A618" i="8"/>
  <c r="D432" i="8" l="1"/>
  <c r="B433" i="8" s="1"/>
  <c r="E433" i="8" s="1"/>
  <c r="E618" i="8"/>
  <c r="C618" i="8"/>
  <c r="B618" i="8"/>
  <c r="D618" i="8"/>
  <c r="A619" i="8"/>
  <c r="D433" i="8" l="1"/>
  <c r="D619" i="8"/>
  <c r="C619" i="8"/>
  <c r="B619" i="8"/>
  <c r="E619" i="8"/>
  <c r="A620" i="8"/>
  <c r="B434" i="8" l="1"/>
  <c r="E434" i="8" s="1"/>
  <c r="C620" i="8"/>
  <c r="D620" i="8"/>
  <c r="B620" i="8"/>
  <c r="E620" i="8"/>
  <c r="A621" i="8"/>
  <c r="D434" i="8" l="1"/>
  <c r="B435" i="8" s="1"/>
  <c r="E435" i="8" s="1"/>
  <c r="B621" i="8"/>
  <c r="D621" i="8"/>
  <c r="C621" i="8"/>
  <c r="E621" i="8"/>
  <c r="A622" i="8"/>
  <c r="D435" i="8" l="1"/>
  <c r="B436" i="8" s="1"/>
  <c r="E436" i="8" s="1"/>
  <c r="E622" i="8"/>
  <c r="D622" i="8"/>
  <c r="C622" i="8"/>
  <c r="B622" i="8"/>
  <c r="A623" i="8"/>
  <c r="D436" i="8" l="1"/>
  <c r="B437" i="8" s="1"/>
  <c r="E437" i="8" s="1"/>
  <c r="D623" i="8"/>
  <c r="E623" i="8"/>
  <c r="C623" i="8"/>
  <c r="B623" i="8"/>
  <c r="A624" i="8"/>
  <c r="D437" i="8" l="1"/>
  <c r="C624" i="8"/>
  <c r="E624" i="8"/>
  <c r="D624" i="8"/>
  <c r="B624" i="8"/>
  <c r="A625" i="8"/>
  <c r="D438" i="8" l="1"/>
  <c r="B438" i="8"/>
  <c r="E438" i="8" s="1"/>
  <c r="B625" i="8"/>
  <c r="E625" i="8"/>
  <c r="D625" i="8"/>
  <c r="C625" i="8"/>
  <c r="A626" i="8"/>
  <c r="B439" i="8" l="1"/>
  <c r="E439" i="8" s="1"/>
  <c r="E626" i="8"/>
  <c r="D626" i="8"/>
  <c r="B626" i="8"/>
  <c r="C626" i="8"/>
  <c r="A627" i="8"/>
  <c r="D439" i="8" l="1"/>
  <c r="B440" i="8" s="1"/>
  <c r="E440" i="8" s="1"/>
  <c r="D627" i="8"/>
  <c r="E627" i="8"/>
  <c r="C627" i="8"/>
  <c r="B627" i="8"/>
  <c r="A628" i="8"/>
  <c r="D440" i="8" l="1"/>
  <c r="C628" i="8"/>
  <c r="E628" i="8"/>
  <c r="B628" i="8"/>
  <c r="D628" i="8"/>
  <c r="A629" i="8"/>
  <c r="B441" i="8" l="1"/>
  <c r="E441" i="8" s="1"/>
  <c r="B629" i="8"/>
  <c r="E629" i="8"/>
  <c r="D629" i="8"/>
  <c r="C629" i="8"/>
  <c r="A630" i="8"/>
  <c r="D441" i="8" l="1"/>
  <c r="B442" i="8" s="1"/>
  <c r="E442" i="8" s="1"/>
  <c r="D17" i="8" s="1"/>
  <c r="E630" i="8"/>
  <c r="B630" i="8"/>
  <c r="C630" i="8"/>
  <c r="D630" i="8"/>
  <c r="A631" i="8"/>
  <c r="D442" i="8" l="1"/>
  <c r="D631" i="8"/>
  <c r="B631" i="8"/>
  <c r="E631" i="8"/>
  <c r="C631" i="8"/>
  <c r="A632" i="8"/>
  <c r="C632" i="8" l="1"/>
  <c r="B632" i="8"/>
  <c r="D632" i="8"/>
  <c r="E632" i="8"/>
  <c r="A633" i="8"/>
  <c r="B633" i="8" l="1"/>
  <c r="C633" i="8"/>
  <c r="E633" i="8"/>
  <c r="D633" i="8"/>
  <c r="A634" i="8"/>
  <c r="E634" i="8" l="1"/>
  <c r="C634" i="8"/>
  <c r="B634" i="8"/>
  <c r="D634" i="8"/>
  <c r="A635" i="8"/>
  <c r="D635" i="8" l="1"/>
  <c r="C635" i="8"/>
  <c r="B635" i="8"/>
  <c r="E635" i="8"/>
  <c r="A636" i="8"/>
  <c r="C636" i="8" l="1"/>
  <c r="D636" i="8"/>
  <c r="B636" i="8"/>
  <c r="E636" i="8"/>
  <c r="A637" i="8"/>
  <c r="B637" i="8" l="1"/>
  <c r="D637" i="8"/>
  <c r="C637" i="8"/>
  <c r="E637" i="8"/>
  <c r="A638" i="8"/>
  <c r="E638" i="8" l="1"/>
  <c r="D638" i="8"/>
  <c r="C638" i="8"/>
  <c r="B638" i="8"/>
  <c r="A639" i="8"/>
  <c r="D639" i="8" l="1"/>
  <c r="E639" i="8"/>
  <c r="C639" i="8"/>
  <c r="B639" i="8"/>
  <c r="A640" i="8"/>
  <c r="C640" i="8" l="1"/>
  <c r="E640" i="8"/>
  <c r="D640" i="8"/>
  <c r="B640" i="8"/>
  <c r="A641" i="8"/>
  <c r="B641" i="8" l="1"/>
  <c r="E641" i="8"/>
  <c r="D641" i="8"/>
  <c r="C641" i="8"/>
  <c r="A642" i="8"/>
  <c r="E642" i="8" l="1"/>
  <c r="D642" i="8"/>
  <c r="C642" i="8"/>
  <c r="B642" i="8"/>
  <c r="A643" i="8"/>
  <c r="D643" i="8" l="1"/>
  <c r="E643" i="8"/>
  <c r="B643" i="8"/>
  <c r="C643" i="8"/>
  <c r="A644" i="8"/>
  <c r="C644" i="8" l="1"/>
  <c r="E644" i="8"/>
  <c r="D644" i="8"/>
  <c r="B644" i="8"/>
  <c r="A645" i="8"/>
  <c r="B645" i="8" l="1"/>
  <c r="E645" i="8"/>
  <c r="C645" i="8"/>
  <c r="D645" i="8"/>
  <c r="A646" i="8"/>
  <c r="E646" i="8" l="1"/>
  <c r="B646" i="8"/>
  <c r="D646" i="8"/>
  <c r="C646" i="8"/>
  <c r="A647" i="8"/>
  <c r="D647" i="8" l="1"/>
  <c r="B647" i="8"/>
  <c r="C647" i="8"/>
  <c r="E647" i="8"/>
  <c r="A648" i="8"/>
  <c r="C648" i="8" l="1"/>
  <c r="B648" i="8"/>
  <c r="E648" i="8"/>
  <c r="D648" i="8"/>
  <c r="A649" i="8"/>
  <c r="B649" i="8" l="1"/>
  <c r="C649" i="8"/>
  <c r="D649" i="8"/>
  <c r="E649" i="8"/>
  <c r="A650" i="8"/>
  <c r="E650" i="8" l="1"/>
  <c r="C650" i="8"/>
  <c r="B650" i="8"/>
  <c r="D650" i="8"/>
  <c r="A651" i="8"/>
  <c r="D651" i="8" l="1"/>
  <c r="C651" i="8"/>
  <c r="B651" i="8"/>
  <c r="E651" i="8"/>
  <c r="A652" i="8"/>
  <c r="C652" i="8" l="1"/>
  <c r="D652" i="8"/>
  <c r="B652" i="8"/>
  <c r="E652" i="8"/>
  <c r="A653" i="8"/>
  <c r="B653" i="8" l="1"/>
  <c r="D653" i="8"/>
  <c r="C653" i="8"/>
  <c r="E653" i="8"/>
  <c r="A654" i="8"/>
  <c r="E654" i="8" l="1"/>
  <c r="D654" i="8"/>
  <c r="C654" i="8"/>
  <c r="B654" i="8"/>
  <c r="A655" i="8"/>
  <c r="D655" i="8" l="1"/>
  <c r="E655" i="8"/>
  <c r="C655" i="8"/>
  <c r="B655" i="8"/>
  <c r="A656" i="8"/>
  <c r="C656" i="8" l="1"/>
  <c r="E656" i="8"/>
  <c r="D656" i="8"/>
  <c r="B656" i="8"/>
  <c r="A657" i="8"/>
  <c r="B657" i="8" l="1"/>
  <c r="E657" i="8"/>
  <c r="D657" i="8"/>
  <c r="C657" i="8"/>
  <c r="A658" i="8"/>
  <c r="E658" i="8" l="1"/>
  <c r="D658" i="8"/>
  <c r="B658" i="8"/>
  <c r="C658" i="8"/>
  <c r="A659" i="8"/>
  <c r="D659" i="8" l="1"/>
  <c r="E659" i="8"/>
  <c r="C659" i="8"/>
  <c r="B659" i="8"/>
  <c r="A660" i="8"/>
  <c r="D660" i="8" l="1"/>
  <c r="C660" i="8"/>
  <c r="B660" i="8"/>
  <c r="E660" i="8"/>
  <c r="A661" i="8"/>
  <c r="C661" i="8" l="1"/>
  <c r="B661" i="8"/>
  <c r="D661" i="8"/>
  <c r="E661" i="8"/>
  <c r="A662" i="8"/>
  <c r="B662" i="8" l="1"/>
  <c r="E662" i="8"/>
  <c r="D662" i="8"/>
  <c r="C662" i="8"/>
  <c r="A663" i="8"/>
  <c r="E663" i="8" l="1"/>
  <c r="D663" i="8"/>
  <c r="B663" i="8"/>
  <c r="C663" i="8"/>
  <c r="A664" i="8"/>
  <c r="D664" i="8" l="1"/>
  <c r="C664" i="8"/>
  <c r="E664" i="8"/>
  <c r="B664" i="8"/>
  <c r="A665" i="8"/>
  <c r="C665" i="8" l="1"/>
  <c r="B665" i="8"/>
  <c r="E665" i="8"/>
  <c r="D665" i="8"/>
  <c r="A666" i="8"/>
  <c r="B666" i="8" l="1"/>
  <c r="E666" i="8"/>
  <c r="C666" i="8"/>
  <c r="D666" i="8"/>
  <c r="A667" i="8"/>
  <c r="E667" i="8" l="1"/>
  <c r="D667" i="8"/>
  <c r="C667" i="8"/>
  <c r="B667" i="8"/>
  <c r="A668" i="8"/>
  <c r="D668" i="8" l="1"/>
  <c r="C668" i="8"/>
  <c r="E668" i="8"/>
  <c r="B668" i="8"/>
  <c r="A669" i="8"/>
  <c r="C669" i="8" l="1"/>
  <c r="B669" i="8"/>
  <c r="D669" i="8"/>
  <c r="E669" i="8"/>
  <c r="A670" i="8"/>
  <c r="B670" i="8" l="1"/>
  <c r="E670" i="8"/>
  <c r="D670" i="8"/>
  <c r="C670" i="8"/>
  <c r="A671" i="8"/>
  <c r="E671" i="8" l="1"/>
  <c r="D671" i="8"/>
  <c r="B671" i="8"/>
  <c r="C671" i="8"/>
  <c r="A672" i="8"/>
  <c r="D672" i="8" l="1"/>
  <c r="C672" i="8"/>
  <c r="E672" i="8"/>
  <c r="B672" i="8"/>
  <c r="A673" i="8"/>
  <c r="C673" i="8" l="1"/>
  <c r="B673" i="8"/>
  <c r="E673" i="8"/>
  <c r="D673" i="8"/>
  <c r="A674" i="8"/>
  <c r="B674" i="8" l="1"/>
  <c r="E674" i="8"/>
  <c r="C674" i="8"/>
  <c r="D674" i="8"/>
  <c r="A675" i="8"/>
  <c r="E675" i="8" l="1"/>
  <c r="D675" i="8"/>
  <c r="C675" i="8"/>
  <c r="B675" i="8"/>
  <c r="A676" i="8"/>
  <c r="D676" i="8" l="1"/>
  <c r="C676" i="8"/>
  <c r="B676" i="8"/>
  <c r="E676" i="8"/>
  <c r="A677" i="8"/>
  <c r="C677" i="8" l="1"/>
  <c r="B677" i="8"/>
  <c r="D677" i="8"/>
  <c r="E677" i="8"/>
  <c r="A678" i="8"/>
  <c r="B678" i="8" l="1"/>
  <c r="E678" i="8"/>
  <c r="D678" i="8"/>
  <c r="C678" i="8"/>
  <c r="A679" i="8"/>
  <c r="E679" i="8" l="1"/>
  <c r="D679" i="8"/>
  <c r="B679" i="8"/>
  <c r="C679" i="8"/>
  <c r="A680" i="8"/>
  <c r="D680" i="8" l="1"/>
  <c r="C680" i="8"/>
  <c r="E680" i="8"/>
  <c r="B680" i="8"/>
  <c r="A681" i="8"/>
  <c r="C681" i="8" l="1"/>
  <c r="B681" i="8"/>
  <c r="E681" i="8"/>
  <c r="D681" i="8"/>
  <c r="A682" i="8"/>
  <c r="B682" i="8" l="1"/>
  <c r="E682" i="8"/>
  <c r="C682" i="8"/>
  <c r="D682" i="8"/>
  <c r="A683" i="8"/>
  <c r="E683" i="8" l="1"/>
  <c r="D683" i="8"/>
  <c r="C683" i="8"/>
  <c r="B683" i="8"/>
  <c r="A684" i="8"/>
  <c r="D684" i="8" l="1"/>
  <c r="C684" i="8"/>
  <c r="E684" i="8"/>
  <c r="B684" i="8"/>
  <c r="A685" i="8"/>
  <c r="C685" i="8" l="1"/>
  <c r="B685" i="8"/>
  <c r="D685" i="8"/>
  <c r="E685" i="8"/>
  <c r="A686" i="8"/>
  <c r="B686" i="8" l="1"/>
  <c r="E686" i="8"/>
  <c r="D686" i="8"/>
  <c r="C686" i="8"/>
  <c r="A687" i="8"/>
  <c r="E687" i="8" l="1"/>
  <c r="D687" i="8"/>
  <c r="B687" i="8"/>
  <c r="C687" i="8"/>
  <c r="A688" i="8"/>
  <c r="D688" i="8" l="1"/>
  <c r="C688" i="8"/>
  <c r="E688" i="8"/>
  <c r="B688" i="8"/>
  <c r="A689" i="8"/>
  <c r="C689" i="8" l="1"/>
  <c r="B689" i="8"/>
  <c r="E689" i="8"/>
  <c r="D689" i="8"/>
  <c r="A690" i="8"/>
  <c r="B690" i="8" l="1"/>
  <c r="E690" i="8"/>
  <c r="C690" i="8"/>
  <c r="D690" i="8"/>
  <c r="A691" i="8"/>
  <c r="E691" i="8" l="1"/>
  <c r="D691" i="8"/>
  <c r="C691" i="8"/>
  <c r="B691" i="8"/>
  <c r="A692" i="8"/>
  <c r="D692" i="8" l="1"/>
  <c r="C692" i="8"/>
  <c r="B692" i="8"/>
  <c r="E692" i="8"/>
  <c r="A693" i="8"/>
  <c r="C693" i="8" l="1"/>
  <c r="B693" i="8"/>
  <c r="D693" i="8"/>
  <c r="E693" i="8"/>
  <c r="A694" i="8"/>
  <c r="B694" i="8" l="1"/>
  <c r="E694" i="8"/>
  <c r="D694" i="8"/>
  <c r="C694" i="8"/>
  <c r="A695" i="8"/>
  <c r="E695" i="8" l="1"/>
  <c r="D695" i="8"/>
  <c r="B695" i="8"/>
  <c r="C695" i="8"/>
  <c r="A696" i="8"/>
  <c r="D696" i="8" l="1"/>
  <c r="C696" i="8"/>
  <c r="E696" i="8"/>
  <c r="B696" i="8"/>
  <c r="A697" i="8"/>
  <c r="C697" i="8" l="1"/>
  <c r="B697" i="8"/>
  <c r="E697" i="8"/>
  <c r="D697" i="8"/>
  <c r="A698" i="8"/>
  <c r="B698" i="8" l="1"/>
  <c r="E698" i="8"/>
  <c r="C698" i="8"/>
  <c r="D698" i="8"/>
  <c r="A699" i="8"/>
  <c r="E699" i="8" l="1"/>
  <c r="D699" i="8"/>
  <c r="C699" i="8"/>
  <c r="B699" i="8"/>
  <c r="A700" i="8"/>
  <c r="D700" i="8" l="1"/>
  <c r="C700" i="8"/>
  <c r="E700" i="8"/>
  <c r="B700" i="8"/>
  <c r="A701" i="8"/>
  <c r="C701" i="8" l="1"/>
  <c r="B701" i="8"/>
  <c r="D701" i="8"/>
  <c r="E701" i="8"/>
  <c r="A702" i="8"/>
  <c r="B702" i="8" l="1"/>
  <c r="E702" i="8"/>
  <c r="D702" i="8"/>
  <c r="C702" i="8"/>
  <c r="A703" i="8"/>
  <c r="E703" i="8" l="1"/>
  <c r="D703" i="8"/>
  <c r="B703" i="8"/>
  <c r="C703" i="8"/>
  <c r="A704" i="8"/>
  <c r="D704" i="8" l="1"/>
  <c r="C704" i="8"/>
  <c r="E704" i="8"/>
  <c r="B704" i="8"/>
  <c r="A705" i="8"/>
  <c r="C705" i="8" l="1"/>
  <c r="B705" i="8"/>
  <c r="E705" i="8"/>
  <c r="D705" i="8"/>
  <c r="A706" i="8"/>
  <c r="B706" i="8" l="1"/>
  <c r="E706" i="8"/>
  <c r="C706" i="8"/>
  <c r="D706" i="8"/>
  <c r="A707" i="8"/>
  <c r="E707" i="8" l="1"/>
  <c r="D707" i="8"/>
  <c r="C707" i="8"/>
  <c r="B707" i="8"/>
  <c r="A708" i="8"/>
  <c r="D708" i="8" l="1"/>
  <c r="C708" i="8"/>
  <c r="B708" i="8"/>
  <c r="E708" i="8"/>
  <c r="A709" i="8"/>
  <c r="C709" i="8" l="1"/>
  <c r="B709" i="8"/>
  <c r="D709" i="8"/>
  <c r="E709" i="8"/>
  <c r="A710" i="8"/>
  <c r="B710" i="8" l="1"/>
  <c r="E710" i="8"/>
  <c r="D710" i="8"/>
  <c r="C710" i="8"/>
  <c r="A711" i="8"/>
  <c r="E711" i="8" l="1"/>
  <c r="D711" i="8"/>
  <c r="B711" i="8"/>
  <c r="C711" i="8"/>
  <c r="A712" i="8"/>
  <c r="D712" i="8" l="1"/>
  <c r="C712" i="8"/>
  <c r="E712" i="8"/>
  <c r="B712" i="8"/>
  <c r="A713" i="8"/>
  <c r="C713" i="8" l="1"/>
  <c r="B713" i="8"/>
  <c r="E713" i="8"/>
  <c r="D713" i="8"/>
  <c r="A714" i="8"/>
  <c r="B714" i="8" l="1"/>
  <c r="E714" i="8"/>
  <c r="C714" i="8"/>
  <c r="D714" i="8"/>
  <c r="A715" i="8"/>
  <c r="E715" i="8" l="1"/>
  <c r="D715" i="8"/>
  <c r="C715" i="8"/>
  <c r="B715" i="8"/>
  <c r="A716" i="8"/>
  <c r="D716" i="8" l="1"/>
  <c r="C716" i="8"/>
  <c r="E716" i="8"/>
  <c r="B716" i="8"/>
  <c r="A717" i="8"/>
  <c r="C717" i="8" l="1"/>
  <c r="B717" i="8"/>
  <c r="D717" i="8"/>
  <c r="E717" i="8"/>
  <c r="A718" i="8"/>
  <c r="B718" i="8" l="1"/>
  <c r="E718" i="8"/>
  <c r="D718" i="8"/>
  <c r="C718" i="8"/>
  <c r="A719" i="8"/>
  <c r="E719" i="8" l="1"/>
  <c r="D719" i="8"/>
  <c r="B719" i="8"/>
  <c r="C719" i="8"/>
  <c r="A720" i="8"/>
  <c r="D720" i="8" l="1"/>
  <c r="C720" i="8"/>
  <c r="E720" i="8"/>
  <c r="B720" i="8"/>
  <c r="A721" i="8"/>
  <c r="C721" i="8" l="1"/>
  <c r="B721" i="8"/>
  <c r="E721" i="8"/>
  <c r="D721" i="8"/>
  <c r="A722" i="8"/>
  <c r="B722" i="8" l="1"/>
  <c r="E722" i="8"/>
  <c r="C722" i="8"/>
  <c r="D722" i="8"/>
  <c r="A723" i="8"/>
  <c r="E723" i="8" l="1"/>
  <c r="D723" i="8"/>
  <c r="C723" i="8"/>
  <c r="B723" i="8"/>
  <c r="A724" i="8"/>
  <c r="D724" i="8" l="1"/>
  <c r="C724" i="8"/>
  <c r="B724" i="8"/>
  <c r="E724" i="8"/>
  <c r="A725" i="8"/>
  <c r="C725" i="8" l="1"/>
  <c r="B725" i="8"/>
  <c r="D725" i="8"/>
  <c r="E725" i="8"/>
  <c r="A726" i="8"/>
  <c r="B726" i="8" l="1"/>
  <c r="E726" i="8"/>
  <c r="D726" i="8"/>
  <c r="C726" i="8"/>
  <c r="A727" i="8"/>
  <c r="E727" i="8" l="1"/>
  <c r="D727" i="8"/>
  <c r="B727" i="8"/>
  <c r="C727" i="8"/>
  <c r="A728" i="8"/>
  <c r="D728" i="8" l="1"/>
  <c r="C728" i="8"/>
  <c r="E728" i="8"/>
  <c r="B728" i="8"/>
  <c r="A729" i="8"/>
  <c r="C729" i="8" l="1"/>
  <c r="B729" i="8"/>
  <c r="E729" i="8"/>
  <c r="D729" i="8"/>
  <c r="A730" i="8"/>
  <c r="B730" i="8" l="1"/>
  <c r="E730" i="8"/>
  <c r="C730" i="8"/>
  <c r="D730" i="8"/>
  <c r="A731" i="8"/>
  <c r="E731" i="8" l="1"/>
  <c r="D731" i="8"/>
  <c r="C731" i="8"/>
  <c r="B731" i="8"/>
  <c r="A732" i="8"/>
  <c r="D732" i="8" l="1"/>
  <c r="C732" i="8"/>
  <c r="E732" i="8"/>
  <c r="B732" i="8"/>
  <c r="A733" i="8"/>
  <c r="C733" i="8" l="1"/>
  <c r="B733" i="8"/>
  <c r="D733" i="8"/>
  <c r="E733" i="8"/>
  <c r="A734" i="8"/>
  <c r="B734" i="8" l="1"/>
  <c r="E734" i="8"/>
  <c r="D734" i="8"/>
  <c r="C734" i="8"/>
  <c r="A735" i="8"/>
  <c r="E735" i="8" l="1"/>
  <c r="D735" i="8"/>
  <c r="B735" i="8"/>
  <c r="C735" i="8"/>
  <c r="A736" i="8"/>
  <c r="D736" i="8" l="1"/>
  <c r="C736" i="8"/>
  <c r="E736" i="8"/>
  <c r="B736" i="8"/>
  <c r="A737" i="8"/>
  <c r="C737" i="8" l="1"/>
  <c r="B737" i="8"/>
  <c r="E737" i="8"/>
  <c r="D737" i="8"/>
  <c r="A738" i="8"/>
  <c r="B738" i="8" l="1"/>
  <c r="E738" i="8"/>
  <c r="C738" i="8"/>
  <c r="D738" i="8"/>
  <c r="A739" i="8"/>
  <c r="E739" i="8" l="1"/>
  <c r="D739" i="8"/>
  <c r="C739" i="8"/>
  <c r="B739" i="8"/>
  <c r="A740" i="8"/>
  <c r="D740" i="8" l="1"/>
  <c r="C740" i="8"/>
  <c r="B740" i="8"/>
  <c r="E740" i="8"/>
  <c r="A741" i="8"/>
  <c r="C741" i="8" l="1"/>
  <c r="B741" i="8"/>
  <c r="D741" i="8"/>
  <c r="E741" i="8"/>
  <c r="A742" i="8"/>
  <c r="B742" i="8" l="1"/>
  <c r="E742" i="8"/>
  <c r="D742" i="8"/>
  <c r="C742" i="8"/>
</calcChain>
</file>

<file path=xl/comments1.xml><?xml version="1.0" encoding="utf-8"?>
<comments xmlns="http://schemas.openxmlformats.org/spreadsheetml/2006/main">
  <authors>
    <author>Jon</author>
    <author>Maria</author>
  </authors>
  <commentList>
    <comment ref="H2" authorId="0" shapeId="0">
      <text>
        <r>
          <rPr>
            <b/>
            <u/>
            <sz val="8"/>
            <color indexed="81"/>
            <rFont val="Tahoma"/>
            <family val="2"/>
          </rPr>
          <t xml:space="preserve">Limited Use Policy
</t>
        </r>
        <r>
          <rPr>
            <sz val="8"/>
            <color indexed="81"/>
            <rFont val="Tahoma"/>
            <family val="2"/>
          </rPr>
          <t xml:space="preserve">You may make archival copies and customize this template (the "Software") </t>
        </r>
        <r>
          <rPr>
            <b/>
            <sz val="8"/>
            <color indexed="81"/>
            <rFont val="Tahoma"/>
            <family val="2"/>
          </rPr>
          <t>for personal use only</t>
        </r>
        <r>
          <rPr>
            <sz val="8"/>
            <color indexed="81"/>
            <rFont val="Tahoma"/>
            <family val="2"/>
          </rPr>
          <t xml:space="preserve">. This template or any document including or derived from this template </t>
        </r>
        <r>
          <rPr>
            <b/>
            <sz val="8"/>
            <color indexed="10"/>
            <rFont val="Tahoma"/>
            <family val="2"/>
          </rPr>
          <t>may NOT be sold, distributed, or placed on a public server such as the internet</t>
        </r>
        <r>
          <rPr>
            <sz val="8"/>
            <color indexed="81"/>
            <rFont val="Tahoma"/>
            <family val="2"/>
          </rPr>
          <t xml:space="preserve"> without the express written permission of Vertex42 LLC.
</t>
        </r>
        <r>
          <rPr>
            <b/>
            <sz val="8"/>
            <color indexed="81"/>
            <rFont val="Tahoma"/>
            <family val="2"/>
          </rPr>
          <t xml:space="preserve">The copyright notice(s) within the spreadsheet may NOT be removed, deleted, or hidden.
</t>
        </r>
        <r>
          <rPr>
            <sz val="8"/>
            <color indexed="81"/>
            <rFont val="Tahoma"/>
            <family val="2"/>
          </rPr>
          <t xml:space="preserve">
</t>
        </r>
        <r>
          <rPr>
            <b/>
            <sz val="8"/>
            <color indexed="81"/>
            <rFont val="Tahoma"/>
            <family val="2"/>
          </rPr>
          <t>Caution</t>
        </r>
        <r>
          <rPr>
            <sz val="8"/>
            <color indexed="81"/>
            <rFont val="Tahoma"/>
            <family val="2"/>
          </rPr>
          <t xml:space="preserve">: This calculator is for educational and illustrative purposes only and should not be construed as financial advice. The results may not be exact, and may not apply to your specific situation. Please consult a qualified professional regarding financial decisions.
</t>
        </r>
        <r>
          <rPr>
            <u/>
            <sz val="8"/>
            <color indexed="81"/>
            <rFont val="Tahoma"/>
            <family val="2"/>
          </rPr>
          <t xml:space="preserve">
</t>
        </r>
        <r>
          <rPr>
            <b/>
            <u/>
            <sz val="8"/>
            <color indexed="81"/>
            <rFont val="Tahoma"/>
            <family val="2"/>
          </rPr>
          <t>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Somes states do not allow the limitation or exclusion of liability for incidental or consequential damages, so the above limitation may not apply to you.
</t>
        </r>
      </text>
    </comment>
    <comment ref="D6" authorId="1" shapeId="0">
      <text>
        <r>
          <rPr>
            <b/>
            <sz val="8"/>
            <color indexed="81"/>
            <rFont val="Tahoma"/>
            <family val="2"/>
          </rPr>
          <t>Years To Invest:</t>
        </r>
        <r>
          <rPr>
            <sz val="8"/>
            <color indexed="81"/>
            <rFont val="Tahoma"/>
            <family val="2"/>
          </rPr>
          <t xml:space="preserve">
Number of years to make deposits to your savings. </t>
        </r>
      </text>
    </comment>
    <comment ref="D7" authorId="0" shapeId="0">
      <text>
        <r>
          <rPr>
            <b/>
            <sz val="8"/>
            <color indexed="81"/>
            <rFont val="Tahoma"/>
            <family val="2"/>
          </rPr>
          <t>Initial Investment:</t>
        </r>
        <r>
          <rPr>
            <sz val="8"/>
            <color indexed="81"/>
            <rFont val="Tahoma"/>
            <family val="2"/>
          </rPr>
          <t xml:space="preserve">
This is the starting value of your savings account. All other deposits are made at the end of the year or at the end of the specified investment period.</t>
        </r>
      </text>
    </comment>
    <comment ref="D8" authorId="1" shapeId="0">
      <text>
        <r>
          <rPr>
            <b/>
            <sz val="8"/>
            <color indexed="81"/>
            <rFont val="Tahoma"/>
            <family val="2"/>
          </rPr>
          <t>Expected Annual Interest Rate:</t>
        </r>
        <r>
          <rPr>
            <sz val="8"/>
            <color indexed="81"/>
            <rFont val="Tahoma"/>
            <family val="2"/>
          </rPr>
          <t xml:space="preserve">
This spreadsheet assumes a </t>
        </r>
        <r>
          <rPr>
            <b/>
            <sz val="8"/>
            <color indexed="81"/>
            <rFont val="Tahoma"/>
            <family val="2"/>
          </rPr>
          <t xml:space="preserve">fixed </t>
        </r>
        <r>
          <rPr>
            <sz val="8"/>
            <color indexed="81"/>
            <rFont val="Tahoma"/>
            <family val="2"/>
          </rPr>
          <t>annual interest rate, unless the "Use Random Rates" box is checked.
The interest is compounded according to the deposit frequency that you choose, and it is assumed that the deposits are made at the end of each period.</t>
        </r>
      </text>
    </comment>
    <comment ref="D11" authorId="0" shapeId="0">
      <text>
        <r>
          <rPr>
            <b/>
            <sz val="8"/>
            <color indexed="81"/>
            <rFont val="Tahoma"/>
            <family val="2"/>
          </rPr>
          <t>Deposit Amount:</t>
        </r>
        <r>
          <rPr>
            <sz val="8"/>
            <color indexed="81"/>
            <rFont val="Tahoma"/>
            <family val="2"/>
          </rPr>
          <t xml:space="preserve">
The amount you plan to add to your savings account or investment at the end of the period specified by the </t>
        </r>
        <r>
          <rPr>
            <b/>
            <sz val="8"/>
            <color indexed="81"/>
            <rFont val="Tahoma"/>
            <family val="2"/>
          </rPr>
          <t>Deposit Frequency</t>
        </r>
        <r>
          <rPr>
            <sz val="8"/>
            <color indexed="81"/>
            <rFont val="Tahoma"/>
            <family val="2"/>
          </rPr>
          <t>.</t>
        </r>
      </text>
    </comment>
    <comment ref="D12" authorId="0" shapeId="0">
      <text>
        <r>
          <rPr>
            <b/>
            <sz val="8"/>
            <color indexed="81"/>
            <rFont val="Tahoma"/>
            <family val="2"/>
          </rPr>
          <t>Deposit Frequency:</t>
        </r>
        <r>
          <rPr>
            <sz val="8"/>
            <color indexed="81"/>
            <rFont val="Tahoma"/>
            <family val="2"/>
          </rPr>
          <t xml:space="preserve">
Used to specify the number of contributions or deposits made per year. The deposit is made and the end of the period.
Monthly = 12 deposits per year
Semi-Monthly = 24 / yr
Bi-Weekly = 26 / yr
Weekly = 52 / yr
Annually = 1 / yr
Semi-Annually = 2 / yr
Quarterly = 4 / yr
Bi-Monthly = 6 / yr
Daily = 365 / yr</t>
        </r>
      </text>
    </comment>
    <comment ref="D13" authorId="0" shapeId="0">
      <text>
        <r>
          <rPr>
            <b/>
            <sz val="8"/>
            <color indexed="81"/>
            <rFont val="Tahoma"/>
            <family val="2"/>
          </rPr>
          <t>Additional Annual Investment:</t>
        </r>
        <r>
          <rPr>
            <sz val="8"/>
            <color indexed="81"/>
            <rFont val="Tahoma"/>
            <family val="2"/>
          </rPr>
          <t xml:space="preserve">
The amount you plan to add to your savings account or investment at the end of each year.</t>
        </r>
      </text>
    </comment>
    <comment ref="G21" authorId="0" shapeId="0">
      <text>
        <r>
          <rPr>
            <b/>
            <sz val="8"/>
            <color indexed="81"/>
            <rFont val="Tahoma"/>
            <family val="2"/>
          </rPr>
          <t>Average Rate:</t>
        </r>
        <r>
          <rPr>
            <sz val="8"/>
            <color indexed="81"/>
            <rFont val="Tahoma"/>
            <family val="2"/>
          </rPr>
          <t xml:space="preserve">
The average rate is calculated as the average of the </t>
        </r>
        <r>
          <rPr>
            <b/>
            <sz val="8"/>
            <color indexed="81"/>
            <rFont val="Tahoma"/>
            <family val="2"/>
          </rPr>
          <t>Rate</t>
        </r>
        <r>
          <rPr>
            <sz val="8"/>
            <color indexed="81"/>
            <rFont val="Tahoma"/>
            <family val="2"/>
          </rPr>
          <t xml:space="preserve"> column for the specified number of years until retirement. This doesn't have any relationship to Internal Rate of Return.</t>
        </r>
      </text>
    </comment>
    <comment ref="C28" authorId="0" shapeId="0">
      <text>
        <r>
          <rPr>
            <b/>
            <sz val="8"/>
            <color indexed="81"/>
            <rFont val="Tahoma"/>
            <family val="2"/>
          </rPr>
          <t>Expected Annual Interest Rate:</t>
        </r>
        <r>
          <rPr>
            <sz val="8"/>
            <color indexed="81"/>
            <rFont val="Tahoma"/>
            <family val="2"/>
          </rPr>
          <t xml:space="preserve">
To vary the rate over time, delete the formulas in this column and either add your own formulas or enter the rates manually.
</t>
        </r>
        <r>
          <rPr>
            <b/>
            <sz val="8"/>
            <color indexed="81"/>
            <rFont val="Tahoma"/>
            <family val="2"/>
          </rPr>
          <t>Random Rate Formula:</t>
        </r>
        <r>
          <rPr>
            <sz val="8"/>
            <color indexed="81"/>
            <rFont val="Tahoma"/>
            <family val="2"/>
          </rPr>
          <t xml:space="preserve">
Random rate between -2% and 10%
  =min+RAND()*(max-min)
  where min=-0.02 and max=0.10
</t>
        </r>
      </text>
    </comment>
    <comment ref="D28" authorId="0" shapeId="0">
      <text>
        <r>
          <rPr>
            <b/>
            <sz val="8"/>
            <color indexed="81"/>
            <rFont val="Tahoma"/>
            <family val="2"/>
          </rPr>
          <t>Estimated Annual Interest:</t>
        </r>
        <r>
          <rPr>
            <sz val="8"/>
            <color indexed="81"/>
            <rFont val="Tahoma"/>
            <family val="2"/>
          </rPr>
          <t xml:space="preserve">
The interest is calculated using the FV formula to account for the contributions that may be made monthly, weekly, etc. within the year.</t>
        </r>
      </text>
    </comment>
    <comment ref="F28" authorId="0" shapeId="0">
      <text>
        <r>
          <rPr>
            <b/>
            <sz val="8"/>
            <color indexed="81"/>
            <rFont val="Tahoma"/>
            <family val="2"/>
          </rPr>
          <t>Scheduled Deposits:</t>
        </r>
        <r>
          <rPr>
            <sz val="8"/>
            <color indexed="81"/>
            <rFont val="Tahoma"/>
            <family val="2"/>
          </rPr>
          <t xml:space="preserve">
The total scheduled deposits made this year, including the Deposit Amount and the Extra Annual Investments, if any.</t>
        </r>
      </text>
    </comment>
    <comment ref="G28" authorId="0" shapeId="0">
      <text>
        <r>
          <rPr>
            <b/>
            <sz val="8"/>
            <color indexed="81"/>
            <rFont val="Tahoma"/>
            <family val="2"/>
          </rPr>
          <t>Extra Annual Deposits:</t>
        </r>
        <r>
          <rPr>
            <sz val="8"/>
            <color indexed="81"/>
            <rFont val="Tahoma"/>
            <family val="2"/>
          </rPr>
          <t xml:space="preserve">
You can enter a </t>
        </r>
        <r>
          <rPr>
            <b/>
            <sz val="8"/>
            <color indexed="81"/>
            <rFont val="Tahoma"/>
            <family val="2"/>
          </rPr>
          <t>negative</t>
        </r>
        <r>
          <rPr>
            <sz val="8"/>
            <color indexed="81"/>
            <rFont val="Tahoma"/>
            <family val="2"/>
          </rPr>
          <t xml:space="preserve"> amount here to indicate that you plan to make less than the scheduled Additional Annual Investment in a particular year, or a </t>
        </r>
        <r>
          <rPr>
            <b/>
            <sz val="8"/>
            <color indexed="81"/>
            <rFont val="Tahoma"/>
            <family val="2"/>
          </rPr>
          <t xml:space="preserve">positive </t>
        </r>
        <r>
          <rPr>
            <sz val="8"/>
            <color indexed="81"/>
            <rFont val="Tahoma"/>
            <family val="2"/>
          </rPr>
          <t>amount to indicate that you plan to make a more sizable contribution in a particular year.</t>
        </r>
      </text>
    </comment>
    <comment ref="H28" authorId="0" shapeId="0">
      <text>
        <r>
          <rPr>
            <sz val="8"/>
            <color indexed="81"/>
            <rFont val="Tahoma"/>
            <family val="2"/>
          </rPr>
          <t xml:space="preserve">Balance at the </t>
        </r>
        <r>
          <rPr>
            <b/>
            <sz val="8"/>
            <color indexed="81"/>
            <rFont val="Tahoma"/>
            <family val="2"/>
          </rPr>
          <t>end of the year</t>
        </r>
        <r>
          <rPr>
            <sz val="8"/>
            <color indexed="81"/>
            <rFont val="Tahoma"/>
            <family val="2"/>
          </rPr>
          <t>.</t>
        </r>
      </text>
    </comment>
    <comment ref="J28" authorId="0" shapeId="0">
      <text>
        <r>
          <rPr>
            <sz val="8"/>
            <color indexed="81"/>
            <rFont val="Tahoma"/>
            <family val="2"/>
          </rPr>
          <t>This column is used to create the "My Investment" line in the graph.</t>
        </r>
      </text>
    </comment>
  </commentList>
</comments>
</file>

<file path=xl/comments2.xml><?xml version="1.0" encoding="utf-8"?>
<comments xmlns="http://schemas.openxmlformats.org/spreadsheetml/2006/main">
  <authors>
    <author>Jon</author>
    <author>Maria</author>
  </authors>
  <commentList>
    <comment ref="G2" authorId="0" shapeId="0">
      <text>
        <r>
          <rPr>
            <b/>
            <u/>
            <sz val="8"/>
            <color indexed="81"/>
            <rFont val="Tahoma"/>
            <family val="2"/>
          </rPr>
          <t xml:space="preserve">Limited Use Policy
</t>
        </r>
        <r>
          <rPr>
            <sz val="8"/>
            <color indexed="81"/>
            <rFont val="Tahoma"/>
            <family val="2"/>
          </rPr>
          <t xml:space="preserve">You may make archival copies and customize this template (the "Software") for </t>
        </r>
        <r>
          <rPr>
            <b/>
            <sz val="8"/>
            <color indexed="81"/>
            <rFont val="Tahoma"/>
            <family val="2"/>
          </rPr>
          <t>personal and noncommercial use only</t>
        </r>
        <r>
          <rPr>
            <sz val="8"/>
            <color indexed="81"/>
            <rFont val="Tahoma"/>
            <family val="2"/>
          </rPr>
          <t xml:space="preserve">.  This Software or any document including or derived from this Software </t>
        </r>
        <r>
          <rPr>
            <b/>
            <sz val="8"/>
            <color indexed="10"/>
            <rFont val="Tahoma"/>
            <family val="2"/>
          </rPr>
          <t>may NOT be sold, distributed, published to an online gallery, or placed on a public server such as the internet</t>
        </r>
        <r>
          <rPr>
            <sz val="8"/>
            <color indexed="81"/>
            <rFont val="Tahoma"/>
            <family val="2"/>
          </rPr>
          <t xml:space="preserve"> without the express written permission of Vertex42 LLC.
</t>
        </r>
        <r>
          <rPr>
            <b/>
            <sz val="8"/>
            <color indexed="81"/>
            <rFont val="Tahoma"/>
            <family val="2"/>
          </rPr>
          <t>You may not remove or alter any logo, trademark, copyright, disclaimer, brand, hyperlink, terms of use, attribution, or other proprietary notices or marks within this software.</t>
        </r>
        <r>
          <rPr>
            <sz val="8"/>
            <color indexed="81"/>
            <rFont val="Tahoma"/>
            <family val="2"/>
          </rPr>
          <t xml:space="preserve">
We define </t>
        </r>
        <r>
          <rPr>
            <b/>
            <sz val="8"/>
            <color indexed="81"/>
            <rFont val="Tahoma"/>
            <family val="2"/>
          </rPr>
          <t>"Personal use"</t>
        </r>
        <r>
          <rPr>
            <sz val="8"/>
            <color indexed="81"/>
            <rFont val="Tahoma"/>
            <family val="2"/>
          </rPr>
          <t xml:space="preserve"> as </t>
        </r>
        <r>
          <rPr>
            <b/>
            <sz val="8"/>
            <color indexed="10"/>
            <rFont val="Tahoma"/>
            <family val="2"/>
          </rPr>
          <t>Non-Commercial</t>
        </r>
        <r>
          <rPr>
            <sz val="8"/>
            <color indexed="81"/>
            <rFont val="Tahoma"/>
            <family val="2"/>
          </rPr>
          <t xml:space="preserve"> use by you, your family, or by your close personal friends, on your own personal computer.
We define </t>
        </r>
        <r>
          <rPr>
            <b/>
            <sz val="8"/>
            <color indexed="81"/>
            <rFont val="Tahoma"/>
            <family val="2"/>
          </rPr>
          <t>"Commercial use"</t>
        </r>
        <r>
          <rPr>
            <sz val="8"/>
            <color indexed="81"/>
            <rFont val="Tahoma"/>
            <family val="2"/>
          </rPr>
          <t xml:space="preserve"> as any use in which a corporation or business or commercial entity derives or attempts to derive monetary gain and benefit, either directly or indirectly, from the use of the Software. This includes Government and Military entities, corporations, LLCs, sole-proprietorships, home-based businesses, and internet-based businesses.
</t>
        </r>
        <r>
          <rPr>
            <b/>
            <sz val="8"/>
            <color indexed="81"/>
            <rFont val="Tahoma"/>
            <family val="2"/>
          </rPr>
          <t>Caution:</t>
        </r>
        <r>
          <rPr>
            <sz val="8"/>
            <color indexed="81"/>
            <rFont val="Tahoma"/>
            <family val="2"/>
          </rPr>
          <t xml:space="preserve"> This spreadsheet is for educational and illustrative purposes only and should not be construed as financial advice. The results may not be exact, and may not apply to your specific situation. Please consult a qualified professional regarding financial decisions.
</t>
        </r>
        <r>
          <rPr>
            <b/>
            <u/>
            <sz val="8"/>
            <color indexed="81"/>
            <rFont val="Tahoma"/>
            <family val="2"/>
          </rPr>
          <t xml:space="preserve">
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Somes states do not allow the limitation or exclusion of liability for incidental or consequential damages, so the above limitation may not apply to you.
</t>
        </r>
      </text>
    </comment>
    <comment ref="C5" authorId="0" shapeId="0">
      <text>
        <r>
          <rPr>
            <b/>
            <sz val="8"/>
            <color indexed="81"/>
            <rFont val="Tahoma"/>
            <family val="2"/>
          </rPr>
          <t>Current Age:</t>
        </r>
        <r>
          <rPr>
            <sz val="8"/>
            <color indexed="81"/>
            <rFont val="Tahoma"/>
            <family val="2"/>
          </rPr>
          <t xml:space="preserve">
This is used to calculate the number of years until retirement. </t>
        </r>
        <r>
          <rPr>
            <b/>
            <sz val="8"/>
            <color indexed="81"/>
            <rFont val="Tahoma"/>
            <family val="2"/>
          </rPr>
          <t>Round up</t>
        </r>
        <r>
          <rPr>
            <sz val="8"/>
            <color indexed="81"/>
            <rFont val="Tahoma"/>
            <family val="2"/>
          </rPr>
          <t xml:space="preserve"> (if you are 29 and will be 30 in a couple months, enter 30).</t>
        </r>
      </text>
    </comment>
    <comment ref="G5" authorId="1" shapeId="0">
      <text>
        <r>
          <rPr>
            <b/>
            <sz val="8"/>
            <color indexed="81"/>
            <rFont val="Tahoma"/>
            <family val="2"/>
          </rPr>
          <t>Time Period:</t>
        </r>
        <r>
          <rPr>
            <sz val="8"/>
            <color indexed="81"/>
            <rFont val="Tahoma"/>
            <family val="2"/>
          </rPr>
          <t xml:space="preserve">
Used to determine the amount of time your investments will accumulate interest. Number of complete years before reaching retirement age.</t>
        </r>
      </text>
    </comment>
    <comment ref="C9" authorId="1" shapeId="0">
      <text>
        <r>
          <rPr>
            <b/>
            <sz val="8"/>
            <color indexed="81"/>
            <rFont val="Tahoma"/>
            <family val="2"/>
          </rPr>
          <t>Annual Interest Rate:</t>
        </r>
        <r>
          <rPr>
            <sz val="8"/>
            <color indexed="81"/>
            <rFont val="Tahoma"/>
            <family val="2"/>
          </rPr>
          <t xml:space="preserve">
This spreadsheet assumes a </t>
        </r>
        <r>
          <rPr>
            <b/>
            <sz val="8"/>
            <color indexed="81"/>
            <rFont val="Tahoma"/>
            <family val="2"/>
          </rPr>
          <t xml:space="preserve">fixed </t>
        </r>
        <r>
          <rPr>
            <sz val="8"/>
            <color indexed="81"/>
            <rFont val="Tahoma"/>
            <family val="2"/>
          </rPr>
          <t>annual interest rate. If the annual rate is 7%, then the monthly interest rate is 7%/12.</t>
        </r>
      </text>
    </comment>
    <comment ref="C11" authorId="1" shapeId="0">
      <text>
        <r>
          <rPr>
            <b/>
            <sz val="8"/>
            <color indexed="81"/>
            <rFont val="Tahoma"/>
            <family val="2"/>
          </rPr>
          <t>Annual Payment:</t>
        </r>
        <r>
          <rPr>
            <sz val="8"/>
            <color indexed="81"/>
            <rFont val="Tahoma"/>
            <family val="2"/>
          </rPr>
          <t xml:space="preserve">
This is the </t>
        </r>
        <r>
          <rPr>
            <b/>
            <sz val="8"/>
            <color indexed="81"/>
            <rFont val="Tahoma"/>
            <family val="2"/>
          </rPr>
          <t xml:space="preserve">additional </t>
        </r>
        <r>
          <rPr>
            <sz val="8"/>
            <color indexed="81"/>
            <rFont val="Tahoma"/>
            <family val="2"/>
          </rPr>
          <t xml:space="preserve">amount you will invest each year, starting at the </t>
        </r>
        <r>
          <rPr>
            <b/>
            <sz val="8"/>
            <color indexed="81"/>
            <rFont val="Tahoma"/>
            <family val="2"/>
          </rPr>
          <t>end</t>
        </r>
        <r>
          <rPr>
            <sz val="8"/>
            <color indexed="81"/>
            <rFont val="Tahoma"/>
            <family val="2"/>
          </rPr>
          <t xml:space="preserve"> of the first year.</t>
        </r>
      </text>
    </comment>
    <comment ref="C12" authorId="0" shapeId="0">
      <text>
        <r>
          <rPr>
            <b/>
            <sz val="8"/>
            <color indexed="81"/>
            <rFont val="Tahoma"/>
            <family val="2"/>
          </rPr>
          <t># of Payments:</t>
        </r>
        <r>
          <rPr>
            <sz val="8"/>
            <color indexed="81"/>
            <rFont val="Tahoma"/>
            <family val="2"/>
          </rPr>
          <t xml:space="preserve">
Additional annual payments will be made for the first N years. Changing this value lets you see how important it is to build up your retirement early on.</t>
        </r>
      </text>
    </comment>
    <comment ref="C18" authorId="0" shapeId="0">
      <text>
        <r>
          <rPr>
            <b/>
            <sz val="8"/>
            <color indexed="81"/>
            <rFont val="Tahoma"/>
            <family val="2"/>
          </rPr>
          <t>Average Rate:</t>
        </r>
        <r>
          <rPr>
            <sz val="8"/>
            <color indexed="81"/>
            <rFont val="Tahoma"/>
            <family val="2"/>
          </rPr>
          <t xml:space="preserve">
The average rate is calculated as the average of the </t>
        </r>
        <r>
          <rPr>
            <b/>
            <sz val="8"/>
            <color indexed="81"/>
            <rFont val="Tahoma"/>
            <family val="2"/>
          </rPr>
          <t>Rate</t>
        </r>
        <r>
          <rPr>
            <sz val="8"/>
            <color indexed="81"/>
            <rFont val="Tahoma"/>
            <family val="2"/>
          </rPr>
          <t xml:space="preserve"> column for the specified number of years until retirement.</t>
        </r>
      </text>
    </comment>
    <comment ref="C23" authorId="0" shapeId="0">
      <text>
        <r>
          <rPr>
            <b/>
            <sz val="8"/>
            <color indexed="81"/>
            <rFont val="Tahoma"/>
            <family val="2"/>
          </rPr>
          <t>Expected Annual Return:</t>
        </r>
        <r>
          <rPr>
            <sz val="8"/>
            <color indexed="81"/>
            <rFont val="Tahoma"/>
            <family val="2"/>
          </rPr>
          <t xml:space="preserve">
To vary the rate over time, delete the formulas in this column and either add your own formulas or enter the rates manually.
</t>
        </r>
        <r>
          <rPr>
            <b/>
            <sz val="8"/>
            <color indexed="81"/>
            <rFont val="Tahoma"/>
            <family val="2"/>
          </rPr>
          <t>Random Rate Formula:</t>
        </r>
        <r>
          <rPr>
            <sz val="8"/>
            <color indexed="81"/>
            <rFont val="Tahoma"/>
            <family val="2"/>
          </rPr>
          <t xml:space="preserve">
Random rate between -2% and 10%
  =min+RAND()*(max-min)
  where min=-0.02 and max=0.10
</t>
        </r>
      </text>
    </comment>
    <comment ref="D23" authorId="0" shapeId="0">
      <text>
        <r>
          <rPr>
            <sz val="8"/>
            <color indexed="81"/>
            <rFont val="Tahoma"/>
            <family val="2"/>
          </rPr>
          <t xml:space="preserve">The amount invested </t>
        </r>
        <r>
          <rPr>
            <b/>
            <sz val="8"/>
            <color indexed="81"/>
            <rFont val="Tahoma"/>
            <family val="2"/>
          </rPr>
          <t>at the beginning of the year</t>
        </r>
        <r>
          <rPr>
            <sz val="8"/>
            <color indexed="81"/>
            <rFont val="Tahoma"/>
            <family val="2"/>
          </rPr>
          <t>.
To create a custom savings plan, you can delete the formulas in this column and enter whatever amount you want.</t>
        </r>
      </text>
    </comment>
    <comment ref="F23" authorId="0" shapeId="0">
      <text>
        <r>
          <rPr>
            <sz val="8"/>
            <color indexed="81"/>
            <rFont val="Tahoma"/>
            <family val="2"/>
          </rPr>
          <t xml:space="preserve">Interest earned </t>
        </r>
        <r>
          <rPr>
            <b/>
            <sz val="8"/>
            <color indexed="81"/>
            <rFont val="Tahoma"/>
            <family val="2"/>
          </rPr>
          <t>during the year</t>
        </r>
        <r>
          <rPr>
            <sz val="8"/>
            <color indexed="81"/>
            <rFont val="Tahoma"/>
            <family val="2"/>
          </rPr>
          <t>.</t>
        </r>
      </text>
    </comment>
    <comment ref="H23" authorId="0" shapeId="0">
      <text>
        <r>
          <rPr>
            <sz val="8"/>
            <color indexed="81"/>
            <rFont val="Tahoma"/>
            <family val="2"/>
          </rPr>
          <t xml:space="preserve">Balance at the </t>
        </r>
        <r>
          <rPr>
            <b/>
            <sz val="8"/>
            <color indexed="81"/>
            <rFont val="Tahoma"/>
            <family val="2"/>
          </rPr>
          <t>end of the year</t>
        </r>
        <r>
          <rPr>
            <sz val="8"/>
            <color indexed="81"/>
            <rFont val="Tahoma"/>
            <family val="2"/>
          </rPr>
          <t>.</t>
        </r>
      </text>
    </comment>
  </commentList>
</comments>
</file>

<file path=xl/comments3.xml><?xml version="1.0" encoding="utf-8"?>
<comments xmlns="http://schemas.openxmlformats.org/spreadsheetml/2006/main">
  <authors>
    <author>Jon</author>
    <author>Maria</author>
    <author>Vertex42</author>
  </authors>
  <commentList>
    <comment ref="H2" authorId="0" shapeId="0">
      <text>
        <r>
          <rPr>
            <b/>
            <u/>
            <sz val="8"/>
            <color indexed="81"/>
            <rFont val="Tahoma"/>
            <family val="2"/>
          </rPr>
          <t xml:space="preserve">Limited Use Policy
</t>
        </r>
        <r>
          <rPr>
            <sz val="8"/>
            <color indexed="81"/>
            <rFont val="Tahoma"/>
            <family val="2"/>
          </rPr>
          <t xml:space="preserve">You may make archival copies and customize this template (the "Software") for </t>
        </r>
        <r>
          <rPr>
            <b/>
            <sz val="8"/>
            <color indexed="81"/>
            <rFont val="Tahoma"/>
            <family val="2"/>
          </rPr>
          <t>personal and noncommercial use only</t>
        </r>
        <r>
          <rPr>
            <sz val="8"/>
            <color indexed="81"/>
            <rFont val="Tahoma"/>
            <family val="2"/>
          </rPr>
          <t xml:space="preserve">.  This Software or any document including or derived from this Software </t>
        </r>
        <r>
          <rPr>
            <b/>
            <sz val="8"/>
            <color indexed="10"/>
            <rFont val="Tahoma"/>
            <family val="2"/>
          </rPr>
          <t>may NOT be sold, distributed, published to an online gallery, or placed on a public server such as the internet</t>
        </r>
        <r>
          <rPr>
            <sz val="8"/>
            <color indexed="81"/>
            <rFont val="Tahoma"/>
            <family val="2"/>
          </rPr>
          <t xml:space="preserve"> without the express written permission of Vertex42 LLC.
</t>
        </r>
        <r>
          <rPr>
            <b/>
            <sz val="8"/>
            <color indexed="81"/>
            <rFont val="Tahoma"/>
            <family val="2"/>
          </rPr>
          <t>You may not remove or alter any logo, trademark, copyright, disclaimer, brand, hyperlink, terms of use, attribution, or other proprietary notices or marks within this software.</t>
        </r>
        <r>
          <rPr>
            <sz val="8"/>
            <color indexed="81"/>
            <rFont val="Tahoma"/>
            <family val="2"/>
          </rPr>
          <t xml:space="preserve">
We define </t>
        </r>
        <r>
          <rPr>
            <b/>
            <sz val="8"/>
            <color indexed="81"/>
            <rFont val="Tahoma"/>
            <family val="2"/>
          </rPr>
          <t>"Personal use"</t>
        </r>
        <r>
          <rPr>
            <sz val="8"/>
            <color indexed="81"/>
            <rFont val="Tahoma"/>
            <family val="2"/>
          </rPr>
          <t xml:space="preserve"> as </t>
        </r>
        <r>
          <rPr>
            <b/>
            <sz val="8"/>
            <color indexed="10"/>
            <rFont val="Tahoma"/>
            <family val="2"/>
          </rPr>
          <t>Non-Commercial</t>
        </r>
        <r>
          <rPr>
            <sz val="8"/>
            <color indexed="81"/>
            <rFont val="Tahoma"/>
            <family val="2"/>
          </rPr>
          <t xml:space="preserve"> use by you, your family, or by your close personal friends, on your own personal computer.
We define </t>
        </r>
        <r>
          <rPr>
            <b/>
            <sz val="8"/>
            <color indexed="81"/>
            <rFont val="Tahoma"/>
            <family val="2"/>
          </rPr>
          <t>"Commercial use"</t>
        </r>
        <r>
          <rPr>
            <sz val="8"/>
            <color indexed="81"/>
            <rFont val="Tahoma"/>
            <family val="2"/>
          </rPr>
          <t xml:space="preserve"> as any use in which a corporation or business or commercial entity derives or attempts to derive monetary gain and benefit, either directly or indirectly, from the use of the Software. This includes Government and Military entities, corporations, LLCs, sole-proprietorships, home-based businesses, and internet-based businesses.
</t>
        </r>
        <r>
          <rPr>
            <b/>
            <sz val="8"/>
            <color indexed="81"/>
            <rFont val="Tahoma"/>
            <family val="2"/>
          </rPr>
          <t>Caution:</t>
        </r>
        <r>
          <rPr>
            <sz val="8"/>
            <color indexed="81"/>
            <rFont val="Tahoma"/>
            <family val="2"/>
          </rPr>
          <t xml:space="preserve"> This spreadsheet is for educational and illustrative purposes only and should not be construed as financial advice. The results may not be exact, and may not apply to your specific situation. Please consult a qualified professional regarding financial decisions.
</t>
        </r>
        <r>
          <rPr>
            <b/>
            <u/>
            <sz val="8"/>
            <color indexed="81"/>
            <rFont val="Tahoma"/>
            <family val="2"/>
          </rPr>
          <t xml:space="preserve">
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Somes states do not allow the limitation or exclusion of liability for incidental or consequential damages, so the above limitation may not apply to you.
</t>
        </r>
      </text>
    </comment>
    <comment ref="C7" authorId="1" shapeId="0">
      <text>
        <r>
          <rPr>
            <b/>
            <sz val="8"/>
            <color indexed="81"/>
            <rFont val="Tahoma"/>
            <family val="2"/>
          </rPr>
          <t>Annual Interest Rate:</t>
        </r>
        <r>
          <rPr>
            <sz val="8"/>
            <color indexed="81"/>
            <rFont val="Tahoma"/>
            <family val="2"/>
          </rPr>
          <t xml:space="preserve">
This spreadsheet assumes a </t>
        </r>
        <r>
          <rPr>
            <b/>
            <sz val="8"/>
            <color indexed="81"/>
            <rFont val="Tahoma"/>
            <family val="2"/>
          </rPr>
          <t xml:space="preserve">fixed </t>
        </r>
        <r>
          <rPr>
            <sz val="8"/>
            <color indexed="81"/>
            <rFont val="Tahoma"/>
            <family val="2"/>
          </rPr>
          <t>annual interest rate. It also assumes that interest is earned tax free (such as in an IRA).</t>
        </r>
      </text>
    </comment>
    <comment ref="C10" authorId="2" shapeId="0">
      <text>
        <r>
          <rPr>
            <b/>
            <sz val="8"/>
            <color indexed="81"/>
            <rFont val="Tahoma"/>
            <family val="2"/>
          </rPr>
          <t>Payment Type:</t>
        </r>
        <r>
          <rPr>
            <sz val="8"/>
            <color indexed="81"/>
            <rFont val="Tahoma"/>
            <family val="2"/>
          </rPr>
          <t xml:space="preserve">
This is used to specify whether the withdrawals are made at the beginning or end of each period. "End of Period" is the most common.</t>
        </r>
      </text>
    </comment>
    <comment ref="C14" authorId="1" shapeId="0">
      <text>
        <r>
          <rPr>
            <b/>
            <sz val="8"/>
            <color indexed="81"/>
            <rFont val="Tahoma"/>
            <family val="2"/>
          </rPr>
          <t>Initial Amount (A or Eo):</t>
        </r>
        <r>
          <rPr>
            <sz val="8"/>
            <color indexed="81"/>
            <rFont val="Tahoma"/>
            <family val="2"/>
          </rPr>
          <t xml:space="preserve">
This is the payment amount calculated using the PMT function which corresponds to the value A for an annuity or Eo for an inflation-adjusted annuity (i.e. exponential gradient).
</t>
        </r>
      </text>
    </comment>
    <comment ref="B21" authorId="0" shapeId="0">
      <text>
        <r>
          <rPr>
            <sz val="8"/>
            <color indexed="81"/>
            <rFont val="Tahoma"/>
            <family val="2"/>
          </rPr>
          <t xml:space="preserve">Interest earned </t>
        </r>
        <r>
          <rPr>
            <b/>
            <sz val="8"/>
            <color indexed="81"/>
            <rFont val="Tahoma"/>
            <family val="2"/>
          </rPr>
          <t>during the specified period</t>
        </r>
        <r>
          <rPr>
            <sz val="8"/>
            <color indexed="81"/>
            <rFont val="Tahoma"/>
            <family val="2"/>
          </rPr>
          <t>. This spreadsheet assumes interest is earned tax free.</t>
        </r>
      </text>
    </comment>
    <comment ref="C21" authorId="0" shapeId="0">
      <text>
        <r>
          <rPr>
            <b/>
            <sz val="8"/>
            <color indexed="81"/>
            <rFont val="Tahoma"/>
            <family val="2"/>
          </rPr>
          <t>Payout (Withdrawal):</t>
        </r>
        <r>
          <rPr>
            <sz val="8"/>
            <color indexed="81"/>
            <rFont val="Tahoma"/>
            <family val="2"/>
          </rPr>
          <t xml:space="preserve">
This is the amount paid or withdrawn at the end of the specified period. If you have entered an Annual Inflation Rate, you will notice that the Payout increases each period.
When you set the Annuity Payment Type to "Beginning of Period", the first payment is made at the end of period 0, which is the same as saying the beginning of period 1.</t>
        </r>
      </text>
    </comment>
  </commentList>
</comments>
</file>

<file path=xl/comments4.xml><?xml version="1.0" encoding="utf-8"?>
<comments xmlns="http://schemas.openxmlformats.org/spreadsheetml/2006/main">
  <authors>
    <author>Jon</author>
  </authors>
  <commentList>
    <comment ref="D2" authorId="0" shapeId="0">
      <text>
        <r>
          <rPr>
            <b/>
            <u/>
            <sz val="8"/>
            <color indexed="81"/>
            <rFont val="Tahoma"/>
            <family val="2"/>
          </rPr>
          <t xml:space="preserve">Limited Use Policy
</t>
        </r>
        <r>
          <rPr>
            <sz val="8"/>
            <color indexed="81"/>
            <rFont val="Tahoma"/>
            <family val="2"/>
          </rPr>
          <t xml:space="preserve">You may make archival copies and customize this template (the "Software") for </t>
        </r>
        <r>
          <rPr>
            <b/>
            <sz val="8"/>
            <color indexed="81"/>
            <rFont val="Tahoma"/>
            <family val="2"/>
          </rPr>
          <t>personal and noncommercial use only</t>
        </r>
        <r>
          <rPr>
            <sz val="8"/>
            <color indexed="81"/>
            <rFont val="Tahoma"/>
            <family val="2"/>
          </rPr>
          <t xml:space="preserve">.  This Software or any document including or derived from this Software </t>
        </r>
        <r>
          <rPr>
            <b/>
            <sz val="8"/>
            <color indexed="10"/>
            <rFont val="Tahoma"/>
            <family val="2"/>
          </rPr>
          <t>may NOT be sold, distributed, published to an online gallery, or placed on a public server such as the internet</t>
        </r>
        <r>
          <rPr>
            <sz val="8"/>
            <color indexed="81"/>
            <rFont val="Tahoma"/>
            <family val="2"/>
          </rPr>
          <t xml:space="preserve"> without the express written permission of Vertex42 LLC.
</t>
        </r>
        <r>
          <rPr>
            <b/>
            <sz val="8"/>
            <color indexed="81"/>
            <rFont val="Tahoma"/>
            <family val="2"/>
          </rPr>
          <t>You may not remove or alter any logo, trademark, copyright, disclaimer, brand, hyperlink, terms of use, attribution, or other proprietary notices or marks within this software.</t>
        </r>
        <r>
          <rPr>
            <sz val="8"/>
            <color indexed="81"/>
            <rFont val="Tahoma"/>
            <family val="2"/>
          </rPr>
          <t xml:space="preserve">
We define </t>
        </r>
        <r>
          <rPr>
            <b/>
            <sz val="8"/>
            <color indexed="81"/>
            <rFont val="Tahoma"/>
            <family val="2"/>
          </rPr>
          <t>"Personal use"</t>
        </r>
        <r>
          <rPr>
            <sz val="8"/>
            <color indexed="81"/>
            <rFont val="Tahoma"/>
            <family val="2"/>
          </rPr>
          <t xml:space="preserve"> as </t>
        </r>
        <r>
          <rPr>
            <b/>
            <sz val="8"/>
            <color indexed="10"/>
            <rFont val="Tahoma"/>
            <family val="2"/>
          </rPr>
          <t>Non-Commercial</t>
        </r>
        <r>
          <rPr>
            <sz val="8"/>
            <color indexed="81"/>
            <rFont val="Tahoma"/>
            <family val="2"/>
          </rPr>
          <t xml:space="preserve"> use by you, your family, or by your close personal friends, on your own personal computer.
We define </t>
        </r>
        <r>
          <rPr>
            <b/>
            <sz val="8"/>
            <color indexed="81"/>
            <rFont val="Tahoma"/>
            <family val="2"/>
          </rPr>
          <t>"Commercial use"</t>
        </r>
        <r>
          <rPr>
            <sz val="8"/>
            <color indexed="81"/>
            <rFont val="Tahoma"/>
            <family val="2"/>
          </rPr>
          <t xml:space="preserve"> as any use in which a corporation or business or commercial entity derives or attempts to derive monetary gain and benefit, either directly or indirectly, from the use of the Software. This includes Government and Military entities, corporations, LLCs, sole-proprietorships, home-based businesses, and internet-based businesses.
</t>
        </r>
        <r>
          <rPr>
            <b/>
            <sz val="8"/>
            <color indexed="81"/>
            <rFont val="Tahoma"/>
            <family val="2"/>
          </rPr>
          <t>Caution:</t>
        </r>
        <r>
          <rPr>
            <sz val="8"/>
            <color indexed="81"/>
            <rFont val="Tahoma"/>
            <family val="2"/>
          </rPr>
          <t xml:space="preserve"> This spreadsheet is for educational and illustrative purposes only and should not be construed as financial advice. The results may not be exact, and may not apply to your specific situation. Please consult a qualified professional regarding financial decisions.
</t>
        </r>
        <r>
          <rPr>
            <b/>
            <u/>
            <sz val="8"/>
            <color indexed="81"/>
            <rFont val="Tahoma"/>
            <family val="2"/>
          </rPr>
          <t xml:space="preserve">
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Somes states do not allow the limitation or exclusion of liability for incidental or consequential damages, so the above limitation may not apply to you.
</t>
        </r>
      </text>
    </comment>
  </commentList>
</comments>
</file>

<file path=xl/sharedStrings.xml><?xml version="1.0" encoding="utf-8"?>
<sst xmlns="http://schemas.openxmlformats.org/spreadsheetml/2006/main" count="150" uniqueCount="110">
  <si>
    <t>Interest</t>
  </si>
  <si>
    <t>Balance</t>
  </si>
  <si>
    <t>Year</t>
  </si>
  <si>
    <t>Rate</t>
  </si>
  <si>
    <t>Years to Invest</t>
  </si>
  <si>
    <t>Max</t>
  </si>
  <si>
    <t>Average</t>
  </si>
  <si>
    <t xml:space="preserve">it helps to set the y-axis on the chart to some </t>
  </si>
  <si>
    <t xml:space="preserve">maximum $ amount. Right-click on the $ axis, select </t>
  </si>
  <si>
    <t xml:space="preserve">Format Axis, go to the Scale tab, uncheck the box </t>
  </si>
  <si>
    <t>next to Maximum, and set the max value.</t>
  </si>
  <si>
    <t xml:space="preserve">"Use Random Rates" box, then the Rate column will </t>
  </si>
  <si>
    <t>© 2008 Vertex42 LLC</t>
  </si>
  <si>
    <t>(Press F9 to Recalculate)</t>
  </si>
  <si>
    <t>Summary of Results</t>
  </si>
  <si>
    <r>
      <t>Using Random Rates</t>
    </r>
    <r>
      <rPr>
        <sz val="10"/>
        <rFont val="Tahoma"/>
        <family val="2"/>
      </rPr>
      <t xml:space="preserve">.  If you check the </t>
    </r>
  </si>
  <si>
    <t>When making comparisons using the graph,</t>
  </si>
  <si>
    <t>Min</t>
  </si>
  <si>
    <t>Set Chart Y-Axis to a Fixed Value</t>
  </si>
  <si>
    <t>calculate a random rate between the min and max</t>
  </si>
  <si>
    <t xml:space="preserve">that you specify. To recalculate, press F9. </t>
  </si>
  <si>
    <r>
      <t xml:space="preserve">Cumulative </t>
    </r>
    <r>
      <rPr>
        <sz val="10"/>
        <rFont val="Tahoma"/>
        <family val="2"/>
      </rPr>
      <t>Contribution</t>
    </r>
  </si>
  <si>
    <t>Total Invested</t>
  </si>
  <si>
    <t>Gain / Loss Summary</t>
  </si>
  <si>
    <t>Savings Plan Inputs</t>
  </si>
  <si>
    <t>Estimated Future Value</t>
  </si>
  <si>
    <t>http://www.vertex42.com/Calculators/savings-interest-calculator.html</t>
  </si>
  <si>
    <t>Initial Investment</t>
  </si>
  <si>
    <r>
      <t xml:space="preserve">Scheduled </t>
    </r>
    <r>
      <rPr>
        <sz val="10"/>
        <rFont val="Tahoma"/>
        <family val="2"/>
      </rPr>
      <t>Deposits</t>
    </r>
  </si>
  <si>
    <r>
      <t xml:space="preserve">Extra Annual
</t>
    </r>
    <r>
      <rPr>
        <sz val="10"/>
        <rFont val="Tahoma"/>
        <family val="2"/>
      </rPr>
      <t>Deposits</t>
    </r>
  </si>
  <si>
    <t>Deposit Frequency</t>
  </si>
  <si>
    <t>Scheduled Deposits</t>
  </si>
  <si>
    <t>Deposit Amount</t>
  </si>
  <si>
    <r>
      <t xml:space="preserve">Cumulative </t>
    </r>
    <r>
      <rPr>
        <sz val="10"/>
        <rFont val="Tahoma"/>
        <family val="2"/>
      </rPr>
      <t>Interest</t>
    </r>
  </si>
  <si>
    <t>Expected Annual Interest Rate</t>
  </si>
  <si>
    <t>Results are just estimates. Interests rates vary.</t>
  </si>
  <si>
    <t>This spreadsheet is for illustrative purposes only.</t>
  </si>
  <si>
    <t>Additional Annual Investments</t>
  </si>
  <si>
    <r>
      <t>Interest</t>
    </r>
    <r>
      <rPr>
        <sz val="10"/>
        <rFont val="Tahoma"/>
        <family val="2"/>
      </rPr>
      <t xml:space="preserve"> Earned</t>
    </r>
  </si>
  <si>
    <t>Savings Interest Calculator</t>
  </si>
  <si>
    <t>[42]</t>
  </si>
  <si>
    <t>Monthly</t>
  </si>
  <si>
    <t>Inflation Calculator</t>
  </si>
  <si>
    <t>Number of Years</t>
  </si>
  <si>
    <t>Value</t>
  </si>
  <si>
    <t>That Day if you have</t>
  </si>
  <si>
    <t>Today it is same as having</t>
  </si>
  <si>
    <t>Today if You can buy at</t>
  </si>
  <si>
    <t>That day you have to spend</t>
  </si>
  <si>
    <t>Expected Average-Inflaton %age</t>
  </si>
  <si>
    <t>Retirement Savings Calculator</t>
  </si>
  <si>
    <t>by Vertex42.com</t>
  </si>
  <si>
    <t>Retirement Savings Plan</t>
  </si>
  <si>
    <t>Current Age</t>
  </si>
  <si>
    <t>Years until retirement</t>
  </si>
  <si>
    <t>Age at Retirement</t>
  </si>
  <si>
    <t>Present Value</t>
  </si>
  <si>
    <t>Expected Annual Return</t>
  </si>
  <si>
    <t>Total Interest</t>
  </si>
  <si>
    <t xml:space="preserve">Estimated FV Making Annual </t>
  </si>
  <si>
    <t>Annual Payment</t>
  </si>
  <si>
    <t>Payment Each Year</t>
  </si>
  <si>
    <t># of Annual Payments</t>
  </si>
  <si>
    <t>Age</t>
  </si>
  <si>
    <r>
      <t xml:space="preserve">Invested 
</t>
    </r>
    <r>
      <rPr>
        <sz val="10"/>
        <rFont val="Tahoma"/>
        <family val="2"/>
      </rPr>
      <t>(Payments)</t>
    </r>
  </si>
  <si>
    <t>Cumulative Payments</t>
  </si>
  <si>
    <t>Cumulative Interest</t>
  </si>
  <si>
    <t xml:space="preserve"> Annuity Calculator</t>
  </si>
  <si>
    <t>HELP</t>
  </si>
  <si>
    <t>© 2009 Vertex42 LLC</t>
  </si>
  <si>
    <t>Withdrawal Plan</t>
  </si>
  <si>
    <t>Starting Principal (P)</t>
  </si>
  <si>
    <t>Annual Interest Rate (i)</t>
  </si>
  <si>
    <t>Years to Pay Out (n)</t>
  </si>
  <si>
    <t>rate per period</t>
  </si>
  <si>
    <t>Payment Frequency</t>
  </si>
  <si>
    <t>payments per year</t>
  </si>
  <si>
    <t>Payment Type</t>
  </si>
  <si>
    <t>End of Period</t>
  </si>
  <si>
    <t>type</t>
  </si>
  <si>
    <t>Annual Inflation Rate (g)</t>
  </si>
  <si>
    <t>inflation rate per period</t>
  </si>
  <si>
    <t>Results</t>
  </si>
  <si>
    <t>Amount (A or Eo)</t>
  </si>
  <si>
    <t>Initial Payout</t>
  </si>
  <si>
    <t>Final Payout</t>
  </si>
  <si>
    <t>Total Interest Earned</t>
  </si>
  <si>
    <t>Payout Schedule</t>
  </si>
  <si>
    <t>#</t>
  </si>
  <si>
    <r>
      <t>Interest</t>
    </r>
    <r>
      <rPr>
        <sz val="10"/>
        <rFont val="Tahoma"/>
        <family val="2"/>
      </rPr>
      <t xml:space="preserve">
Earned</t>
    </r>
  </si>
  <si>
    <r>
      <t xml:space="preserve">Payout
</t>
    </r>
    <r>
      <rPr>
        <sz val="10"/>
        <rFont val="Tahoma"/>
        <family val="2"/>
      </rPr>
      <t>(Withdrawal)</t>
    </r>
  </si>
  <si>
    <t xml:space="preserve"> Basic Annuity Calculator</t>
  </si>
  <si>
    <t>Annuity Payment Type</t>
  </si>
  <si>
    <t>Beginning of Period</t>
  </si>
  <si>
    <t xml:space="preserve"> Solve for Annual PAYMENT</t>
  </si>
  <si>
    <t>Fixed</t>
  </si>
  <si>
    <t>Inflation-Adjusted</t>
  </si>
  <si>
    <t>First Annual Payment</t>
  </si>
  <si>
    <t>Last Annual Payment</t>
  </si>
  <si>
    <t>First Monthly Payment</t>
  </si>
  <si>
    <t>Last Monthly Payment</t>
  </si>
  <si>
    <t xml:space="preserve"> Solve for Starting PRINCIPAL</t>
  </si>
  <si>
    <t>Starting PRINCIPAL</t>
  </si>
  <si>
    <t xml:space="preserve"> Solve for YEARS to PAY OUT</t>
  </si>
  <si>
    <t>YEARS to PAY OUT</t>
  </si>
  <si>
    <r>
      <t>Caution:</t>
    </r>
    <r>
      <rPr>
        <sz val="8"/>
        <color indexed="23"/>
        <rFont val="Trebuchet MS"/>
        <family val="2"/>
      </rPr>
      <t xml:space="preserve"> Results are only estimates. Please consult a qualified professional regarding financial decisions.</t>
    </r>
  </si>
  <si>
    <t>Notes about Inflation-Adjusted Payments</t>
  </si>
  <si>
    <t>If type = 1 (Beginning of Period), first annual payment = Eo at time t=0</t>
  </si>
  <si>
    <t>If type = 0 (End of Period), first annual payment = Eo*(1+g) at time t=1</t>
  </si>
  <si>
    <t>f</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</si>
</sst>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164" formatCode="&quot;$&quot;#,##0.00_);[Red]\(&quot;$&quot;#,##0.00\)"/>
    <numFmt numFmtId="165" formatCode="_(&quot;$&quot;* #,##0.00_);_(&quot;$&quot;* \(#,##0.00\);_(&quot;$&quot;* &quot;-&quot;??_);_(@_)"/>
    <numFmt numFmtId="166" formatCode="_(* #,##0.00_);_(* \(#,##0.00\);_(* &quot;-&quot;??_);_(@_)"/>
    <numFmt numFmtId="167" formatCode="_(&quot;$&quot;* #,##0_);_(&quot;$&quot;* \(#,##0\);_(&quot;$&quot;* &quot;-&quot;??_);_(@_)"/>
    <numFmt numFmtId="168" formatCode="&quot;$&quot;* #,##0.00;&quot;$&quot;* \-#,##0.00;&quot;$&quot;* &quot;-&quot;??;@"/>
    <numFmt numFmtId="169" formatCode="&quot;Rs.&quot;\ #,##0"/>
    <numFmt numFmtId="170" formatCode="&quot;Rs.&quot;\ #,##0.00"/>
    <numFmt numFmtId="171" formatCode="_(&quot;Rs.&quot;* #,##0.00_);[Red]_(&quot;Rs.&quot;* \(#,##0.00\);_(&quot;Rs.&quot;* &quot;-&quot;??_);_(@_)"/>
    <numFmt numFmtId="172" formatCode="_(&quot;Rs.&quot;* #,##0.00_);_(&quot;Rs.&quot;* \(#,##0.00\);_(&quot;Rs.&quot;* &quot;-&quot;??_);_(@_)"/>
    <numFmt numFmtId="173" formatCode="_(&quot;Rs.&quot;* #,##0_);_(&quot;Rs.&quot;* \(#,##0\);_(&quot;Rs.&quot;* &quot;-&quot;??_);_(@_)"/>
    <numFmt numFmtId="174" formatCode="0.0%"/>
    <numFmt numFmtId="175" formatCode="0.000%"/>
    <numFmt numFmtId="176" formatCode="0.0000%"/>
    <numFmt numFmtId="177" formatCode="&quot;$&quot;#,##0_);[Red]\(&quot;$&quot;#,##0\)"/>
  </numFmts>
  <fonts count="48" x14ac:knownFonts="1">
    <font>
      <sz val="10"/>
      <name val="Tahoma"/>
      <family val="2"/>
    </font>
    <font>
      <sz val="10"/>
      <name val="Arial"/>
      <family val="2"/>
    </font>
    <font>
      <u/>
      <sz val="10"/>
      <color indexed="12"/>
      <name val="Tahoma"/>
      <family val="2"/>
    </font>
    <font>
      <sz val="8"/>
      <name val="Arial"/>
      <family val="2"/>
    </font>
    <font>
      <u/>
      <sz val="8"/>
      <color indexed="12"/>
      <name val="Tahoma"/>
      <family val="2"/>
    </font>
    <font>
      <b/>
      <sz val="10"/>
      <name val="Tahoma"/>
      <family val="2"/>
    </font>
    <font>
      <sz val="10"/>
      <name val="Tahoma"/>
      <family val="2"/>
    </font>
    <font>
      <sz val="8"/>
      <name val="Tahoma"/>
      <family val="2"/>
    </font>
    <font>
      <b/>
      <u/>
      <sz val="8"/>
      <color indexed="81"/>
      <name val="Tahoma"/>
      <family val="2"/>
    </font>
    <font>
      <sz val="8"/>
      <color indexed="81"/>
      <name val="Tahoma"/>
      <family val="2"/>
    </font>
    <font>
      <b/>
      <sz val="8"/>
      <color indexed="81"/>
      <name val="Tahoma"/>
      <family val="2"/>
    </font>
    <font>
      <b/>
      <sz val="14"/>
      <name val="Tahoma"/>
      <family val="2"/>
    </font>
    <font>
      <sz val="11"/>
      <name val="Tahoma"/>
      <family val="2"/>
    </font>
    <font>
      <b/>
      <sz val="12"/>
      <color indexed="9"/>
      <name val="Tahoma"/>
      <family val="2"/>
    </font>
    <font>
      <b/>
      <i/>
      <sz val="10"/>
      <color indexed="23"/>
      <name val="Tahoma"/>
      <family val="2"/>
    </font>
    <font>
      <b/>
      <sz val="12"/>
      <name val="Tahoma"/>
      <family val="2"/>
    </font>
    <font>
      <sz val="10"/>
      <color indexed="10"/>
      <name val="Tahoma"/>
      <family val="2"/>
    </font>
    <font>
      <sz val="8"/>
      <name val="Arial"/>
      <family val="2"/>
    </font>
    <font>
      <sz val="10"/>
      <name val="Trebuchet MS"/>
      <family val="2"/>
    </font>
    <font>
      <b/>
      <sz val="8"/>
      <color indexed="10"/>
      <name val="Tahoma"/>
      <family val="2"/>
    </font>
    <font>
      <b/>
      <sz val="16"/>
      <name val="Tahoma"/>
      <family val="2"/>
    </font>
    <font>
      <sz val="8"/>
      <color indexed="9"/>
      <name val="Tahoma"/>
      <family val="2"/>
    </font>
    <font>
      <sz val="12"/>
      <name val="Tahoma"/>
      <family val="2"/>
    </font>
    <font>
      <u/>
      <sz val="8"/>
      <color indexed="81"/>
      <name val="Tahoma"/>
      <family val="2"/>
    </font>
    <font>
      <sz val="16"/>
      <color rgb="FFFF0000"/>
      <name val="Tahoma"/>
      <family val="2"/>
    </font>
    <font>
      <sz val="16"/>
      <name val="Tahoma"/>
      <family val="2"/>
    </font>
    <font>
      <b/>
      <sz val="18"/>
      <color indexed="8"/>
      <name val="Arial"/>
      <family val="2"/>
    </font>
    <font>
      <b/>
      <sz val="11"/>
      <color indexed="9"/>
      <name val="Tahoma"/>
      <family val="2"/>
    </font>
    <font>
      <b/>
      <sz val="11"/>
      <name val="Tahoma"/>
      <family val="2"/>
    </font>
    <font>
      <sz val="10"/>
      <color indexed="9"/>
      <name val="Tahoma"/>
      <family val="2"/>
    </font>
    <font>
      <b/>
      <sz val="8"/>
      <name val="Tahoma"/>
      <family val="2"/>
    </font>
    <font>
      <b/>
      <sz val="16"/>
      <color indexed="9"/>
      <name val="Trebuchet MS"/>
      <family val="2"/>
    </font>
    <font>
      <i/>
      <sz val="10"/>
      <name val="Tahoma"/>
      <family val="2"/>
    </font>
    <font>
      <sz val="16"/>
      <name val="Trebuchet MS"/>
      <family val="2"/>
    </font>
    <font>
      <u/>
      <sz val="11"/>
      <color indexed="12"/>
      <name val="Tahoma"/>
      <family val="2"/>
    </font>
    <font>
      <sz val="11"/>
      <name val="Trebuchet MS"/>
      <family val="2"/>
    </font>
    <font>
      <i/>
      <sz val="11"/>
      <name val="Trebuchet MS"/>
      <family val="2"/>
    </font>
    <font>
      <sz val="12"/>
      <name val="Trebuchet MS"/>
      <family val="2"/>
    </font>
    <font>
      <b/>
      <sz val="12"/>
      <color indexed="9"/>
      <name val="Trebuchet MS"/>
      <family val="2"/>
    </font>
    <font>
      <b/>
      <sz val="10"/>
      <color indexed="9"/>
      <name val="Trebuchet MS"/>
      <family val="2"/>
    </font>
    <font>
      <b/>
      <sz val="11"/>
      <name val="Trebuchet MS"/>
      <family val="2"/>
    </font>
    <font>
      <sz val="8"/>
      <name val="Trebuchet MS"/>
      <family val="2"/>
    </font>
    <font>
      <b/>
      <sz val="10"/>
      <name val="Trebuchet MS"/>
      <family val="2"/>
    </font>
    <font>
      <b/>
      <sz val="8"/>
      <color indexed="23"/>
      <name val="Trebuchet MS"/>
      <family val="2"/>
    </font>
    <font>
      <sz val="8"/>
      <color indexed="23"/>
      <name val="Trebuchet MS"/>
      <family val="2"/>
    </font>
    <font>
      <sz val="10"/>
      <color indexed="9"/>
      <name val="Trebuchet MS"/>
      <family val="2"/>
    </font>
    <font>
      <i/>
      <sz val="10"/>
      <color indexed="23"/>
      <name val="Trebuchet MS"/>
      <family val="2"/>
    </font>
    <font>
      <sz val="10"/>
      <color indexed="23"/>
      <name val="Trebuchet MS"/>
      <family val="2"/>
    </font>
  </fonts>
  <fills count="18">
    <fill>
      <patternFill patternType="none"/>
    </fill>
    <fill>
      <patternFill patternType="gray125"/>
    </fill>
    <fill>
      <patternFill patternType="solid">
        <fgColor indexed="51"/>
        <bgColor indexed="64"/>
      </patternFill>
    </fill>
    <fill>
      <patternFill patternType="solid">
        <fgColor indexed="47"/>
        <bgColor indexed="64"/>
      </patternFill>
    </fill>
    <fill>
      <patternFill patternType="solid">
        <fgColor indexed="42"/>
        <bgColor indexed="64"/>
      </patternFill>
    </fill>
    <fill>
      <patternFill patternType="solid">
        <fgColor indexed="58"/>
        <bgColor indexed="64"/>
      </patternFill>
    </fill>
    <fill>
      <patternFill patternType="solid">
        <fgColor indexed="60"/>
        <bgColor indexed="64"/>
      </patternFill>
    </fill>
    <fill>
      <patternFill patternType="solid">
        <fgColor indexed="46"/>
        <bgColor indexed="64"/>
      </patternFill>
    </fill>
    <fill>
      <patternFill patternType="solid">
        <fgColor indexed="43"/>
        <bgColor indexed="64"/>
      </patternFill>
    </fill>
    <fill>
      <patternFill patternType="solid">
        <fgColor indexed="22"/>
        <bgColor indexed="64"/>
      </patternFill>
    </fill>
    <fill>
      <patternFill patternType="solid">
        <fgColor rgb="FFFFFF00"/>
        <bgColor indexed="64"/>
      </patternFill>
    </fill>
    <fill>
      <patternFill patternType="solid">
        <fgColor theme="3" tint="0.59999389629810485"/>
        <bgColor indexed="64"/>
      </patternFill>
    </fill>
    <fill>
      <patternFill patternType="solid">
        <fgColor theme="2" tint="-0.49998474074526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indexed="53"/>
        <bgColor indexed="64"/>
      </patternFill>
    </fill>
    <fill>
      <patternFill patternType="solid">
        <fgColor indexed="17"/>
        <bgColor indexed="64"/>
      </patternFill>
    </fill>
    <fill>
      <patternFill patternType="solid">
        <fgColor indexed="55"/>
        <bgColor indexed="64"/>
      </patternFill>
    </fill>
  </fills>
  <borders count="11">
    <border>
      <left/>
      <right/>
      <top/>
      <bottom/>
      <diagonal/>
    </border>
    <border>
      <left/>
      <right/>
      <top/>
      <bottom style="medium">
        <color indexed="52"/>
      </bottom>
      <diagonal/>
    </border>
    <border>
      <left style="thin">
        <color indexed="55"/>
      </left>
      <right style="thin">
        <color indexed="55"/>
      </right>
      <top style="thin">
        <color indexed="55"/>
      </top>
      <bottom style="thin">
        <color indexed="55"/>
      </bottom>
      <diagonal/>
    </border>
    <border>
      <left/>
      <right/>
      <top/>
      <bottom style="medium">
        <color indexed="55"/>
      </bottom>
      <diagonal/>
    </border>
    <border>
      <left/>
      <right/>
      <top/>
      <bottom style="medium">
        <color indexed="57"/>
      </bottom>
      <diagonal/>
    </border>
    <border>
      <left style="thin">
        <color indexed="55"/>
      </left>
      <right style="thin">
        <color indexed="55"/>
      </right>
      <top/>
      <bottom style="thin">
        <color indexed="55"/>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55"/>
      </bottom>
      <diagonal/>
    </border>
    <border>
      <left style="thin">
        <color indexed="55"/>
      </left>
      <right style="thin">
        <color indexed="55"/>
      </right>
      <top style="thin">
        <color indexed="55"/>
      </top>
      <bottom/>
      <diagonal/>
    </border>
    <border>
      <left/>
      <right/>
      <top style="thin">
        <color indexed="64"/>
      </top>
      <bottom/>
      <diagonal/>
    </border>
  </borders>
  <cellStyleXfs count="6">
    <xf numFmtId="0" fontId="0" fillId="0" borderId="0"/>
    <xf numFmtId="166" fontId="1" fillId="0" borderId="0" applyFont="0" applyFill="0" applyBorder="0" applyAlignment="0" applyProtection="0"/>
    <xf numFmtId="165" fontId="1" fillId="0" borderId="0" applyFont="0" applyFill="0" applyBorder="0" applyAlignment="0" applyProtection="0"/>
    <xf numFmtId="0" fontId="2" fillId="0" borderId="0" applyNumberFormat="0" applyFill="0" applyBorder="0" applyAlignment="0" applyProtection="0">
      <alignment vertical="top"/>
      <protection locked="0"/>
    </xf>
    <xf numFmtId="0" fontId="18" fillId="0" borderId="0"/>
    <xf numFmtId="9" fontId="1" fillId="0" borderId="0" applyFont="0" applyFill="0" applyBorder="0" applyAlignment="0" applyProtection="0"/>
  </cellStyleXfs>
  <cellXfs count="171">
    <xf numFmtId="0" fontId="0" fillId="0" borderId="0" xfId="0"/>
    <xf numFmtId="0" fontId="0" fillId="0" borderId="0" xfId="0" applyFont="1"/>
    <xf numFmtId="0" fontId="7" fillId="0" borderId="0" xfId="0" applyFont="1" applyAlignment="1">
      <alignment horizontal="center"/>
    </xf>
    <xf numFmtId="164" fontId="0" fillId="0" borderId="0" xfId="0" applyNumberFormat="1" applyFont="1" applyFill="1" applyAlignment="1" applyProtection="1">
      <alignment horizontal="center"/>
    </xf>
    <xf numFmtId="0" fontId="5" fillId="2" borderId="3" xfId="0" applyFont="1" applyFill="1" applyBorder="1" applyAlignment="1">
      <alignment horizontal="center" wrapText="1"/>
    </xf>
    <xf numFmtId="0" fontId="7" fillId="3" borderId="0" xfId="0" applyFont="1" applyFill="1" applyAlignment="1">
      <alignment horizontal="center"/>
    </xf>
    <xf numFmtId="0" fontId="5" fillId="2" borderId="3" xfId="0" applyFont="1" applyFill="1" applyBorder="1" applyAlignment="1">
      <alignment horizontal="right" wrapText="1"/>
    </xf>
    <xf numFmtId="167" fontId="12" fillId="0" borderId="2" xfId="2" applyNumberFormat="1" applyFont="1" applyFill="1" applyBorder="1" applyAlignment="1" applyProtection="1">
      <alignment horizontal="right" vertical="center"/>
      <protection locked="0"/>
    </xf>
    <xf numFmtId="10" fontId="12" fillId="0" borderId="2" xfId="5" applyNumberFormat="1" applyFont="1" applyFill="1" applyBorder="1" applyAlignment="1" applyProtection="1">
      <alignment horizontal="right"/>
      <protection locked="0"/>
    </xf>
    <xf numFmtId="0" fontId="12" fillId="0" borderId="2" xfId="0" applyFont="1" applyFill="1" applyBorder="1" applyAlignment="1" applyProtection="1">
      <alignment horizontal="center"/>
      <protection locked="0"/>
    </xf>
    <xf numFmtId="0" fontId="6" fillId="3" borderId="0" xfId="0" applyFont="1" applyFill="1" applyAlignment="1">
      <alignment horizontal="right" vertical="center" indent="1"/>
    </xf>
    <xf numFmtId="165" fontId="7" fillId="3" borderId="0" xfId="0" applyNumberFormat="1" applyFont="1" applyFill="1" applyAlignment="1">
      <alignment horizontal="center"/>
    </xf>
    <xf numFmtId="0" fontId="0" fillId="3" borderId="0" xfId="0" applyFont="1" applyFill="1"/>
    <xf numFmtId="0" fontId="0" fillId="3" borderId="0" xfId="0" applyFill="1" applyAlignment="1">
      <alignment horizontal="right" vertical="center" indent="1"/>
    </xf>
    <xf numFmtId="0" fontId="5" fillId="0" borderId="0" xfId="0" applyFont="1"/>
    <xf numFmtId="168" fontId="7" fillId="3" borderId="0" xfId="2" applyNumberFormat="1" applyFont="1" applyFill="1" applyBorder="1" applyAlignment="1">
      <alignment horizontal="center"/>
    </xf>
    <xf numFmtId="0" fontId="0" fillId="4" borderId="0" xfId="0" applyFont="1" applyFill="1"/>
    <xf numFmtId="0" fontId="6" fillId="4" borderId="0" xfId="0" applyFont="1" applyFill="1" applyAlignment="1">
      <alignment horizontal="right" indent="1"/>
    </xf>
    <xf numFmtId="0" fontId="0" fillId="5" borderId="4" xfId="0" applyFont="1" applyFill="1" applyBorder="1"/>
    <xf numFmtId="0" fontId="13" fillId="5" borderId="4" xfId="0" applyFont="1" applyFill="1" applyBorder="1" applyAlignment="1" applyProtection="1">
      <alignment horizontal="left" vertical="center" indent="1"/>
    </xf>
    <xf numFmtId="0" fontId="13" fillId="5" borderId="4" xfId="0" applyFont="1" applyFill="1" applyBorder="1" applyAlignment="1" applyProtection="1">
      <alignment horizontal="right" vertical="center" indent="1"/>
    </xf>
    <xf numFmtId="0" fontId="13" fillId="6" borderId="1" xfId="0" applyFont="1" applyFill="1" applyBorder="1" applyAlignment="1" applyProtection="1">
      <alignment horizontal="left" vertical="center" indent="1"/>
    </xf>
    <xf numFmtId="0" fontId="13" fillId="6" borderId="1" xfId="0" applyFont="1" applyFill="1" applyBorder="1" applyAlignment="1" applyProtection="1">
      <alignment horizontal="right" vertical="center" indent="1"/>
    </xf>
    <xf numFmtId="0" fontId="0" fillId="0" borderId="0" xfId="0" applyFont="1" applyFill="1"/>
    <xf numFmtId="0" fontId="13" fillId="3" borderId="1" xfId="0" applyFont="1" applyFill="1" applyBorder="1" applyAlignment="1" applyProtection="1">
      <alignment horizontal="left" vertical="center" indent="1"/>
    </xf>
    <xf numFmtId="0" fontId="14" fillId="3" borderId="1" xfId="0" applyFont="1" applyFill="1" applyBorder="1" applyAlignment="1" applyProtection="1">
      <alignment horizontal="right" vertical="center" indent="1"/>
    </xf>
    <xf numFmtId="4" fontId="7" fillId="0" borderId="0" xfId="0" applyNumberFormat="1" applyFont="1" applyFill="1" applyAlignment="1">
      <alignment horizontal="right"/>
    </xf>
    <xf numFmtId="164" fontId="7" fillId="0" borderId="0" xfId="0" applyNumberFormat="1" applyFont="1" applyFill="1" applyAlignment="1" applyProtection="1">
      <alignment horizontal="right"/>
    </xf>
    <xf numFmtId="164" fontId="0" fillId="4" borderId="0" xfId="0" applyNumberFormat="1" applyFont="1" applyFill="1" applyAlignment="1" applyProtection="1">
      <alignment horizontal="center"/>
    </xf>
    <xf numFmtId="0" fontId="0" fillId="4" borderId="4" xfId="0" applyFont="1" applyFill="1" applyBorder="1"/>
    <xf numFmtId="0" fontId="14" fillId="4" borderId="4" xfId="0" applyFont="1" applyFill="1" applyBorder="1" applyAlignment="1" applyProtection="1">
      <alignment horizontal="right" vertical="center" indent="1"/>
    </xf>
    <xf numFmtId="0" fontId="2" fillId="0" borderId="0" xfId="3" applyFill="1" applyAlignment="1" applyProtection="1">
      <alignment horizontal="left"/>
    </xf>
    <xf numFmtId="0" fontId="13" fillId="3" borderId="0" xfId="0" applyFont="1" applyFill="1" applyBorder="1" applyAlignment="1" applyProtection="1">
      <alignment horizontal="left" vertical="center" indent="1"/>
    </xf>
    <xf numFmtId="0" fontId="4" fillId="0" borderId="0" xfId="3" applyFont="1" applyFill="1" applyAlignment="1" applyProtection="1">
      <alignment horizontal="left"/>
    </xf>
    <xf numFmtId="10" fontId="12" fillId="7" borderId="2" xfId="5" applyNumberFormat="1" applyFont="1" applyFill="1" applyBorder="1" applyAlignment="1" applyProtection="1">
      <alignment horizontal="right"/>
    </xf>
    <xf numFmtId="0" fontId="0" fillId="4" borderId="0" xfId="0" applyFont="1" applyFill="1" applyBorder="1"/>
    <xf numFmtId="3" fontId="7" fillId="8" borderId="0" xfId="0" applyNumberFormat="1" applyFont="1" applyFill="1" applyAlignment="1">
      <alignment horizontal="right"/>
    </xf>
    <xf numFmtId="0" fontId="15" fillId="2" borderId="3" xfId="0" applyFont="1" applyFill="1" applyBorder="1" applyAlignment="1">
      <alignment horizontal="right" wrapText="1"/>
    </xf>
    <xf numFmtId="164" fontId="0" fillId="4" borderId="0" xfId="0" applyNumberFormat="1" applyFill="1" applyAlignment="1" applyProtection="1">
      <alignment horizontal="center"/>
    </xf>
    <xf numFmtId="167" fontId="7" fillId="3" borderId="0" xfId="0" applyNumberFormat="1" applyFont="1" applyFill="1" applyAlignment="1">
      <alignment horizontal="right"/>
    </xf>
    <xf numFmtId="164" fontId="0" fillId="0" borderId="0" xfId="0" applyNumberFormat="1" applyFont="1"/>
    <xf numFmtId="0" fontId="5" fillId="4" borderId="0" xfId="0" applyFont="1" applyFill="1" applyAlignment="1">
      <alignment horizontal="right" indent="1"/>
    </xf>
    <xf numFmtId="0" fontId="16" fillId="0" borderId="0" xfId="0" applyFont="1"/>
    <xf numFmtId="0" fontId="11" fillId="9" borderId="6" xfId="0" applyFont="1" applyFill="1" applyBorder="1" applyAlignment="1">
      <alignment vertical="center"/>
    </xf>
    <xf numFmtId="0" fontId="6" fillId="9" borderId="6" xfId="0" applyFont="1" applyFill="1" applyBorder="1"/>
    <xf numFmtId="0" fontId="7" fillId="9" borderId="6" xfId="0" applyFont="1" applyFill="1" applyBorder="1" applyAlignment="1">
      <alignment horizontal="right"/>
    </xf>
    <xf numFmtId="0" fontId="17" fillId="0" borderId="0" xfId="4" applyFont="1" applyFill="1" applyBorder="1" applyAlignment="1">
      <alignment horizontal="right"/>
    </xf>
    <xf numFmtId="0" fontId="20" fillId="9" borderId="6" xfId="0" applyFont="1" applyFill="1" applyBorder="1" applyAlignment="1">
      <alignment vertical="center"/>
    </xf>
    <xf numFmtId="0" fontId="21" fillId="0" borderId="0" xfId="0" applyFont="1"/>
    <xf numFmtId="0" fontId="22" fillId="0" borderId="0" xfId="0" applyFont="1"/>
    <xf numFmtId="10" fontId="7" fillId="0" borderId="0" xfId="5" applyNumberFormat="1" applyFont="1" applyAlignment="1">
      <alignment horizontal="center"/>
    </xf>
    <xf numFmtId="40" fontId="7" fillId="0" borderId="0" xfId="1" applyNumberFormat="1" applyFont="1" applyAlignment="1">
      <alignment horizontal="right"/>
    </xf>
    <xf numFmtId="14" fontId="0" fillId="0" borderId="0" xfId="0" applyNumberFormat="1"/>
    <xf numFmtId="0" fontId="0" fillId="12" borderId="0" xfId="0" applyFill="1"/>
    <xf numFmtId="0" fontId="0" fillId="12" borderId="0" xfId="0" applyFont="1" applyFill="1"/>
    <xf numFmtId="0" fontId="0" fillId="13" borderId="7" xfId="0" applyFill="1" applyBorder="1"/>
    <xf numFmtId="0" fontId="25" fillId="13" borderId="7" xfId="0" applyFont="1" applyFill="1" applyBorder="1" applyAlignment="1">
      <alignment horizontal="center"/>
    </xf>
    <xf numFmtId="10" fontId="7" fillId="0" borderId="0" xfId="0" applyNumberFormat="1" applyFont="1" applyAlignment="1">
      <alignment horizontal="center"/>
    </xf>
    <xf numFmtId="10" fontId="25" fillId="13" borderId="7" xfId="0" applyNumberFormat="1" applyFont="1" applyFill="1" applyBorder="1" applyAlignment="1">
      <alignment horizontal="center"/>
    </xf>
    <xf numFmtId="4" fontId="7" fillId="0" borderId="0" xfId="0" applyNumberFormat="1" applyFont="1" applyAlignment="1">
      <alignment horizontal="center"/>
    </xf>
    <xf numFmtId="169" fontId="22" fillId="11" borderId="7" xfId="0" applyNumberFormat="1" applyFont="1" applyFill="1" applyBorder="1"/>
    <xf numFmtId="169" fontId="7" fillId="0" borderId="0" xfId="5" applyNumberFormat="1" applyFont="1" applyAlignment="1">
      <alignment horizontal="center"/>
    </xf>
    <xf numFmtId="170" fontId="7" fillId="0" borderId="0" xfId="0" applyNumberFormat="1" applyFont="1" applyAlignment="1">
      <alignment horizontal="center"/>
    </xf>
    <xf numFmtId="169" fontId="22" fillId="14" borderId="7" xfId="0" applyNumberFormat="1" applyFont="1" applyFill="1" applyBorder="1"/>
    <xf numFmtId="10" fontId="7" fillId="0" borderId="0" xfId="0" applyNumberFormat="1" applyFont="1" applyAlignment="1" applyProtection="1">
      <alignment horizontal="center"/>
      <protection hidden="1"/>
    </xf>
    <xf numFmtId="171" fontId="12" fillId="7" borderId="5" xfId="2" applyNumberFormat="1" applyFont="1" applyFill="1" applyBorder="1" applyAlignment="1" applyProtection="1">
      <alignment horizontal="right" vertical="center"/>
    </xf>
    <xf numFmtId="172" fontId="12" fillId="0" borderId="2" xfId="2" applyNumberFormat="1" applyFont="1" applyFill="1" applyBorder="1" applyAlignment="1" applyProtection="1">
      <alignment horizontal="right" vertical="center"/>
      <protection locked="0"/>
    </xf>
    <xf numFmtId="173" fontId="12" fillId="0" borderId="2" xfId="2" applyNumberFormat="1" applyFont="1" applyFill="1" applyBorder="1" applyAlignment="1" applyProtection="1">
      <alignment horizontal="right" vertical="center"/>
      <protection locked="0"/>
    </xf>
    <xf numFmtId="0" fontId="26" fillId="0" borderId="0" xfId="0" applyFont="1" applyFill="1" applyBorder="1" applyAlignment="1">
      <alignment vertical="center"/>
    </xf>
    <xf numFmtId="0" fontId="11" fillId="0" borderId="0" xfId="0" applyFont="1" applyFill="1" applyBorder="1" applyAlignment="1">
      <alignment vertical="center"/>
    </xf>
    <xf numFmtId="0" fontId="2" fillId="0" borderId="0" xfId="3" applyFill="1" applyBorder="1" applyAlignment="1" applyProtection="1">
      <alignment horizontal="left"/>
    </xf>
    <xf numFmtId="0" fontId="0" fillId="0" borderId="0" xfId="0" applyFont="1" applyFill="1" applyBorder="1"/>
    <xf numFmtId="0" fontId="2" fillId="0" borderId="0" xfId="3" applyAlignment="1" applyProtection="1">
      <alignment horizontal="left"/>
    </xf>
    <xf numFmtId="0" fontId="27" fillId="15" borderId="8" xfId="0" applyFont="1" applyFill="1" applyBorder="1" applyAlignment="1" applyProtection="1">
      <alignment horizontal="centerContinuous" vertical="center"/>
    </xf>
    <xf numFmtId="0" fontId="0" fillId="0" borderId="0" xfId="0" applyFont="1" applyAlignment="1">
      <alignment vertical="center"/>
    </xf>
    <xf numFmtId="0" fontId="27" fillId="16" borderId="0" xfId="0" applyFont="1" applyFill="1" applyBorder="1" applyAlignment="1">
      <alignment horizontal="centerContinuous" vertical="center"/>
    </xf>
    <xf numFmtId="0" fontId="12" fillId="16" borderId="0" xfId="0" applyFont="1" applyFill="1" applyBorder="1" applyAlignment="1">
      <alignment horizontal="centerContinuous" vertical="center"/>
    </xf>
    <xf numFmtId="0" fontId="0" fillId="9" borderId="0" xfId="0" applyFont="1" applyFill="1"/>
    <xf numFmtId="0" fontId="12" fillId="9" borderId="0" xfId="0" applyFont="1" applyFill="1" applyAlignment="1">
      <alignment horizontal="right" vertical="center"/>
    </xf>
    <xf numFmtId="0" fontId="12" fillId="0" borderId="5" xfId="0" applyFont="1" applyFill="1" applyBorder="1" applyAlignment="1" applyProtection="1">
      <alignment horizontal="center"/>
      <protection locked="0"/>
    </xf>
    <xf numFmtId="0" fontId="28" fillId="9" borderId="0" xfId="5" applyNumberFormat="1" applyFont="1" applyFill="1" applyBorder="1" applyAlignment="1" applyProtection="1">
      <alignment horizontal="center"/>
      <protection locked="0"/>
    </xf>
    <xf numFmtId="0" fontId="12" fillId="9" borderId="0" xfId="0" applyFont="1" applyFill="1"/>
    <xf numFmtId="0" fontId="2" fillId="9" borderId="0" xfId="3" applyFill="1" applyAlignment="1" applyProtection="1"/>
    <xf numFmtId="0" fontId="7" fillId="9" borderId="0" xfId="0" applyFont="1" applyFill="1" applyAlignment="1">
      <alignment horizontal="center"/>
    </xf>
    <xf numFmtId="174" fontId="12" fillId="0" borderId="2" xfId="5" applyNumberFormat="1" applyFont="1" applyFill="1" applyBorder="1" applyAlignment="1" applyProtection="1">
      <alignment horizontal="right"/>
      <protection locked="0"/>
    </xf>
    <xf numFmtId="0" fontId="29" fillId="0" borderId="0" xfId="0" applyFont="1"/>
    <xf numFmtId="4" fontId="30" fillId="9" borderId="0" xfId="0" applyNumberFormat="1" applyFont="1" applyFill="1" applyAlignment="1">
      <alignment horizontal="right"/>
    </xf>
    <xf numFmtId="4" fontId="7" fillId="9" borderId="0" xfId="0" applyNumberFormat="1" applyFont="1" applyFill="1" applyAlignment="1">
      <alignment horizontal="right"/>
    </xf>
    <xf numFmtId="0" fontId="0" fillId="0" borderId="0" xfId="0" applyNumberFormat="1" applyFont="1" applyFill="1" applyAlignment="1" applyProtection="1">
      <alignment horizontal="center"/>
    </xf>
    <xf numFmtId="10" fontId="7" fillId="9" borderId="0" xfId="5" applyNumberFormat="1" applyFont="1" applyFill="1" applyAlignment="1">
      <alignment horizontal="right"/>
    </xf>
    <xf numFmtId="0" fontId="0" fillId="0" borderId="0" xfId="0" applyFont="1" applyFill="1" applyBorder="1" applyAlignment="1">
      <alignment horizontal="right" indent="1"/>
    </xf>
    <xf numFmtId="0" fontId="5" fillId="2" borderId="3" xfId="0" applyFont="1" applyFill="1" applyBorder="1" applyAlignment="1">
      <alignment horizontal="right"/>
    </xf>
    <xf numFmtId="4" fontId="7" fillId="0" borderId="0" xfId="0" applyNumberFormat="1" applyFont="1" applyAlignment="1">
      <alignment horizontal="right"/>
    </xf>
    <xf numFmtId="4" fontId="7" fillId="3" borderId="0" xfId="0" applyNumberFormat="1" applyFont="1" applyFill="1" applyBorder="1" applyAlignment="1">
      <alignment horizontal="right"/>
    </xf>
    <xf numFmtId="167" fontId="7" fillId="3" borderId="0" xfId="0" applyNumberFormat="1" applyFont="1" applyFill="1" applyProtection="1"/>
    <xf numFmtId="175" fontId="7" fillId="0" borderId="0" xfId="5" applyNumberFormat="1" applyFont="1" applyAlignment="1">
      <alignment horizontal="center"/>
    </xf>
    <xf numFmtId="0" fontId="31" fillId="15" borderId="6" xfId="0" applyFont="1" applyFill="1" applyBorder="1" applyAlignment="1">
      <alignment vertical="center"/>
    </xf>
    <xf numFmtId="0" fontId="2" fillId="3" borderId="0" xfId="3" applyFill="1" applyAlignment="1" applyProtection="1"/>
    <xf numFmtId="0" fontId="18" fillId="3" borderId="0" xfId="0" applyFont="1" applyFill="1" applyProtection="1"/>
    <xf numFmtId="0" fontId="18" fillId="3" borderId="0" xfId="0" applyFont="1" applyFill="1"/>
    <xf numFmtId="0" fontId="18" fillId="3" borderId="0" xfId="0" applyFont="1" applyFill="1" applyBorder="1"/>
    <xf numFmtId="0" fontId="3" fillId="3" borderId="0" xfId="4" applyFont="1" applyFill="1" applyBorder="1" applyAlignment="1">
      <alignment horizontal="right"/>
    </xf>
    <xf numFmtId="0" fontId="2" fillId="3" borderId="0" xfId="3" applyFill="1" applyAlignment="1" applyProtection="1">
      <alignment horizontal="left"/>
    </xf>
    <xf numFmtId="0" fontId="13" fillId="15" borderId="1" xfId="0" applyFont="1" applyFill="1" applyBorder="1" applyAlignment="1" applyProtection="1">
      <alignment horizontal="left" vertical="center" indent="1"/>
    </xf>
    <xf numFmtId="0" fontId="12" fillId="3" borderId="0" xfId="0" applyFont="1" applyFill="1" applyAlignment="1">
      <alignment horizontal="right" vertical="center" indent="1"/>
    </xf>
    <xf numFmtId="40" fontId="12" fillId="0" borderId="2" xfId="2" applyNumberFormat="1" applyFont="1" applyFill="1" applyBorder="1" applyAlignment="1" applyProtection="1">
      <alignment horizontal="right" vertical="center"/>
      <protection locked="0"/>
    </xf>
    <xf numFmtId="0" fontId="32" fillId="3" borderId="0" xfId="0" applyFont="1" applyFill="1" applyAlignment="1">
      <alignment horizontal="right"/>
    </xf>
    <xf numFmtId="175" fontId="0" fillId="3" borderId="0" xfId="5" applyNumberFormat="1" applyFont="1" applyFill="1"/>
    <xf numFmtId="0" fontId="6" fillId="0" borderId="2" xfId="0" applyFont="1" applyFill="1" applyBorder="1" applyAlignment="1" applyProtection="1">
      <alignment horizontal="center"/>
      <protection locked="0"/>
    </xf>
    <xf numFmtId="0" fontId="0" fillId="3" borderId="0" xfId="0" applyFont="1" applyFill="1" applyAlignment="1">
      <alignment horizontal="right"/>
    </xf>
    <xf numFmtId="164" fontId="0" fillId="3" borderId="0" xfId="0" applyNumberFormat="1" applyFont="1" applyFill="1"/>
    <xf numFmtId="40" fontId="12" fillId="4" borderId="9" xfId="2" applyNumberFormat="1" applyFont="1" applyFill="1" applyBorder="1" applyAlignment="1" applyProtection="1">
      <alignment horizontal="right" vertical="center"/>
    </xf>
    <xf numFmtId="176" fontId="0" fillId="3" borderId="0" xfId="5" applyNumberFormat="1" applyFont="1" applyFill="1"/>
    <xf numFmtId="0" fontId="28" fillId="3" borderId="0" xfId="0" applyFont="1" applyFill="1" applyAlignment="1">
      <alignment horizontal="right" vertical="center" indent="1"/>
    </xf>
    <xf numFmtId="40" fontId="28" fillId="2" borderId="0" xfId="2" applyNumberFormat="1" applyFont="1" applyFill="1" applyBorder="1" applyAlignment="1" applyProtection="1">
      <alignment horizontal="right" vertical="center"/>
    </xf>
    <xf numFmtId="40" fontId="12" fillId="3" borderId="0" xfId="2" applyNumberFormat="1" applyFont="1" applyFill="1" applyBorder="1" applyAlignment="1" applyProtection="1">
      <alignment horizontal="right" vertical="center"/>
    </xf>
    <xf numFmtId="2" fontId="0" fillId="3" borderId="0" xfId="0" applyNumberFormat="1" applyFill="1"/>
    <xf numFmtId="0" fontId="0" fillId="3" borderId="0" xfId="0" applyFill="1"/>
    <xf numFmtId="0" fontId="0" fillId="0" borderId="0" xfId="0" applyNumberFormat="1" applyFont="1"/>
    <xf numFmtId="4" fontId="0" fillId="0" borderId="0" xfId="0" applyNumberFormat="1" applyFont="1"/>
    <xf numFmtId="0" fontId="15" fillId="0" borderId="0" xfId="0" applyFont="1"/>
    <xf numFmtId="0" fontId="0" fillId="17" borderId="0" xfId="0" applyFont="1" applyFill="1"/>
    <xf numFmtId="173" fontId="28" fillId="9" borderId="0" xfId="2" applyNumberFormat="1" applyFont="1" applyFill="1" applyBorder="1" applyAlignment="1" applyProtection="1">
      <alignment horizontal="right" vertical="center"/>
    </xf>
    <xf numFmtId="0" fontId="33" fillId="0" borderId="0" xfId="4" applyFont="1" applyBorder="1"/>
    <xf numFmtId="0" fontId="18" fillId="0" borderId="0" xfId="4" applyFont="1" applyFill="1"/>
    <xf numFmtId="0" fontId="18" fillId="0" borderId="0" xfId="4" applyFont="1" applyBorder="1"/>
    <xf numFmtId="0" fontId="18" fillId="0" borderId="0" xfId="4" applyFont="1" applyFill="1" applyProtection="1"/>
    <xf numFmtId="0" fontId="18" fillId="0" borderId="0" xfId="4"/>
    <xf numFmtId="0" fontId="35" fillId="0" borderId="0" xfId="4" applyFont="1" applyFill="1" applyAlignment="1" applyProtection="1">
      <alignment horizontal="right" indent="1"/>
    </xf>
    <xf numFmtId="0" fontId="18" fillId="0" borderId="7" xfId="2" applyNumberFormat="1" applyFont="1" applyFill="1" applyBorder="1" applyAlignment="1" applyProtection="1">
      <alignment horizontal="right"/>
      <protection locked="0"/>
    </xf>
    <xf numFmtId="175" fontId="18" fillId="0" borderId="0" xfId="5" applyNumberFormat="1" applyFont="1" applyFill="1" applyBorder="1" applyProtection="1">
      <protection locked="0"/>
    </xf>
    <xf numFmtId="175" fontId="35" fillId="0" borderId="7" xfId="5" applyNumberFormat="1" applyFont="1" applyFill="1" applyBorder="1" applyProtection="1">
      <protection locked="0"/>
    </xf>
    <xf numFmtId="0" fontId="36" fillId="0" borderId="0" xfId="4" applyFont="1" applyFill="1" applyAlignment="1" applyProtection="1">
      <alignment horizontal="right" indent="1"/>
    </xf>
    <xf numFmtId="0" fontId="37" fillId="0" borderId="0" xfId="4" applyFont="1" applyFill="1" applyProtection="1"/>
    <xf numFmtId="0" fontId="38" fillId="15" borderId="6" xfId="4" applyFont="1" applyFill="1" applyBorder="1" applyAlignment="1" applyProtection="1">
      <alignment vertical="center"/>
    </xf>
    <xf numFmtId="0" fontId="39" fillId="15" borderId="6" xfId="4" applyFont="1" applyFill="1" applyBorder="1" applyAlignment="1" applyProtection="1">
      <alignment horizontal="center" vertical="center"/>
    </xf>
    <xf numFmtId="0" fontId="37" fillId="0" borderId="0" xfId="4" applyFont="1"/>
    <xf numFmtId="0" fontId="35" fillId="3" borderId="0" xfId="4" applyFont="1" applyFill="1" applyAlignment="1" applyProtection="1">
      <alignment horizontal="left"/>
    </xf>
    <xf numFmtId="4" fontId="35" fillId="0" borderId="7" xfId="2" applyNumberFormat="1" applyFont="1" applyFill="1" applyBorder="1" applyProtection="1">
      <protection locked="0"/>
    </xf>
    <xf numFmtId="165" fontId="35" fillId="3" borderId="0" xfId="2" applyNumberFormat="1" applyFont="1" applyFill="1" applyBorder="1" applyProtection="1">
      <protection locked="0"/>
    </xf>
    <xf numFmtId="0" fontId="18" fillId="0" borderId="0" xfId="4" applyFont="1"/>
    <xf numFmtId="175" fontId="35" fillId="3" borderId="0" xfId="5" applyNumberFormat="1" applyFont="1" applyFill="1" applyBorder="1" applyProtection="1">
      <protection locked="0"/>
    </xf>
    <xf numFmtId="166" fontId="18" fillId="0" borderId="0" xfId="4" applyNumberFormat="1" applyFont="1"/>
    <xf numFmtId="0" fontId="35" fillId="0" borderId="7" xfId="2" applyNumberFormat="1" applyFont="1" applyFill="1" applyBorder="1" applyAlignment="1" applyProtection="1">
      <alignment horizontal="center"/>
      <protection locked="0"/>
    </xf>
    <xf numFmtId="0" fontId="35" fillId="3" borderId="0" xfId="4" applyFont="1" applyFill="1" applyAlignment="1" applyProtection="1">
      <alignment horizontal="right"/>
    </xf>
    <xf numFmtId="0" fontId="40" fillId="3" borderId="0" xfId="4" applyFont="1" applyFill="1" applyAlignment="1" applyProtection="1">
      <alignment horizontal="right"/>
    </xf>
    <xf numFmtId="4" fontId="40" fillId="3" borderId="0" xfId="2" applyNumberFormat="1" applyFont="1" applyFill="1" applyBorder="1" applyAlignment="1" applyProtection="1">
      <alignment horizontal="right"/>
    </xf>
    <xf numFmtId="4" fontId="35" fillId="3" borderId="0" xfId="2" applyNumberFormat="1" applyFont="1" applyFill="1" applyBorder="1" applyAlignment="1" applyProtection="1">
      <alignment horizontal="right"/>
    </xf>
    <xf numFmtId="0" fontId="35" fillId="0" borderId="0" xfId="4" applyFont="1" applyFill="1" applyAlignment="1" applyProtection="1">
      <alignment horizontal="right"/>
    </xf>
    <xf numFmtId="4" fontId="35" fillId="0" borderId="0" xfId="2" applyNumberFormat="1" applyFont="1" applyFill="1" applyBorder="1" applyAlignment="1" applyProtection="1">
      <alignment horizontal="right"/>
    </xf>
    <xf numFmtId="177" fontId="41" fillId="0" borderId="0" xfId="4" applyNumberFormat="1" applyFont="1" applyFill="1" applyAlignment="1" applyProtection="1">
      <alignment horizontal="right"/>
    </xf>
    <xf numFmtId="177" fontId="35" fillId="0" borderId="0" xfId="4" applyNumberFormat="1" applyFont="1" applyFill="1" applyAlignment="1" applyProtection="1">
      <alignment horizontal="right"/>
    </xf>
    <xf numFmtId="164" fontId="18" fillId="0" borderId="0" xfId="4" applyNumberFormat="1" applyFont="1" applyFill="1" applyProtection="1"/>
    <xf numFmtId="0" fontId="42" fillId="0" borderId="0" xfId="4" applyFont="1" applyFill="1" applyAlignment="1" applyProtection="1">
      <alignment horizontal="center"/>
    </xf>
    <xf numFmtId="2" fontId="40" fillId="3" borderId="0" xfId="2" applyNumberFormat="1" applyFont="1" applyFill="1" applyBorder="1" applyAlignment="1" applyProtection="1">
      <alignment horizontal="center"/>
    </xf>
    <xf numFmtId="0" fontId="45" fillId="0" borderId="0" xfId="4" applyFont="1"/>
    <xf numFmtId="0" fontId="46" fillId="0" borderId="0" xfId="4" applyFont="1"/>
    <xf numFmtId="0" fontId="47" fillId="0" borderId="0" xfId="4" applyFont="1"/>
    <xf numFmtId="0" fontId="47" fillId="0" borderId="0" xfId="4" applyFont="1" applyFill="1" applyAlignment="1" applyProtection="1">
      <alignment horizontal="left"/>
    </xf>
    <xf numFmtId="0" fontId="47" fillId="0" borderId="0" xfId="4" applyFont="1" applyAlignment="1">
      <alignment horizontal="left"/>
    </xf>
    <xf numFmtId="0" fontId="22" fillId="11" borderId="7" xfId="0" applyFont="1" applyFill="1" applyBorder="1" applyAlignment="1"/>
    <xf numFmtId="0" fontId="22" fillId="14" borderId="7" xfId="0" applyFont="1" applyFill="1" applyBorder="1" applyAlignment="1"/>
    <xf numFmtId="0" fontId="24" fillId="10" borderId="0" xfId="0" applyFont="1" applyFill="1" applyBorder="1" applyAlignment="1">
      <alignment horizontal="center" vertical="center"/>
    </xf>
    <xf numFmtId="0" fontId="0" fillId="0" borderId="0" xfId="0" applyAlignment="1"/>
    <xf numFmtId="0" fontId="15" fillId="13" borderId="7" xfId="0" applyFont="1" applyFill="1" applyBorder="1" applyAlignment="1"/>
    <xf numFmtId="0" fontId="3" fillId="0" borderId="0" xfId="4" applyFont="1" applyFill="1" applyBorder="1" applyAlignment="1">
      <alignment horizontal="right"/>
    </xf>
    <xf numFmtId="0" fontId="31" fillId="15" borderId="6" xfId="4" applyFont="1" applyFill="1" applyBorder="1" applyAlignment="1">
      <alignment horizontal="left" vertical="center"/>
    </xf>
    <xf numFmtId="0" fontId="34" fillId="0" borderId="0" xfId="3" applyFont="1" applyFill="1" applyBorder="1" applyAlignment="1" applyProtection="1">
      <alignment horizontal="left"/>
    </xf>
    <xf numFmtId="0" fontId="3" fillId="0" borderId="10" xfId="4" applyFont="1" applyFill="1" applyBorder="1" applyAlignment="1">
      <alignment horizontal="right"/>
    </xf>
    <xf numFmtId="0" fontId="43" fillId="0" borderId="0" xfId="4" applyFont="1" applyAlignment="1">
      <alignment horizontal="left" wrapText="1"/>
    </xf>
    <xf numFmtId="0" fontId="44" fillId="0" borderId="0" xfId="4" applyFont="1" applyAlignment="1">
      <alignment horizontal="left" wrapText="1"/>
    </xf>
  </cellXfs>
  <cellStyles count="6">
    <cellStyle name="Comma" xfId="1" builtinId="3"/>
    <cellStyle name="Currency" xfId="2" builtinId="4"/>
    <cellStyle name="Hyperlink" xfId="3" builtinId="8"/>
    <cellStyle name="Normal" xfId="0" builtinId="0"/>
    <cellStyle name="Normal_simple-loan-calculator" xfId="4"/>
    <cellStyle name="Percent" xfId="5" builtinId="5"/>
  </cellStyles>
  <dxfs count="28">
    <dxf>
      <font>
        <condense val="0"/>
        <extend val="0"/>
      </font>
      <fill>
        <patternFill>
          <bgColor indexed="22"/>
        </patternFill>
      </fill>
    </dxf>
    <dxf>
      <font>
        <condense val="0"/>
        <extend val="0"/>
        <color indexed="22"/>
      </font>
    </dxf>
    <dxf>
      <fill>
        <patternFill>
          <bgColor indexed="22"/>
        </patternFill>
      </fill>
    </dxf>
    <dxf>
      <font>
        <condense val="0"/>
        <extend val="0"/>
        <color indexed="22"/>
      </font>
      <fill>
        <patternFill patternType="none">
          <bgColor indexed="65"/>
        </patternFill>
      </fill>
    </dxf>
    <dxf>
      <font>
        <condense val="0"/>
        <extend val="0"/>
        <color indexed="55"/>
      </font>
      <fill>
        <patternFill>
          <bgColor indexed="22"/>
        </patternFill>
      </fill>
    </dxf>
    <dxf>
      <fill>
        <patternFill>
          <bgColor indexed="22"/>
        </patternFill>
      </fill>
    </dxf>
    <dxf>
      <font>
        <condense val="0"/>
        <extend val="0"/>
        <color indexed="22"/>
      </font>
    </dxf>
    <dxf>
      <fill>
        <patternFill>
          <bgColor indexed="22"/>
        </patternFill>
      </fill>
    </dxf>
    <dxf>
      <font>
        <condense val="0"/>
        <extend val="0"/>
        <color indexed="22"/>
      </font>
    </dxf>
    <dxf>
      <fill>
        <patternFill>
          <bgColor indexed="22"/>
        </patternFill>
      </fill>
    </dxf>
    <dxf>
      <font>
        <condense val="0"/>
        <extend val="0"/>
        <color indexed="22"/>
      </font>
    </dxf>
    <dxf>
      <fill>
        <patternFill>
          <bgColor indexed="22"/>
        </patternFill>
      </fill>
    </dxf>
    <dxf>
      <font>
        <condense val="0"/>
        <extend val="0"/>
        <color indexed="22"/>
      </font>
    </dxf>
    <dxf>
      <fill>
        <patternFill>
          <bgColor indexed="22"/>
        </patternFill>
      </fill>
    </dxf>
    <dxf>
      <font>
        <condense val="0"/>
        <extend val="0"/>
        <color indexed="22"/>
      </font>
    </dxf>
    <dxf>
      <fill>
        <patternFill>
          <bgColor indexed="22"/>
        </patternFill>
      </fill>
    </dxf>
    <dxf>
      <font>
        <condense val="0"/>
        <extend val="0"/>
        <color indexed="22"/>
      </font>
    </dxf>
    <dxf>
      <fill>
        <patternFill>
          <bgColor indexed="22"/>
        </patternFill>
      </fill>
    </dxf>
    <dxf>
      <font>
        <condense val="0"/>
        <extend val="0"/>
        <color indexed="22"/>
      </font>
    </dxf>
    <dxf>
      <fill>
        <patternFill>
          <bgColor indexed="22"/>
        </patternFill>
      </fill>
    </dxf>
    <dxf>
      <font>
        <condense val="0"/>
        <extend val="0"/>
        <color indexed="22"/>
      </font>
    </dxf>
    <dxf>
      <fill>
        <patternFill>
          <bgColor indexed="22"/>
        </patternFill>
      </fill>
    </dxf>
    <dxf>
      <font>
        <condense val="0"/>
        <extend val="0"/>
        <color indexed="22"/>
      </font>
    </dxf>
    <dxf>
      <fill>
        <patternFill>
          <bgColor indexed="22"/>
        </patternFill>
      </fill>
    </dxf>
    <dxf>
      <font>
        <condense val="0"/>
        <extend val="0"/>
        <color indexed="22"/>
      </font>
    </dxf>
    <dxf>
      <font>
        <condense val="0"/>
        <extend val="0"/>
        <color indexed="55"/>
      </font>
      <fill>
        <patternFill>
          <bgColor indexed="22"/>
        </patternFill>
      </fill>
    </dxf>
    <dxf>
      <fill>
        <patternFill>
          <bgColor indexed="22"/>
        </patternFill>
      </fill>
    </dxf>
    <dxf>
      <font>
        <condense val="0"/>
        <extend val="0"/>
        <color indexed="55"/>
      </font>
      <fill>
        <patternFill>
          <bgColor indexed="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223254893106339"/>
          <c:y val="7.6555023923444973E-2"/>
          <c:w val="0.79043368098848699"/>
          <c:h val="0.76076555023923464"/>
        </c:manualLayout>
      </c:layout>
      <c:scatterChart>
        <c:scatterStyle val="lineMarker"/>
        <c:varyColors val="0"/>
        <c:ser>
          <c:idx val="0"/>
          <c:order val="0"/>
          <c:tx>
            <c:strRef>
              <c:f>Savings!$H$28</c:f>
              <c:strCache>
                <c:ptCount val="1"/>
                <c:pt idx="0">
                  <c:v>Balance</c:v>
                </c:pt>
              </c:strCache>
            </c:strRef>
          </c:tx>
          <c:spPr>
            <a:ln w="25400">
              <a:solidFill>
                <a:srgbClr val="000080"/>
              </a:solidFill>
              <a:prstDash val="solid"/>
            </a:ln>
          </c:spPr>
          <c:marker>
            <c:symbol val="none"/>
          </c:marker>
          <c:xVal>
            <c:numRef>
              <c:f>Savings!$A$30:$A$89</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numCache>
            </c:numRef>
          </c:xVal>
          <c:yVal>
            <c:numRef>
              <c:f>Savings!$H$30:$H$89</c:f>
              <c:numCache>
                <c:formatCode>#,##0.00_);[Red]\(#,##0.00\)</c:formatCode>
                <c:ptCount val="60"/>
                <c:pt idx="0">
                  <c:v>2270967.7362464732</c:v>
                </c:pt>
                <c:pt idx="1">
                  <c:v>2683555.6067109769</c:v>
                </c:pt>
                <c:pt idx="2">
                  <c:v>3130388.0669387956</c:v>
                </c:pt>
                <c:pt idx="3">
                  <c:v>3614307.4009911092</c:v>
                </c:pt>
                <c:pt idx="4">
                  <c:v>4138391.8011043835</c:v>
                </c:pt>
                <c:pt idx="5">
                  <c:v>4705974.9479525695</c:v>
                </c:pt>
                <c:pt idx="6">
                  <c:v>5320667.2160614096</c:v>
                </c:pt>
                <c:pt idx="7">
                  <c:v>5986378.6392616732</c:v>
                </c:pt>
                <c:pt idx="8">
                  <c:v>6707343.7822636841</c:v>
                </c:pt>
                <c:pt idx="9">
                  <c:v>7488148.6765602678</c:v>
                </c:pt>
                <c:pt idx="10">
                  <c:v>8333759.9919963581</c:v>
                </c:pt>
                <c:pt idx="11">
                  <c:v>9249556.6295644939</c:v>
                </c:pt>
                <c:pt idx="12">
                  <c:v>10241363.93638676</c:v>
                </c:pt>
                <c:pt idx="13">
                  <c:v>11315490.76052336</c:v>
                </c:pt>
                <c:pt idx="14">
                  <c:v>12478769.581312014</c:v>
                </c:pt>
                <c:pt idx="15">
                  <c:v>13738599.970505748</c:v>
                </c:pt>
                <c:pt idx="16">
                  <c:v>15102995.660663676</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numCache>
            </c:numRef>
          </c:yVal>
          <c:smooth val="0"/>
        </c:ser>
        <c:ser>
          <c:idx val="1"/>
          <c:order val="1"/>
          <c:tx>
            <c:v>My Investment</c:v>
          </c:tx>
          <c:spPr>
            <a:ln w="25400">
              <a:solidFill>
                <a:srgbClr val="FF0000"/>
              </a:solidFill>
              <a:prstDash val="solid"/>
            </a:ln>
          </c:spPr>
          <c:marker>
            <c:symbol val="x"/>
            <c:size val="5"/>
            <c:spPr>
              <a:noFill/>
              <a:ln>
                <a:solidFill>
                  <a:srgbClr val="FF0000"/>
                </a:solidFill>
                <a:prstDash val="solid"/>
              </a:ln>
            </c:spPr>
          </c:marker>
          <c:xVal>
            <c:numRef>
              <c:f>Savings!$A$30:$A$89</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numCache>
            </c:numRef>
          </c:xVal>
          <c:yVal>
            <c:numRef>
              <c:f>Savings!$J$30:$J$89</c:f>
              <c:numCache>
                <c:formatCode>#,##0.00_);[Red]\(#,##0.00\)</c:formatCode>
                <c:ptCount val="60"/>
                <c:pt idx="0">
                  <c:v>2106000</c:v>
                </c:pt>
                <c:pt idx="1">
                  <c:v>2322000</c:v>
                </c:pt>
                <c:pt idx="2">
                  <c:v>2538000</c:v>
                </c:pt>
                <c:pt idx="3">
                  <c:v>2754000</c:v>
                </c:pt>
                <c:pt idx="4">
                  <c:v>2970000</c:v>
                </c:pt>
                <c:pt idx="5">
                  <c:v>3186000</c:v>
                </c:pt>
                <c:pt idx="6">
                  <c:v>3402000</c:v>
                </c:pt>
                <c:pt idx="7">
                  <c:v>3618000</c:v>
                </c:pt>
                <c:pt idx="8">
                  <c:v>3834000</c:v>
                </c:pt>
                <c:pt idx="9">
                  <c:v>4050000</c:v>
                </c:pt>
                <c:pt idx="10">
                  <c:v>4266000</c:v>
                </c:pt>
                <c:pt idx="11">
                  <c:v>4482000</c:v>
                </c:pt>
                <c:pt idx="12">
                  <c:v>4698000</c:v>
                </c:pt>
                <c:pt idx="13">
                  <c:v>4914000</c:v>
                </c:pt>
                <c:pt idx="14">
                  <c:v>5130000</c:v>
                </c:pt>
                <c:pt idx="15">
                  <c:v>5346000</c:v>
                </c:pt>
                <c:pt idx="16">
                  <c:v>5562000</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numCache>
            </c:numRef>
          </c:yVal>
          <c:smooth val="0"/>
        </c:ser>
        <c:dLbls>
          <c:showLegendKey val="0"/>
          <c:showVal val="0"/>
          <c:showCatName val="0"/>
          <c:showSerName val="0"/>
          <c:showPercent val="0"/>
          <c:showBubbleSize val="0"/>
        </c:dLbls>
        <c:axId val="-1608313184"/>
        <c:axId val="-1608312096"/>
      </c:scatterChart>
      <c:valAx>
        <c:axId val="-160831318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608312096"/>
        <c:crosses val="autoZero"/>
        <c:crossBetween val="midCat"/>
      </c:valAx>
      <c:valAx>
        <c:axId val="-1608312096"/>
        <c:scaling>
          <c:orientation val="minMax"/>
        </c:scaling>
        <c:delete val="0"/>
        <c:axPos val="l"/>
        <c:numFmt formatCode="_(&quot;Rs.&quot;* #,##0_);_(&quot;Rs.&quot;* \(#,##0\);_(&quot;Rs.&quot;* &quot;-&quot;??_);_(@_)"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608313184"/>
        <c:crosses val="autoZero"/>
        <c:crossBetween val="midCat"/>
      </c:valAx>
      <c:spPr>
        <a:noFill/>
        <a:ln w="25400">
          <a:noFill/>
        </a:ln>
      </c:spPr>
    </c:plotArea>
    <c:legend>
      <c:legendPos val="r"/>
      <c:layout>
        <c:manualLayout>
          <c:xMode val="edge"/>
          <c:yMode val="edge"/>
          <c:x val="0.22551276762386477"/>
          <c:y val="7.1770334928229734E-2"/>
          <c:w val="0.30751732343252081"/>
          <c:h val="0.22966507177033496"/>
        </c:manualLayout>
      </c:layout>
      <c:overlay val="0"/>
      <c:spPr>
        <a:noFill/>
        <a:ln w="3175">
          <a:solidFill>
            <a:srgbClr val="B2B2B2"/>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535242263482427"/>
          <c:y val="7.9208112256614172E-2"/>
          <c:w val="0.73802918412904961"/>
          <c:h val="0.74752655942179624"/>
        </c:manualLayout>
      </c:layout>
      <c:scatterChart>
        <c:scatterStyle val="lineMarker"/>
        <c:varyColors val="0"/>
        <c:ser>
          <c:idx val="0"/>
          <c:order val="0"/>
          <c:tx>
            <c:strRef>
              <c:f>[1]Savings!$H$23</c:f>
              <c:strCache>
                <c:ptCount val="1"/>
                <c:pt idx="0">
                  <c:v>Balance</c:v>
                </c:pt>
              </c:strCache>
            </c:strRef>
          </c:tx>
          <c:spPr>
            <a:ln w="25400">
              <a:solidFill>
                <a:srgbClr val="000080"/>
              </a:solidFill>
              <a:prstDash val="solid"/>
            </a:ln>
          </c:spPr>
          <c:marker>
            <c:symbol val="none"/>
          </c:marker>
          <c:xVal>
            <c:numRef>
              <c:f>[1]Savings!$B$25:$B$84</c:f>
              <c:numCache>
                <c:formatCode>General</c:formatCode>
                <c:ptCount val="60"/>
                <c:pt idx="0">
                  <c:v>35</c:v>
                </c:pt>
                <c:pt idx="1">
                  <c:v>36</c:v>
                </c:pt>
                <c:pt idx="2">
                  <c:v>37</c:v>
                </c:pt>
                <c:pt idx="3">
                  <c:v>38</c:v>
                </c:pt>
                <c:pt idx="4">
                  <c:v>39</c:v>
                </c:pt>
                <c:pt idx="5">
                  <c:v>40</c:v>
                </c:pt>
                <c:pt idx="6">
                  <c:v>41</c:v>
                </c:pt>
                <c:pt idx="7">
                  <c:v>42</c:v>
                </c:pt>
                <c:pt idx="8">
                  <c:v>43</c:v>
                </c:pt>
                <c:pt idx="9">
                  <c:v>44</c:v>
                </c:pt>
                <c:pt idx="10">
                  <c:v>45</c:v>
                </c:pt>
                <c:pt idx="11">
                  <c:v>46</c:v>
                </c:pt>
                <c:pt idx="12">
                  <c:v>47</c:v>
                </c:pt>
                <c:pt idx="13">
                  <c:v>48</c:v>
                </c:pt>
                <c:pt idx="14">
                  <c:v>49</c:v>
                </c:pt>
                <c:pt idx="15">
                  <c:v>50</c:v>
                </c:pt>
                <c:pt idx="16">
                  <c:v>51</c:v>
                </c:pt>
                <c:pt idx="17">
                  <c:v>52</c:v>
                </c:pt>
                <c:pt idx="18">
                  <c:v>53</c:v>
                </c:pt>
                <c:pt idx="19">
                  <c:v>54</c:v>
                </c:pt>
                <c:pt idx="20">
                  <c:v>55</c:v>
                </c:pt>
                <c:pt idx="21">
                  <c:v>56</c:v>
                </c:pt>
                <c:pt idx="22">
                  <c:v>57</c:v>
                </c:pt>
                <c:pt idx="23">
                  <c:v>58</c:v>
                </c:pt>
                <c:pt idx="24">
                  <c:v>59</c:v>
                </c:pt>
                <c:pt idx="25">
                  <c:v>60</c:v>
                </c:pt>
                <c:pt idx="26">
                  <c:v>61</c:v>
                </c:pt>
                <c:pt idx="27">
                  <c:v>62</c:v>
                </c:pt>
                <c:pt idx="28">
                  <c:v>63</c:v>
                </c:pt>
                <c:pt idx="29">
                  <c:v>64</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numCache>
            </c:numRef>
          </c:xVal>
          <c:yVal>
            <c:numRef>
              <c:f>[1]Savings!$H$25:$H$84</c:f>
              <c:numCache>
                <c:formatCode>General</c:formatCode>
                <c:ptCount val="60"/>
                <c:pt idx="0">
                  <c:v>12600</c:v>
                </c:pt>
                <c:pt idx="1">
                  <c:v>15356</c:v>
                </c:pt>
                <c:pt idx="2">
                  <c:v>18277.36</c:v>
                </c:pt>
                <c:pt idx="3">
                  <c:v>21374.0016</c:v>
                </c:pt>
                <c:pt idx="4">
                  <c:v>24656.441695999998</c:v>
                </c:pt>
                <c:pt idx="5">
                  <c:v>28135.828197759998</c:v>
                </c:pt>
                <c:pt idx="6">
                  <c:v>31823.977889625599</c:v>
                </c:pt>
                <c:pt idx="7">
                  <c:v>35733.416563003142</c:v>
                </c:pt>
                <c:pt idx="8">
                  <c:v>39877.421556783331</c:v>
                </c:pt>
                <c:pt idx="9">
                  <c:v>44270.066850190327</c:v>
                </c:pt>
                <c:pt idx="10">
                  <c:v>48926.270861201745</c:v>
                </c:pt>
                <c:pt idx="11">
                  <c:v>53861.847112873853</c:v>
                </c:pt>
                <c:pt idx="12">
                  <c:v>59093.557939646285</c:v>
                </c:pt>
                <c:pt idx="13">
                  <c:v>64639.171416025063</c:v>
                </c:pt>
                <c:pt idx="14">
                  <c:v>70517.521700986559</c:v>
                </c:pt>
                <c:pt idx="15">
                  <c:v>74748.573003045749</c:v>
                </c:pt>
                <c:pt idx="16">
                  <c:v>79233.487383228494</c:v>
                </c:pt>
                <c:pt idx="17">
                  <c:v>83987.496626222201</c:v>
                </c:pt>
                <c:pt idx="18">
                  <c:v>89026.746423795528</c:v>
                </c:pt>
                <c:pt idx="19">
                  <c:v>94368.351209223256</c:v>
                </c:pt>
                <c:pt idx="20">
                  <c:v>100030.45228177666</c:v>
                </c:pt>
                <c:pt idx="21">
                  <c:v>106032.27941868326</c:v>
                </c:pt>
                <c:pt idx="22">
                  <c:v>112394.21618380425</c:v>
                </c:pt>
                <c:pt idx="23">
                  <c:v>119137.8691548325</c:v>
                </c:pt>
                <c:pt idx="24">
                  <c:v>126286.14130412244</c:v>
                </c:pt>
                <c:pt idx="25">
                  <c:v>133863.30978236979</c:v>
                </c:pt>
                <c:pt idx="26">
                  <c:v>141895.10836931199</c:v>
                </c:pt>
                <c:pt idx="27">
                  <c:v>150408.81487147071</c:v>
                </c:pt>
                <c:pt idx="28">
                  <c:v>159433.34376375895</c:v>
                </c:pt>
                <c:pt idx="29">
                  <c:v>168999.3443895845</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numCache>
            </c:numRef>
          </c:yVal>
          <c:smooth val="0"/>
        </c:ser>
        <c:ser>
          <c:idx val="1"/>
          <c:order val="1"/>
          <c:tx>
            <c:strRef>
              <c:f>[1]Savings!$E$23</c:f>
              <c:strCache>
                <c:ptCount val="1"/>
                <c:pt idx="0">
                  <c:v>Cumulative Payments</c:v>
                </c:pt>
              </c:strCache>
            </c:strRef>
          </c:tx>
          <c:spPr>
            <a:ln w="25400">
              <a:solidFill>
                <a:srgbClr val="FF0000"/>
              </a:solidFill>
              <a:prstDash val="solid"/>
            </a:ln>
          </c:spPr>
          <c:marker>
            <c:symbol val="none"/>
          </c:marker>
          <c:xVal>
            <c:numRef>
              <c:f>[1]Savings!$B$25:$B$84</c:f>
              <c:numCache>
                <c:formatCode>General</c:formatCode>
                <c:ptCount val="60"/>
                <c:pt idx="0">
                  <c:v>35</c:v>
                </c:pt>
                <c:pt idx="1">
                  <c:v>36</c:v>
                </c:pt>
                <c:pt idx="2">
                  <c:v>37</c:v>
                </c:pt>
                <c:pt idx="3">
                  <c:v>38</c:v>
                </c:pt>
                <c:pt idx="4">
                  <c:v>39</c:v>
                </c:pt>
                <c:pt idx="5">
                  <c:v>40</c:v>
                </c:pt>
                <c:pt idx="6">
                  <c:v>41</c:v>
                </c:pt>
                <c:pt idx="7">
                  <c:v>42</c:v>
                </c:pt>
                <c:pt idx="8">
                  <c:v>43</c:v>
                </c:pt>
                <c:pt idx="9">
                  <c:v>44</c:v>
                </c:pt>
                <c:pt idx="10">
                  <c:v>45</c:v>
                </c:pt>
                <c:pt idx="11">
                  <c:v>46</c:v>
                </c:pt>
                <c:pt idx="12">
                  <c:v>47</c:v>
                </c:pt>
                <c:pt idx="13">
                  <c:v>48</c:v>
                </c:pt>
                <c:pt idx="14">
                  <c:v>49</c:v>
                </c:pt>
                <c:pt idx="15">
                  <c:v>50</c:v>
                </c:pt>
                <c:pt idx="16">
                  <c:v>51</c:v>
                </c:pt>
                <c:pt idx="17">
                  <c:v>52</c:v>
                </c:pt>
                <c:pt idx="18">
                  <c:v>53</c:v>
                </c:pt>
                <c:pt idx="19">
                  <c:v>54</c:v>
                </c:pt>
                <c:pt idx="20">
                  <c:v>55</c:v>
                </c:pt>
                <c:pt idx="21">
                  <c:v>56</c:v>
                </c:pt>
                <c:pt idx="22">
                  <c:v>57</c:v>
                </c:pt>
                <c:pt idx="23">
                  <c:v>58</c:v>
                </c:pt>
                <c:pt idx="24">
                  <c:v>59</c:v>
                </c:pt>
                <c:pt idx="25">
                  <c:v>60</c:v>
                </c:pt>
                <c:pt idx="26">
                  <c:v>61</c:v>
                </c:pt>
                <c:pt idx="27">
                  <c:v>62</c:v>
                </c:pt>
                <c:pt idx="28">
                  <c:v>63</c:v>
                </c:pt>
                <c:pt idx="29">
                  <c:v>64</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numCache>
            </c:numRef>
          </c:xVal>
          <c:yVal>
            <c:numRef>
              <c:f>[1]Savings!$E$25:$E$84</c:f>
              <c:numCache>
                <c:formatCode>General</c:formatCode>
                <c:ptCount val="60"/>
                <c:pt idx="0">
                  <c:v>12000</c:v>
                </c:pt>
                <c:pt idx="1">
                  <c:v>14000</c:v>
                </c:pt>
                <c:pt idx="2">
                  <c:v>16000</c:v>
                </c:pt>
                <c:pt idx="3">
                  <c:v>18000</c:v>
                </c:pt>
                <c:pt idx="4">
                  <c:v>20000</c:v>
                </c:pt>
                <c:pt idx="5">
                  <c:v>22000</c:v>
                </c:pt>
                <c:pt idx="6">
                  <c:v>24000</c:v>
                </c:pt>
                <c:pt idx="7">
                  <c:v>26000</c:v>
                </c:pt>
                <c:pt idx="8">
                  <c:v>28000</c:v>
                </c:pt>
                <c:pt idx="9">
                  <c:v>30000</c:v>
                </c:pt>
                <c:pt idx="10">
                  <c:v>32000</c:v>
                </c:pt>
                <c:pt idx="11">
                  <c:v>34000</c:v>
                </c:pt>
                <c:pt idx="12">
                  <c:v>36000</c:v>
                </c:pt>
                <c:pt idx="13">
                  <c:v>38000</c:v>
                </c:pt>
                <c:pt idx="14">
                  <c:v>40000</c:v>
                </c:pt>
                <c:pt idx="15">
                  <c:v>40000</c:v>
                </c:pt>
                <c:pt idx="16">
                  <c:v>40000</c:v>
                </c:pt>
                <c:pt idx="17">
                  <c:v>40000</c:v>
                </c:pt>
                <c:pt idx="18">
                  <c:v>40000</c:v>
                </c:pt>
                <c:pt idx="19">
                  <c:v>40000</c:v>
                </c:pt>
                <c:pt idx="20">
                  <c:v>40000</c:v>
                </c:pt>
                <c:pt idx="21">
                  <c:v>40000</c:v>
                </c:pt>
                <c:pt idx="22">
                  <c:v>40000</c:v>
                </c:pt>
                <c:pt idx="23">
                  <c:v>40000</c:v>
                </c:pt>
                <c:pt idx="24">
                  <c:v>40000</c:v>
                </c:pt>
                <c:pt idx="25">
                  <c:v>40000</c:v>
                </c:pt>
                <c:pt idx="26">
                  <c:v>40000</c:v>
                </c:pt>
                <c:pt idx="27">
                  <c:v>40000</c:v>
                </c:pt>
                <c:pt idx="28">
                  <c:v>40000</c:v>
                </c:pt>
                <c:pt idx="29">
                  <c:v>40000</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numCache>
            </c:numRef>
          </c:yVal>
          <c:smooth val="0"/>
        </c:ser>
        <c:dLbls>
          <c:showLegendKey val="0"/>
          <c:showVal val="0"/>
          <c:showCatName val="0"/>
          <c:showSerName val="0"/>
          <c:showPercent val="0"/>
          <c:showBubbleSize val="0"/>
        </c:dLbls>
        <c:axId val="-1608317536"/>
        <c:axId val="-1608316992"/>
      </c:scatterChart>
      <c:valAx>
        <c:axId val="-1608317536"/>
        <c:scaling>
          <c:orientation val="minMax"/>
          <c:min val="25"/>
        </c:scaling>
        <c:delete val="0"/>
        <c:axPos val="b"/>
        <c:title>
          <c:tx>
            <c:rich>
              <a:bodyPr/>
              <a:lstStyle/>
              <a:p>
                <a:pPr>
                  <a:defRPr sz="950" b="1" i="0" u="none" strike="noStrike" baseline="0">
                    <a:solidFill>
                      <a:srgbClr val="000000"/>
                    </a:solidFill>
                    <a:latin typeface="Arial"/>
                    <a:ea typeface="Arial"/>
                    <a:cs typeface="Arial"/>
                  </a:defRPr>
                </a:pPr>
                <a:r>
                  <a:rPr lang="en-US"/>
                  <a:t>Age</a:t>
                </a:r>
              </a:p>
            </c:rich>
          </c:tx>
          <c:layout>
            <c:manualLayout>
              <c:xMode val="edge"/>
              <c:yMode val="edge"/>
              <c:x val="0.84788849016352696"/>
              <c:y val="0.866338727806717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08316992"/>
        <c:crosses val="autoZero"/>
        <c:crossBetween val="midCat"/>
      </c:valAx>
      <c:valAx>
        <c:axId val="-1608316992"/>
        <c:scaling>
          <c:orientation val="minMax"/>
        </c:scaling>
        <c:delete val="0"/>
        <c:axPos val="l"/>
        <c:numFmt formatCode="_(&quot;$&quot;* #,##0_);_(&quot;$&quot;* \(#,##0\);_(&quot;$&quot;* &quot;-&quot;??_);_(@_)"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608317536"/>
        <c:crosses val="autoZero"/>
        <c:crossBetween val="midCat"/>
      </c:valAx>
      <c:spPr>
        <a:noFill/>
        <a:ln w="25400">
          <a:noFill/>
        </a:ln>
      </c:spPr>
    </c:plotArea>
    <c:legend>
      <c:legendPos val="r"/>
      <c:layout>
        <c:manualLayout>
          <c:xMode val="edge"/>
          <c:yMode val="edge"/>
          <c:x val="0.23943694904950089"/>
          <c:y val="2.4752535080191932E-2"/>
          <c:w val="0.50422604564541929"/>
          <c:h val="0.21782230870568897"/>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525"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50" b="0" i="0" u="none" strike="noStrike" baseline="0">
                <a:solidFill>
                  <a:srgbClr val="000000"/>
                </a:solidFill>
                <a:latin typeface="Arial"/>
                <a:ea typeface="Arial"/>
                <a:cs typeface="Arial"/>
              </a:defRPr>
            </a:pPr>
            <a:r>
              <a:rPr lang="en-US"/>
              <a:t>Balance</a:t>
            </a:r>
          </a:p>
        </c:rich>
      </c:tx>
      <c:layout>
        <c:manualLayout>
          <c:xMode val="edge"/>
          <c:yMode val="edge"/>
          <c:x val="0.47191011235955088"/>
          <c:y val="2.0833418104728635E-2"/>
        </c:manualLayout>
      </c:layout>
      <c:overlay val="0"/>
      <c:spPr>
        <a:noFill/>
        <a:ln w="25400">
          <a:noFill/>
        </a:ln>
      </c:spPr>
    </c:title>
    <c:autoTitleDeleted val="0"/>
    <c:plotArea>
      <c:layout>
        <c:manualLayout>
          <c:layoutTarget val="inner"/>
          <c:xMode val="edge"/>
          <c:yMode val="edge"/>
          <c:x val="0.19943820224719117"/>
          <c:y val="6.2500254314185863E-2"/>
          <c:w val="0.78932584269662953"/>
          <c:h val="0.74166968452833903"/>
        </c:manualLayout>
      </c:layout>
      <c:barChart>
        <c:barDir val="col"/>
        <c:grouping val="clustered"/>
        <c:varyColors val="0"/>
        <c:ser>
          <c:idx val="0"/>
          <c:order val="0"/>
          <c:tx>
            <c:strRef>
              <c:f>[2]Annuity!$D$21</c:f>
              <c:strCache>
                <c:ptCount val="1"/>
                <c:pt idx="0">
                  <c:v>Balance</c:v>
                </c:pt>
              </c:strCache>
            </c:strRef>
          </c:tx>
          <c:spPr>
            <a:solidFill>
              <a:srgbClr val="BCC5E1"/>
            </a:solidFill>
            <a:ln w="3175">
              <a:solidFill>
                <a:srgbClr val="3B4E87"/>
              </a:solidFill>
              <a:prstDash val="solid"/>
            </a:ln>
          </c:spPr>
          <c:invertIfNegative val="0"/>
          <c:cat>
            <c:numRef>
              <c:f>[2]!chart_year</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f>[2]!chart_balance</c:f>
              <c:numCache>
                <c:formatCode>#,##0.00</c:formatCode>
                <c:ptCount val="30"/>
                <c:pt idx="0">
                  <c:v>251096.80474860547</c:v>
                </c:pt>
                <c:pt idx="1">
                  <c:v>251942.32192458541</c:v>
                </c:pt>
                <c:pt idx="2">
                  <c:v>252512.40011975553</c:v>
                </c:pt>
                <c:pt idx="3">
                  <c:v>252781.06610179652</c:v>
                </c:pt>
                <c:pt idx="4">
                  <c:v>252720.3946620535</c:v>
                </c:pt>
                <c:pt idx="5">
                  <c:v>252300.36930019117</c:v>
                </c:pt>
                <c:pt idx="6">
                  <c:v>251488.73310323435</c:v>
                </c:pt>
                <c:pt idx="7">
                  <c:v>250250.82913153109</c:v>
                </c:pt>
                <c:pt idx="8">
                  <c:v>248549.42957603003</c:v>
                </c:pt>
                <c:pt idx="9">
                  <c:v>246344.55289974975</c:v>
                </c:pt>
                <c:pt idx="10">
                  <c:v>243593.26812119785</c:v>
                </c:pt>
                <c:pt idx="11">
                  <c:v>240249.48533851653</c:v>
                </c:pt>
                <c:pt idx="12">
                  <c:v>236263.73153002423</c:v>
                </c:pt>
                <c:pt idx="13">
                  <c:v>231582.91059929371</c:v>
                </c:pt>
                <c:pt idx="14">
                  <c:v>226150.04656065546</c:v>
                </c:pt>
                <c:pt idx="15">
                  <c:v>219904.00868370073</c:v>
                </c:pt>
                <c:pt idx="16">
                  <c:v>212779.21733263516</c:v>
                </c:pt>
                <c:pt idx="17">
                  <c:v>204705.32914781646</c:v>
                </c:pt>
                <c:pt idx="18">
                  <c:v>195606.90012209842</c:v>
                </c:pt>
                <c:pt idx="19">
                  <c:v>185403.02502325882</c:v>
                </c:pt>
                <c:pt idx="20">
                  <c:v>174006.95150535268</c:v>
                </c:pt>
                <c:pt idx="21">
                  <c:v>161325.66713580251</c:v>
                </c:pt>
                <c:pt idx="22">
                  <c:v>147259.45744088519</c:v>
                </c:pt>
                <c:pt idx="23">
                  <c:v>131701.43293943533</c:v>
                </c:pt>
                <c:pt idx="24">
                  <c:v>114537.02299243765</c:v>
                </c:pt>
                <c:pt idx="25">
                  <c:v>95643.434144095023</c:v>
                </c:pt>
                <c:pt idx="26">
                  <c:v>74889.070467212106</c:v>
                </c:pt>
                <c:pt idx="27">
                  <c:v>52132.913251608014</c:v>
                </c:pt>
                <c:pt idx="28">
                  <c:v>27223.857187945447</c:v>
                </c:pt>
                <c:pt idx="29">
                  <c:v>9.9839780887123239E-10</c:v>
                </c:pt>
              </c:numCache>
            </c:numRef>
          </c:val>
        </c:ser>
        <c:dLbls>
          <c:showLegendKey val="0"/>
          <c:showVal val="0"/>
          <c:showCatName val="0"/>
          <c:showSerName val="0"/>
          <c:showPercent val="0"/>
          <c:showBubbleSize val="0"/>
        </c:dLbls>
        <c:gapWidth val="0"/>
        <c:axId val="-1608306656"/>
        <c:axId val="-1608303936"/>
      </c:barChart>
      <c:catAx>
        <c:axId val="-1608306656"/>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Payment Number</a:t>
                </a:r>
              </a:p>
            </c:rich>
          </c:tx>
          <c:layout>
            <c:manualLayout>
              <c:xMode val="edge"/>
              <c:yMode val="edge"/>
              <c:x val="0.41292134831460697"/>
              <c:y val="0.8875036112614390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608303936"/>
        <c:crosses val="autoZero"/>
        <c:auto val="1"/>
        <c:lblAlgn val="ctr"/>
        <c:lblOffset val="100"/>
        <c:tickLblSkip val="2"/>
        <c:tickMarkSkip val="1"/>
        <c:noMultiLvlLbl val="0"/>
      </c:catAx>
      <c:valAx>
        <c:axId val="-1608303936"/>
        <c:scaling>
          <c:orientation val="minMax"/>
          <c:min val="0"/>
        </c:scaling>
        <c:delete val="0"/>
        <c:axPos val="l"/>
        <c:numFmt formatCode="_(&quot;Rs.&quot;* #,##0_);_(&quot;Rs.&quot;* \(#,##0\);_(&quot;Rs.&quot;* &quot;-&quot;??_);_(@_)"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1608306656"/>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000000000000033" r="0.75000000000000033" t="1" header="0.5" footer="0.5"/>
    <c:pageSetup orientation="landscape"/>
  </c:printSettings>
</c:chartSpace>
</file>

<file path=xl/ctrlProps/ctrlProp1.xml><?xml version="1.0" encoding="utf-8"?>
<formControlPr xmlns="http://schemas.microsoft.com/office/spreadsheetml/2009/9/main" objectType="CheckBox" fmlaLink="$H$18" lockText="1" noThreeD="1"/>
</file>

<file path=xl/ctrlProps/ctrlProp10.xml><?xml version="1.0" encoding="utf-8"?>
<formControlPr xmlns="http://schemas.microsoft.com/office/spreadsheetml/2009/9/main" objectType="CheckBox" fmlaLink="$D$15" lockText="1" noThreeD="1"/>
</file>

<file path=xl/ctrlProps/ctrlProp100.xml><?xml version="1.0" encoding="utf-8"?>
<formControlPr xmlns="http://schemas.microsoft.com/office/spreadsheetml/2009/9/main" objectType="CheckBox" fmlaLink="$D$15" lockText="1" noThreeD="1"/>
</file>

<file path=xl/ctrlProps/ctrlProp1000.xml><?xml version="1.0" encoding="utf-8"?>
<formControlPr xmlns="http://schemas.microsoft.com/office/spreadsheetml/2009/9/main" objectType="CheckBox" fmlaLink="$D$15" lockText="1" noThreeD="1"/>
</file>

<file path=xl/ctrlProps/ctrlProp1001.xml><?xml version="1.0" encoding="utf-8"?>
<formControlPr xmlns="http://schemas.microsoft.com/office/spreadsheetml/2009/9/main" objectType="CheckBox" fmlaLink="$D$15" lockText="1" noThreeD="1"/>
</file>

<file path=xl/ctrlProps/ctrlProp1002.xml><?xml version="1.0" encoding="utf-8"?>
<formControlPr xmlns="http://schemas.microsoft.com/office/spreadsheetml/2009/9/main" objectType="CheckBox" fmlaLink="$D$15" lockText="1" noThreeD="1"/>
</file>

<file path=xl/ctrlProps/ctrlProp1003.xml><?xml version="1.0" encoding="utf-8"?>
<formControlPr xmlns="http://schemas.microsoft.com/office/spreadsheetml/2009/9/main" objectType="CheckBox" fmlaLink="$D$15" lockText="1" noThreeD="1"/>
</file>

<file path=xl/ctrlProps/ctrlProp1004.xml><?xml version="1.0" encoding="utf-8"?>
<formControlPr xmlns="http://schemas.microsoft.com/office/spreadsheetml/2009/9/main" objectType="CheckBox" fmlaLink="$D$15" lockText="1" noThreeD="1"/>
</file>

<file path=xl/ctrlProps/ctrlProp1005.xml><?xml version="1.0" encoding="utf-8"?>
<formControlPr xmlns="http://schemas.microsoft.com/office/spreadsheetml/2009/9/main" objectType="CheckBox" fmlaLink="$D$15" lockText="1" noThreeD="1"/>
</file>

<file path=xl/ctrlProps/ctrlProp1006.xml><?xml version="1.0" encoding="utf-8"?>
<formControlPr xmlns="http://schemas.microsoft.com/office/spreadsheetml/2009/9/main" objectType="CheckBox" fmlaLink="$D$15" lockText="1" noThreeD="1"/>
</file>

<file path=xl/ctrlProps/ctrlProp1007.xml><?xml version="1.0" encoding="utf-8"?>
<formControlPr xmlns="http://schemas.microsoft.com/office/spreadsheetml/2009/9/main" objectType="CheckBox" fmlaLink="$D$15" lockText="1" noThreeD="1"/>
</file>

<file path=xl/ctrlProps/ctrlProp1008.xml><?xml version="1.0" encoding="utf-8"?>
<formControlPr xmlns="http://schemas.microsoft.com/office/spreadsheetml/2009/9/main" objectType="CheckBox" fmlaLink="$D$15" lockText="1" noThreeD="1"/>
</file>

<file path=xl/ctrlProps/ctrlProp1009.xml><?xml version="1.0" encoding="utf-8"?>
<formControlPr xmlns="http://schemas.microsoft.com/office/spreadsheetml/2009/9/main" objectType="CheckBox" fmlaLink="$D$15" lockText="1" noThreeD="1"/>
</file>

<file path=xl/ctrlProps/ctrlProp101.xml><?xml version="1.0" encoding="utf-8"?>
<formControlPr xmlns="http://schemas.microsoft.com/office/spreadsheetml/2009/9/main" objectType="CheckBox" fmlaLink="$D$15" lockText="1" noThreeD="1"/>
</file>

<file path=xl/ctrlProps/ctrlProp1010.xml><?xml version="1.0" encoding="utf-8"?>
<formControlPr xmlns="http://schemas.microsoft.com/office/spreadsheetml/2009/9/main" objectType="CheckBox" fmlaLink="$D$15" lockText="1" noThreeD="1"/>
</file>

<file path=xl/ctrlProps/ctrlProp1011.xml><?xml version="1.0" encoding="utf-8"?>
<formControlPr xmlns="http://schemas.microsoft.com/office/spreadsheetml/2009/9/main" objectType="CheckBox" fmlaLink="$D$15" lockText="1" noThreeD="1"/>
</file>

<file path=xl/ctrlProps/ctrlProp1012.xml><?xml version="1.0" encoding="utf-8"?>
<formControlPr xmlns="http://schemas.microsoft.com/office/spreadsheetml/2009/9/main" objectType="CheckBox" fmlaLink="$D$15" lockText="1" noThreeD="1"/>
</file>

<file path=xl/ctrlProps/ctrlProp1013.xml><?xml version="1.0" encoding="utf-8"?>
<formControlPr xmlns="http://schemas.microsoft.com/office/spreadsheetml/2009/9/main" objectType="CheckBox" fmlaLink="$D$15" lockText="1" noThreeD="1"/>
</file>

<file path=xl/ctrlProps/ctrlProp1014.xml><?xml version="1.0" encoding="utf-8"?>
<formControlPr xmlns="http://schemas.microsoft.com/office/spreadsheetml/2009/9/main" objectType="CheckBox" fmlaLink="$D$15" lockText="1" noThreeD="1"/>
</file>

<file path=xl/ctrlProps/ctrlProp1015.xml><?xml version="1.0" encoding="utf-8"?>
<formControlPr xmlns="http://schemas.microsoft.com/office/spreadsheetml/2009/9/main" objectType="CheckBox" fmlaLink="$D$15" lockText="1" noThreeD="1"/>
</file>

<file path=xl/ctrlProps/ctrlProp1016.xml><?xml version="1.0" encoding="utf-8"?>
<formControlPr xmlns="http://schemas.microsoft.com/office/spreadsheetml/2009/9/main" objectType="CheckBox" fmlaLink="$D$15" lockText="1" noThreeD="1"/>
</file>

<file path=xl/ctrlProps/ctrlProp1017.xml><?xml version="1.0" encoding="utf-8"?>
<formControlPr xmlns="http://schemas.microsoft.com/office/spreadsheetml/2009/9/main" objectType="CheckBox" fmlaLink="$D$15" lockText="1" noThreeD="1"/>
</file>

<file path=xl/ctrlProps/ctrlProp1018.xml><?xml version="1.0" encoding="utf-8"?>
<formControlPr xmlns="http://schemas.microsoft.com/office/spreadsheetml/2009/9/main" objectType="CheckBox" fmlaLink="$D$15" lockText="1" noThreeD="1"/>
</file>

<file path=xl/ctrlProps/ctrlProp1019.xml><?xml version="1.0" encoding="utf-8"?>
<formControlPr xmlns="http://schemas.microsoft.com/office/spreadsheetml/2009/9/main" objectType="CheckBox" fmlaLink="$D$15" lockText="1" noThreeD="1"/>
</file>

<file path=xl/ctrlProps/ctrlProp102.xml><?xml version="1.0" encoding="utf-8"?>
<formControlPr xmlns="http://schemas.microsoft.com/office/spreadsheetml/2009/9/main" objectType="CheckBox" fmlaLink="$D$15" lockText="1" noThreeD="1"/>
</file>

<file path=xl/ctrlProps/ctrlProp1020.xml><?xml version="1.0" encoding="utf-8"?>
<formControlPr xmlns="http://schemas.microsoft.com/office/spreadsheetml/2009/9/main" objectType="CheckBox" fmlaLink="$D$15" lockText="1" noThreeD="1"/>
</file>

<file path=xl/ctrlProps/ctrlProp1021.xml><?xml version="1.0" encoding="utf-8"?>
<formControlPr xmlns="http://schemas.microsoft.com/office/spreadsheetml/2009/9/main" objectType="CheckBox" fmlaLink="$D$15" lockText="1" noThreeD="1"/>
</file>

<file path=xl/ctrlProps/ctrlProp1022.xml><?xml version="1.0" encoding="utf-8"?>
<formControlPr xmlns="http://schemas.microsoft.com/office/spreadsheetml/2009/9/main" objectType="CheckBox" fmlaLink="$D$15" lockText="1" noThreeD="1"/>
</file>

<file path=xl/ctrlProps/ctrlProp1023.xml><?xml version="1.0" encoding="utf-8"?>
<formControlPr xmlns="http://schemas.microsoft.com/office/spreadsheetml/2009/9/main" objectType="CheckBox" fmlaLink="$D$15" lockText="1" noThreeD="1"/>
</file>

<file path=xl/ctrlProps/ctrlProp1024.xml><?xml version="1.0" encoding="utf-8"?>
<formControlPr xmlns="http://schemas.microsoft.com/office/spreadsheetml/2009/9/main" objectType="CheckBox" fmlaLink="$D$15" lockText="1" noThreeD="1"/>
</file>

<file path=xl/ctrlProps/ctrlProp1025.xml><?xml version="1.0" encoding="utf-8"?>
<formControlPr xmlns="http://schemas.microsoft.com/office/spreadsheetml/2009/9/main" objectType="CheckBox" fmlaLink="$D$15" lockText="1" noThreeD="1"/>
</file>

<file path=xl/ctrlProps/ctrlProp103.xml><?xml version="1.0" encoding="utf-8"?>
<formControlPr xmlns="http://schemas.microsoft.com/office/spreadsheetml/2009/9/main" objectType="CheckBox" fmlaLink="$D$15" lockText="1" noThreeD="1"/>
</file>

<file path=xl/ctrlProps/ctrlProp104.xml><?xml version="1.0" encoding="utf-8"?>
<formControlPr xmlns="http://schemas.microsoft.com/office/spreadsheetml/2009/9/main" objectType="CheckBox" fmlaLink="$D$15" lockText="1" noThreeD="1"/>
</file>

<file path=xl/ctrlProps/ctrlProp105.xml><?xml version="1.0" encoding="utf-8"?>
<formControlPr xmlns="http://schemas.microsoft.com/office/spreadsheetml/2009/9/main" objectType="CheckBox" fmlaLink="$D$15" lockText="1" noThreeD="1"/>
</file>

<file path=xl/ctrlProps/ctrlProp106.xml><?xml version="1.0" encoding="utf-8"?>
<formControlPr xmlns="http://schemas.microsoft.com/office/spreadsheetml/2009/9/main" objectType="CheckBox" fmlaLink="$D$15" lockText="1" noThreeD="1"/>
</file>

<file path=xl/ctrlProps/ctrlProp107.xml><?xml version="1.0" encoding="utf-8"?>
<formControlPr xmlns="http://schemas.microsoft.com/office/spreadsheetml/2009/9/main" objectType="CheckBox" fmlaLink="$D$15" lockText="1" noThreeD="1"/>
</file>

<file path=xl/ctrlProps/ctrlProp108.xml><?xml version="1.0" encoding="utf-8"?>
<formControlPr xmlns="http://schemas.microsoft.com/office/spreadsheetml/2009/9/main" objectType="CheckBox" fmlaLink="$D$15" lockText="1" noThreeD="1"/>
</file>

<file path=xl/ctrlProps/ctrlProp109.xml><?xml version="1.0" encoding="utf-8"?>
<formControlPr xmlns="http://schemas.microsoft.com/office/spreadsheetml/2009/9/main" objectType="CheckBox" fmlaLink="$D$15" lockText="1" noThreeD="1"/>
</file>

<file path=xl/ctrlProps/ctrlProp11.xml><?xml version="1.0" encoding="utf-8"?>
<formControlPr xmlns="http://schemas.microsoft.com/office/spreadsheetml/2009/9/main" objectType="CheckBox" fmlaLink="$D$15" lockText="1" noThreeD="1"/>
</file>

<file path=xl/ctrlProps/ctrlProp110.xml><?xml version="1.0" encoding="utf-8"?>
<formControlPr xmlns="http://schemas.microsoft.com/office/spreadsheetml/2009/9/main" objectType="CheckBox" fmlaLink="$D$15" lockText="1" noThreeD="1"/>
</file>

<file path=xl/ctrlProps/ctrlProp111.xml><?xml version="1.0" encoding="utf-8"?>
<formControlPr xmlns="http://schemas.microsoft.com/office/spreadsheetml/2009/9/main" objectType="CheckBox" fmlaLink="$D$15" lockText="1" noThreeD="1"/>
</file>

<file path=xl/ctrlProps/ctrlProp112.xml><?xml version="1.0" encoding="utf-8"?>
<formControlPr xmlns="http://schemas.microsoft.com/office/spreadsheetml/2009/9/main" objectType="CheckBox" fmlaLink="$D$15" lockText="1" noThreeD="1"/>
</file>

<file path=xl/ctrlProps/ctrlProp113.xml><?xml version="1.0" encoding="utf-8"?>
<formControlPr xmlns="http://schemas.microsoft.com/office/spreadsheetml/2009/9/main" objectType="CheckBox" fmlaLink="$D$15" lockText="1" noThreeD="1"/>
</file>

<file path=xl/ctrlProps/ctrlProp114.xml><?xml version="1.0" encoding="utf-8"?>
<formControlPr xmlns="http://schemas.microsoft.com/office/spreadsheetml/2009/9/main" objectType="CheckBox" fmlaLink="$D$15" lockText="1" noThreeD="1"/>
</file>

<file path=xl/ctrlProps/ctrlProp115.xml><?xml version="1.0" encoding="utf-8"?>
<formControlPr xmlns="http://schemas.microsoft.com/office/spreadsheetml/2009/9/main" objectType="CheckBox" fmlaLink="$D$15" lockText="1" noThreeD="1"/>
</file>

<file path=xl/ctrlProps/ctrlProp116.xml><?xml version="1.0" encoding="utf-8"?>
<formControlPr xmlns="http://schemas.microsoft.com/office/spreadsheetml/2009/9/main" objectType="CheckBox" fmlaLink="$D$15" lockText="1" noThreeD="1"/>
</file>

<file path=xl/ctrlProps/ctrlProp117.xml><?xml version="1.0" encoding="utf-8"?>
<formControlPr xmlns="http://schemas.microsoft.com/office/spreadsheetml/2009/9/main" objectType="CheckBox" fmlaLink="$D$15" lockText="1" noThreeD="1"/>
</file>

<file path=xl/ctrlProps/ctrlProp118.xml><?xml version="1.0" encoding="utf-8"?>
<formControlPr xmlns="http://schemas.microsoft.com/office/spreadsheetml/2009/9/main" objectType="CheckBox" fmlaLink="$D$15" lockText="1" noThreeD="1"/>
</file>

<file path=xl/ctrlProps/ctrlProp119.xml><?xml version="1.0" encoding="utf-8"?>
<formControlPr xmlns="http://schemas.microsoft.com/office/spreadsheetml/2009/9/main" objectType="CheckBox" fmlaLink="$D$15" lockText="1" noThreeD="1"/>
</file>

<file path=xl/ctrlProps/ctrlProp12.xml><?xml version="1.0" encoding="utf-8"?>
<formControlPr xmlns="http://schemas.microsoft.com/office/spreadsheetml/2009/9/main" objectType="CheckBox" fmlaLink="$D$15" lockText="1" noThreeD="1"/>
</file>

<file path=xl/ctrlProps/ctrlProp120.xml><?xml version="1.0" encoding="utf-8"?>
<formControlPr xmlns="http://schemas.microsoft.com/office/spreadsheetml/2009/9/main" objectType="CheckBox" fmlaLink="$D$15" lockText="1" noThreeD="1"/>
</file>

<file path=xl/ctrlProps/ctrlProp121.xml><?xml version="1.0" encoding="utf-8"?>
<formControlPr xmlns="http://schemas.microsoft.com/office/spreadsheetml/2009/9/main" objectType="CheckBox" fmlaLink="$D$15" lockText="1" noThreeD="1"/>
</file>

<file path=xl/ctrlProps/ctrlProp122.xml><?xml version="1.0" encoding="utf-8"?>
<formControlPr xmlns="http://schemas.microsoft.com/office/spreadsheetml/2009/9/main" objectType="CheckBox" fmlaLink="$D$15" lockText="1" noThreeD="1"/>
</file>

<file path=xl/ctrlProps/ctrlProp123.xml><?xml version="1.0" encoding="utf-8"?>
<formControlPr xmlns="http://schemas.microsoft.com/office/spreadsheetml/2009/9/main" objectType="CheckBox" fmlaLink="$D$15" lockText="1" noThreeD="1"/>
</file>

<file path=xl/ctrlProps/ctrlProp124.xml><?xml version="1.0" encoding="utf-8"?>
<formControlPr xmlns="http://schemas.microsoft.com/office/spreadsheetml/2009/9/main" objectType="CheckBox" fmlaLink="$D$15" lockText="1" noThreeD="1"/>
</file>

<file path=xl/ctrlProps/ctrlProp125.xml><?xml version="1.0" encoding="utf-8"?>
<formControlPr xmlns="http://schemas.microsoft.com/office/spreadsheetml/2009/9/main" objectType="CheckBox" fmlaLink="$D$15" lockText="1" noThreeD="1"/>
</file>

<file path=xl/ctrlProps/ctrlProp126.xml><?xml version="1.0" encoding="utf-8"?>
<formControlPr xmlns="http://schemas.microsoft.com/office/spreadsheetml/2009/9/main" objectType="CheckBox" fmlaLink="$D$15" lockText="1" noThreeD="1"/>
</file>

<file path=xl/ctrlProps/ctrlProp127.xml><?xml version="1.0" encoding="utf-8"?>
<formControlPr xmlns="http://schemas.microsoft.com/office/spreadsheetml/2009/9/main" objectType="CheckBox" fmlaLink="$D$15" lockText="1" noThreeD="1"/>
</file>

<file path=xl/ctrlProps/ctrlProp128.xml><?xml version="1.0" encoding="utf-8"?>
<formControlPr xmlns="http://schemas.microsoft.com/office/spreadsheetml/2009/9/main" objectType="CheckBox" fmlaLink="$D$15" lockText="1" noThreeD="1"/>
</file>

<file path=xl/ctrlProps/ctrlProp129.xml><?xml version="1.0" encoding="utf-8"?>
<formControlPr xmlns="http://schemas.microsoft.com/office/spreadsheetml/2009/9/main" objectType="CheckBox" fmlaLink="$D$15" lockText="1" noThreeD="1"/>
</file>

<file path=xl/ctrlProps/ctrlProp13.xml><?xml version="1.0" encoding="utf-8"?>
<formControlPr xmlns="http://schemas.microsoft.com/office/spreadsheetml/2009/9/main" objectType="CheckBox" fmlaLink="$D$15" lockText="1" noThreeD="1"/>
</file>

<file path=xl/ctrlProps/ctrlProp130.xml><?xml version="1.0" encoding="utf-8"?>
<formControlPr xmlns="http://schemas.microsoft.com/office/spreadsheetml/2009/9/main" objectType="CheckBox" fmlaLink="$D$15" lockText="1" noThreeD="1"/>
</file>

<file path=xl/ctrlProps/ctrlProp131.xml><?xml version="1.0" encoding="utf-8"?>
<formControlPr xmlns="http://schemas.microsoft.com/office/spreadsheetml/2009/9/main" objectType="CheckBox" fmlaLink="$D$15" lockText="1" noThreeD="1"/>
</file>

<file path=xl/ctrlProps/ctrlProp132.xml><?xml version="1.0" encoding="utf-8"?>
<formControlPr xmlns="http://schemas.microsoft.com/office/spreadsheetml/2009/9/main" objectType="CheckBox" fmlaLink="$D$15" lockText="1" noThreeD="1"/>
</file>

<file path=xl/ctrlProps/ctrlProp133.xml><?xml version="1.0" encoding="utf-8"?>
<formControlPr xmlns="http://schemas.microsoft.com/office/spreadsheetml/2009/9/main" objectType="CheckBox" fmlaLink="$D$15" lockText="1" noThreeD="1"/>
</file>

<file path=xl/ctrlProps/ctrlProp134.xml><?xml version="1.0" encoding="utf-8"?>
<formControlPr xmlns="http://schemas.microsoft.com/office/spreadsheetml/2009/9/main" objectType="CheckBox" fmlaLink="$D$15" lockText="1" noThreeD="1"/>
</file>

<file path=xl/ctrlProps/ctrlProp135.xml><?xml version="1.0" encoding="utf-8"?>
<formControlPr xmlns="http://schemas.microsoft.com/office/spreadsheetml/2009/9/main" objectType="CheckBox" fmlaLink="$D$15" lockText="1" noThreeD="1"/>
</file>

<file path=xl/ctrlProps/ctrlProp136.xml><?xml version="1.0" encoding="utf-8"?>
<formControlPr xmlns="http://schemas.microsoft.com/office/spreadsheetml/2009/9/main" objectType="CheckBox" fmlaLink="$D$15" lockText="1" noThreeD="1"/>
</file>

<file path=xl/ctrlProps/ctrlProp137.xml><?xml version="1.0" encoding="utf-8"?>
<formControlPr xmlns="http://schemas.microsoft.com/office/spreadsheetml/2009/9/main" objectType="CheckBox" fmlaLink="$D$15" lockText="1" noThreeD="1"/>
</file>

<file path=xl/ctrlProps/ctrlProp138.xml><?xml version="1.0" encoding="utf-8"?>
<formControlPr xmlns="http://schemas.microsoft.com/office/spreadsheetml/2009/9/main" objectType="CheckBox" fmlaLink="$D$15" lockText="1" noThreeD="1"/>
</file>

<file path=xl/ctrlProps/ctrlProp139.xml><?xml version="1.0" encoding="utf-8"?>
<formControlPr xmlns="http://schemas.microsoft.com/office/spreadsheetml/2009/9/main" objectType="CheckBox" fmlaLink="$D$15" lockText="1" noThreeD="1"/>
</file>

<file path=xl/ctrlProps/ctrlProp14.xml><?xml version="1.0" encoding="utf-8"?>
<formControlPr xmlns="http://schemas.microsoft.com/office/spreadsheetml/2009/9/main" objectType="CheckBox" fmlaLink="$D$15" lockText="1" noThreeD="1"/>
</file>

<file path=xl/ctrlProps/ctrlProp140.xml><?xml version="1.0" encoding="utf-8"?>
<formControlPr xmlns="http://schemas.microsoft.com/office/spreadsheetml/2009/9/main" objectType="CheckBox" fmlaLink="$D$15" lockText="1" noThreeD="1"/>
</file>

<file path=xl/ctrlProps/ctrlProp141.xml><?xml version="1.0" encoding="utf-8"?>
<formControlPr xmlns="http://schemas.microsoft.com/office/spreadsheetml/2009/9/main" objectType="CheckBox" fmlaLink="$D$15" lockText="1" noThreeD="1"/>
</file>

<file path=xl/ctrlProps/ctrlProp142.xml><?xml version="1.0" encoding="utf-8"?>
<formControlPr xmlns="http://schemas.microsoft.com/office/spreadsheetml/2009/9/main" objectType="CheckBox" fmlaLink="$D$15" lockText="1" noThreeD="1"/>
</file>

<file path=xl/ctrlProps/ctrlProp143.xml><?xml version="1.0" encoding="utf-8"?>
<formControlPr xmlns="http://schemas.microsoft.com/office/spreadsheetml/2009/9/main" objectType="CheckBox" fmlaLink="$D$15" lockText="1" noThreeD="1"/>
</file>

<file path=xl/ctrlProps/ctrlProp144.xml><?xml version="1.0" encoding="utf-8"?>
<formControlPr xmlns="http://schemas.microsoft.com/office/spreadsheetml/2009/9/main" objectType="CheckBox" fmlaLink="$D$15" lockText="1" noThreeD="1"/>
</file>

<file path=xl/ctrlProps/ctrlProp145.xml><?xml version="1.0" encoding="utf-8"?>
<formControlPr xmlns="http://schemas.microsoft.com/office/spreadsheetml/2009/9/main" objectType="CheckBox" fmlaLink="$D$15" lockText="1" noThreeD="1"/>
</file>

<file path=xl/ctrlProps/ctrlProp146.xml><?xml version="1.0" encoding="utf-8"?>
<formControlPr xmlns="http://schemas.microsoft.com/office/spreadsheetml/2009/9/main" objectType="CheckBox" fmlaLink="$D$15" lockText="1" noThreeD="1"/>
</file>

<file path=xl/ctrlProps/ctrlProp147.xml><?xml version="1.0" encoding="utf-8"?>
<formControlPr xmlns="http://schemas.microsoft.com/office/spreadsheetml/2009/9/main" objectType="CheckBox" fmlaLink="$D$15" lockText="1" noThreeD="1"/>
</file>

<file path=xl/ctrlProps/ctrlProp148.xml><?xml version="1.0" encoding="utf-8"?>
<formControlPr xmlns="http://schemas.microsoft.com/office/spreadsheetml/2009/9/main" objectType="CheckBox" fmlaLink="$D$15" lockText="1" noThreeD="1"/>
</file>

<file path=xl/ctrlProps/ctrlProp149.xml><?xml version="1.0" encoding="utf-8"?>
<formControlPr xmlns="http://schemas.microsoft.com/office/spreadsheetml/2009/9/main" objectType="CheckBox" fmlaLink="$D$15" lockText="1" noThreeD="1"/>
</file>

<file path=xl/ctrlProps/ctrlProp15.xml><?xml version="1.0" encoding="utf-8"?>
<formControlPr xmlns="http://schemas.microsoft.com/office/spreadsheetml/2009/9/main" objectType="CheckBox" fmlaLink="$D$15" lockText="1" noThreeD="1"/>
</file>

<file path=xl/ctrlProps/ctrlProp150.xml><?xml version="1.0" encoding="utf-8"?>
<formControlPr xmlns="http://schemas.microsoft.com/office/spreadsheetml/2009/9/main" objectType="CheckBox" fmlaLink="$D$15" lockText="1" noThreeD="1"/>
</file>

<file path=xl/ctrlProps/ctrlProp151.xml><?xml version="1.0" encoding="utf-8"?>
<formControlPr xmlns="http://schemas.microsoft.com/office/spreadsheetml/2009/9/main" objectType="CheckBox" fmlaLink="$D$15" lockText="1" noThreeD="1"/>
</file>

<file path=xl/ctrlProps/ctrlProp152.xml><?xml version="1.0" encoding="utf-8"?>
<formControlPr xmlns="http://schemas.microsoft.com/office/spreadsheetml/2009/9/main" objectType="CheckBox" fmlaLink="$D$15" lockText="1" noThreeD="1"/>
</file>

<file path=xl/ctrlProps/ctrlProp153.xml><?xml version="1.0" encoding="utf-8"?>
<formControlPr xmlns="http://schemas.microsoft.com/office/spreadsheetml/2009/9/main" objectType="CheckBox" fmlaLink="$D$15" lockText="1" noThreeD="1"/>
</file>

<file path=xl/ctrlProps/ctrlProp154.xml><?xml version="1.0" encoding="utf-8"?>
<formControlPr xmlns="http://schemas.microsoft.com/office/spreadsheetml/2009/9/main" objectType="CheckBox" fmlaLink="$D$15" lockText="1" noThreeD="1"/>
</file>

<file path=xl/ctrlProps/ctrlProp155.xml><?xml version="1.0" encoding="utf-8"?>
<formControlPr xmlns="http://schemas.microsoft.com/office/spreadsheetml/2009/9/main" objectType="CheckBox" fmlaLink="$D$15" lockText="1" noThreeD="1"/>
</file>

<file path=xl/ctrlProps/ctrlProp156.xml><?xml version="1.0" encoding="utf-8"?>
<formControlPr xmlns="http://schemas.microsoft.com/office/spreadsheetml/2009/9/main" objectType="CheckBox" fmlaLink="$D$15" lockText="1" noThreeD="1"/>
</file>

<file path=xl/ctrlProps/ctrlProp157.xml><?xml version="1.0" encoding="utf-8"?>
<formControlPr xmlns="http://schemas.microsoft.com/office/spreadsheetml/2009/9/main" objectType="CheckBox" fmlaLink="$D$15" lockText="1" noThreeD="1"/>
</file>

<file path=xl/ctrlProps/ctrlProp158.xml><?xml version="1.0" encoding="utf-8"?>
<formControlPr xmlns="http://schemas.microsoft.com/office/spreadsheetml/2009/9/main" objectType="CheckBox" fmlaLink="$D$15" lockText="1" noThreeD="1"/>
</file>

<file path=xl/ctrlProps/ctrlProp159.xml><?xml version="1.0" encoding="utf-8"?>
<formControlPr xmlns="http://schemas.microsoft.com/office/spreadsheetml/2009/9/main" objectType="CheckBox" fmlaLink="$D$15" lockText="1" noThreeD="1"/>
</file>

<file path=xl/ctrlProps/ctrlProp16.xml><?xml version="1.0" encoding="utf-8"?>
<formControlPr xmlns="http://schemas.microsoft.com/office/spreadsheetml/2009/9/main" objectType="CheckBox" fmlaLink="$D$15" lockText="1" noThreeD="1"/>
</file>

<file path=xl/ctrlProps/ctrlProp160.xml><?xml version="1.0" encoding="utf-8"?>
<formControlPr xmlns="http://schemas.microsoft.com/office/spreadsheetml/2009/9/main" objectType="CheckBox" fmlaLink="$D$15" lockText="1" noThreeD="1"/>
</file>

<file path=xl/ctrlProps/ctrlProp161.xml><?xml version="1.0" encoding="utf-8"?>
<formControlPr xmlns="http://schemas.microsoft.com/office/spreadsheetml/2009/9/main" objectType="CheckBox" fmlaLink="$D$15" lockText="1" noThreeD="1"/>
</file>

<file path=xl/ctrlProps/ctrlProp162.xml><?xml version="1.0" encoding="utf-8"?>
<formControlPr xmlns="http://schemas.microsoft.com/office/spreadsheetml/2009/9/main" objectType="CheckBox" fmlaLink="$D$15" lockText="1" noThreeD="1"/>
</file>

<file path=xl/ctrlProps/ctrlProp163.xml><?xml version="1.0" encoding="utf-8"?>
<formControlPr xmlns="http://schemas.microsoft.com/office/spreadsheetml/2009/9/main" objectType="CheckBox" fmlaLink="$D$15" lockText="1" noThreeD="1"/>
</file>

<file path=xl/ctrlProps/ctrlProp164.xml><?xml version="1.0" encoding="utf-8"?>
<formControlPr xmlns="http://schemas.microsoft.com/office/spreadsheetml/2009/9/main" objectType="CheckBox" fmlaLink="$D$15" lockText="1" noThreeD="1"/>
</file>

<file path=xl/ctrlProps/ctrlProp165.xml><?xml version="1.0" encoding="utf-8"?>
<formControlPr xmlns="http://schemas.microsoft.com/office/spreadsheetml/2009/9/main" objectType="CheckBox" fmlaLink="$D$15" lockText="1" noThreeD="1"/>
</file>

<file path=xl/ctrlProps/ctrlProp166.xml><?xml version="1.0" encoding="utf-8"?>
<formControlPr xmlns="http://schemas.microsoft.com/office/spreadsheetml/2009/9/main" objectType="CheckBox" fmlaLink="$D$15" lockText="1" noThreeD="1"/>
</file>

<file path=xl/ctrlProps/ctrlProp167.xml><?xml version="1.0" encoding="utf-8"?>
<formControlPr xmlns="http://schemas.microsoft.com/office/spreadsheetml/2009/9/main" objectType="CheckBox" fmlaLink="$D$15" lockText="1" noThreeD="1"/>
</file>

<file path=xl/ctrlProps/ctrlProp168.xml><?xml version="1.0" encoding="utf-8"?>
<formControlPr xmlns="http://schemas.microsoft.com/office/spreadsheetml/2009/9/main" objectType="CheckBox" fmlaLink="$D$15" lockText="1" noThreeD="1"/>
</file>

<file path=xl/ctrlProps/ctrlProp169.xml><?xml version="1.0" encoding="utf-8"?>
<formControlPr xmlns="http://schemas.microsoft.com/office/spreadsheetml/2009/9/main" objectType="CheckBox" fmlaLink="$D$15" lockText="1" noThreeD="1"/>
</file>

<file path=xl/ctrlProps/ctrlProp17.xml><?xml version="1.0" encoding="utf-8"?>
<formControlPr xmlns="http://schemas.microsoft.com/office/spreadsheetml/2009/9/main" objectType="CheckBox" fmlaLink="$D$15" lockText="1" noThreeD="1"/>
</file>

<file path=xl/ctrlProps/ctrlProp170.xml><?xml version="1.0" encoding="utf-8"?>
<formControlPr xmlns="http://schemas.microsoft.com/office/spreadsheetml/2009/9/main" objectType="CheckBox" fmlaLink="$D$15" lockText="1" noThreeD="1"/>
</file>

<file path=xl/ctrlProps/ctrlProp171.xml><?xml version="1.0" encoding="utf-8"?>
<formControlPr xmlns="http://schemas.microsoft.com/office/spreadsheetml/2009/9/main" objectType="CheckBox" fmlaLink="$D$15" lockText="1" noThreeD="1"/>
</file>

<file path=xl/ctrlProps/ctrlProp172.xml><?xml version="1.0" encoding="utf-8"?>
<formControlPr xmlns="http://schemas.microsoft.com/office/spreadsheetml/2009/9/main" objectType="CheckBox" fmlaLink="$D$15" lockText="1" noThreeD="1"/>
</file>

<file path=xl/ctrlProps/ctrlProp173.xml><?xml version="1.0" encoding="utf-8"?>
<formControlPr xmlns="http://schemas.microsoft.com/office/spreadsheetml/2009/9/main" objectType="CheckBox" fmlaLink="$D$15" lockText="1" noThreeD="1"/>
</file>

<file path=xl/ctrlProps/ctrlProp174.xml><?xml version="1.0" encoding="utf-8"?>
<formControlPr xmlns="http://schemas.microsoft.com/office/spreadsheetml/2009/9/main" objectType="CheckBox" fmlaLink="$D$15" lockText="1" noThreeD="1"/>
</file>

<file path=xl/ctrlProps/ctrlProp175.xml><?xml version="1.0" encoding="utf-8"?>
<formControlPr xmlns="http://schemas.microsoft.com/office/spreadsheetml/2009/9/main" objectType="CheckBox" fmlaLink="$D$15" lockText="1" noThreeD="1"/>
</file>

<file path=xl/ctrlProps/ctrlProp176.xml><?xml version="1.0" encoding="utf-8"?>
<formControlPr xmlns="http://schemas.microsoft.com/office/spreadsheetml/2009/9/main" objectType="CheckBox" fmlaLink="$D$15" lockText="1" noThreeD="1"/>
</file>

<file path=xl/ctrlProps/ctrlProp177.xml><?xml version="1.0" encoding="utf-8"?>
<formControlPr xmlns="http://schemas.microsoft.com/office/spreadsheetml/2009/9/main" objectType="CheckBox" fmlaLink="$D$15" lockText="1" noThreeD="1"/>
</file>

<file path=xl/ctrlProps/ctrlProp178.xml><?xml version="1.0" encoding="utf-8"?>
<formControlPr xmlns="http://schemas.microsoft.com/office/spreadsheetml/2009/9/main" objectType="CheckBox" fmlaLink="$D$15" lockText="1" noThreeD="1"/>
</file>

<file path=xl/ctrlProps/ctrlProp179.xml><?xml version="1.0" encoding="utf-8"?>
<formControlPr xmlns="http://schemas.microsoft.com/office/spreadsheetml/2009/9/main" objectType="CheckBox" fmlaLink="$D$15" lockText="1" noThreeD="1"/>
</file>

<file path=xl/ctrlProps/ctrlProp18.xml><?xml version="1.0" encoding="utf-8"?>
<formControlPr xmlns="http://schemas.microsoft.com/office/spreadsheetml/2009/9/main" objectType="CheckBox" fmlaLink="$D$15" lockText="1" noThreeD="1"/>
</file>

<file path=xl/ctrlProps/ctrlProp180.xml><?xml version="1.0" encoding="utf-8"?>
<formControlPr xmlns="http://schemas.microsoft.com/office/spreadsheetml/2009/9/main" objectType="CheckBox" fmlaLink="$D$15" lockText="1" noThreeD="1"/>
</file>

<file path=xl/ctrlProps/ctrlProp181.xml><?xml version="1.0" encoding="utf-8"?>
<formControlPr xmlns="http://schemas.microsoft.com/office/spreadsheetml/2009/9/main" objectType="CheckBox" fmlaLink="$D$15" lockText="1" noThreeD="1"/>
</file>

<file path=xl/ctrlProps/ctrlProp182.xml><?xml version="1.0" encoding="utf-8"?>
<formControlPr xmlns="http://schemas.microsoft.com/office/spreadsheetml/2009/9/main" objectType="CheckBox" fmlaLink="$D$15" lockText="1" noThreeD="1"/>
</file>

<file path=xl/ctrlProps/ctrlProp183.xml><?xml version="1.0" encoding="utf-8"?>
<formControlPr xmlns="http://schemas.microsoft.com/office/spreadsheetml/2009/9/main" objectType="CheckBox" fmlaLink="$D$15" lockText="1" noThreeD="1"/>
</file>

<file path=xl/ctrlProps/ctrlProp184.xml><?xml version="1.0" encoding="utf-8"?>
<formControlPr xmlns="http://schemas.microsoft.com/office/spreadsheetml/2009/9/main" objectType="CheckBox" fmlaLink="$D$15" lockText="1" noThreeD="1"/>
</file>

<file path=xl/ctrlProps/ctrlProp185.xml><?xml version="1.0" encoding="utf-8"?>
<formControlPr xmlns="http://schemas.microsoft.com/office/spreadsheetml/2009/9/main" objectType="CheckBox" fmlaLink="$D$15" lockText="1" noThreeD="1"/>
</file>

<file path=xl/ctrlProps/ctrlProp186.xml><?xml version="1.0" encoding="utf-8"?>
<formControlPr xmlns="http://schemas.microsoft.com/office/spreadsheetml/2009/9/main" objectType="CheckBox" fmlaLink="$D$15" lockText="1" noThreeD="1"/>
</file>

<file path=xl/ctrlProps/ctrlProp187.xml><?xml version="1.0" encoding="utf-8"?>
<formControlPr xmlns="http://schemas.microsoft.com/office/spreadsheetml/2009/9/main" objectType="CheckBox" fmlaLink="$D$15" lockText="1" noThreeD="1"/>
</file>

<file path=xl/ctrlProps/ctrlProp188.xml><?xml version="1.0" encoding="utf-8"?>
<formControlPr xmlns="http://schemas.microsoft.com/office/spreadsheetml/2009/9/main" objectType="CheckBox" fmlaLink="$D$15" lockText="1" noThreeD="1"/>
</file>

<file path=xl/ctrlProps/ctrlProp189.xml><?xml version="1.0" encoding="utf-8"?>
<formControlPr xmlns="http://schemas.microsoft.com/office/spreadsheetml/2009/9/main" objectType="CheckBox" fmlaLink="$D$15" lockText="1" noThreeD="1"/>
</file>

<file path=xl/ctrlProps/ctrlProp19.xml><?xml version="1.0" encoding="utf-8"?>
<formControlPr xmlns="http://schemas.microsoft.com/office/spreadsheetml/2009/9/main" objectType="CheckBox" fmlaLink="$D$15" lockText="1" noThreeD="1"/>
</file>

<file path=xl/ctrlProps/ctrlProp190.xml><?xml version="1.0" encoding="utf-8"?>
<formControlPr xmlns="http://schemas.microsoft.com/office/spreadsheetml/2009/9/main" objectType="CheckBox" fmlaLink="$D$15" lockText="1" noThreeD="1"/>
</file>

<file path=xl/ctrlProps/ctrlProp191.xml><?xml version="1.0" encoding="utf-8"?>
<formControlPr xmlns="http://schemas.microsoft.com/office/spreadsheetml/2009/9/main" objectType="CheckBox" fmlaLink="$D$15" lockText="1" noThreeD="1"/>
</file>

<file path=xl/ctrlProps/ctrlProp192.xml><?xml version="1.0" encoding="utf-8"?>
<formControlPr xmlns="http://schemas.microsoft.com/office/spreadsheetml/2009/9/main" objectType="CheckBox" fmlaLink="$D$15" lockText="1" noThreeD="1"/>
</file>

<file path=xl/ctrlProps/ctrlProp193.xml><?xml version="1.0" encoding="utf-8"?>
<formControlPr xmlns="http://schemas.microsoft.com/office/spreadsheetml/2009/9/main" objectType="CheckBox" fmlaLink="$D$15" lockText="1" noThreeD="1"/>
</file>

<file path=xl/ctrlProps/ctrlProp194.xml><?xml version="1.0" encoding="utf-8"?>
<formControlPr xmlns="http://schemas.microsoft.com/office/spreadsheetml/2009/9/main" objectType="CheckBox" fmlaLink="$D$15" lockText="1" noThreeD="1"/>
</file>

<file path=xl/ctrlProps/ctrlProp195.xml><?xml version="1.0" encoding="utf-8"?>
<formControlPr xmlns="http://schemas.microsoft.com/office/spreadsheetml/2009/9/main" objectType="CheckBox" fmlaLink="$D$15" lockText="1" noThreeD="1"/>
</file>

<file path=xl/ctrlProps/ctrlProp196.xml><?xml version="1.0" encoding="utf-8"?>
<formControlPr xmlns="http://schemas.microsoft.com/office/spreadsheetml/2009/9/main" objectType="CheckBox" fmlaLink="$D$15" lockText="1" noThreeD="1"/>
</file>

<file path=xl/ctrlProps/ctrlProp197.xml><?xml version="1.0" encoding="utf-8"?>
<formControlPr xmlns="http://schemas.microsoft.com/office/spreadsheetml/2009/9/main" objectType="CheckBox" fmlaLink="$D$15" lockText="1" noThreeD="1"/>
</file>

<file path=xl/ctrlProps/ctrlProp198.xml><?xml version="1.0" encoding="utf-8"?>
<formControlPr xmlns="http://schemas.microsoft.com/office/spreadsheetml/2009/9/main" objectType="CheckBox" fmlaLink="$D$15" lockText="1" noThreeD="1"/>
</file>

<file path=xl/ctrlProps/ctrlProp199.xml><?xml version="1.0" encoding="utf-8"?>
<formControlPr xmlns="http://schemas.microsoft.com/office/spreadsheetml/2009/9/main" objectType="CheckBox" fmlaLink="$D$15" lockText="1" noThreeD="1"/>
</file>

<file path=xl/ctrlProps/ctrlProp2.xml><?xml version="1.0" encoding="utf-8"?>
<formControlPr xmlns="http://schemas.microsoft.com/office/spreadsheetml/2009/9/main" objectType="CheckBox" fmlaLink="$D$15" lockText="1" noThreeD="1"/>
</file>

<file path=xl/ctrlProps/ctrlProp20.xml><?xml version="1.0" encoding="utf-8"?>
<formControlPr xmlns="http://schemas.microsoft.com/office/spreadsheetml/2009/9/main" objectType="CheckBox" fmlaLink="$D$15" lockText="1" noThreeD="1"/>
</file>

<file path=xl/ctrlProps/ctrlProp200.xml><?xml version="1.0" encoding="utf-8"?>
<formControlPr xmlns="http://schemas.microsoft.com/office/spreadsheetml/2009/9/main" objectType="CheckBox" fmlaLink="$D$15" lockText="1" noThreeD="1"/>
</file>

<file path=xl/ctrlProps/ctrlProp201.xml><?xml version="1.0" encoding="utf-8"?>
<formControlPr xmlns="http://schemas.microsoft.com/office/spreadsheetml/2009/9/main" objectType="CheckBox" fmlaLink="$D$15" lockText="1" noThreeD="1"/>
</file>

<file path=xl/ctrlProps/ctrlProp202.xml><?xml version="1.0" encoding="utf-8"?>
<formControlPr xmlns="http://schemas.microsoft.com/office/spreadsheetml/2009/9/main" objectType="CheckBox" fmlaLink="$D$15" lockText="1" noThreeD="1"/>
</file>

<file path=xl/ctrlProps/ctrlProp203.xml><?xml version="1.0" encoding="utf-8"?>
<formControlPr xmlns="http://schemas.microsoft.com/office/spreadsheetml/2009/9/main" objectType="CheckBox" fmlaLink="$D$15" lockText="1" noThreeD="1"/>
</file>

<file path=xl/ctrlProps/ctrlProp204.xml><?xml version="1.0" encoding="utf-8"?>
<formControlPr xmlns="http://schemas.microsoft.com/office/spreadsheetml/2009/9/main" objectType="CheckBox" fmlaLink="$D$15" lockText="1" noThreeD="1"/>
</file>

<file path=xl/ctrlProps/ctrlProp205.xml><?xml version="1.0" encoding="utf-8"?>
<formControlPr xmlns="http://schemas.microsoft.com/office/spreadsheetml/2009/9/main" objectType="CheckBox" fmlaLink="$D$15" lockText="1" noThreeD="1"/>
</file>

<file path=xl/ctrlProps/ctrlProp206.xml><?xml version="1.0" encoding="utf-8"?>
<formControlPr xmlns="http://schemas.microsoft.com/office/spreadsheetml/2009/9/main" objectType="CheckBox" fmlaLink="$D$15" lockText="1" noThreeD="1"/>
</file>

<file path=xl/ctrlProps/ctrlProp207.xml><?xml version="1.0" encoding="utf-8"?>
<formControlPr xmlns="http://schemas.microsoft.com/office/spreadsheetml/2009/9/main" objectType="CheckBox" fmlaLink="$D$15" lockText="1" noThreeD="1"/>
</file>

<file path=xl/ctrlProps/ctrlProp208.xml><?xml version="1.0" encoding="utf-8"?>
<formControlPr xmlns="http://schemas.microsoft.com/office/spreadsheetml/2009/9/main" objectType="CheckBox" fmlaLink="$D$15" lockText="1" noThreeD="1"/>
</file>

<file path=xl/ctrlProps/ctrlProp209.xml><?xml version="1.0" encoding="utf-8"?>
<formControlPr xmlns="http://schemas.microsoft.com/office/spreadsheetml/2009/9/main" objectType="CheckBox" fmlaLink="$D$15" lockText="1" noThreeD="1"/>
</file>

<file path=xl/ctrlProps/ctrlProp21.xml><?xml version="1.0" encoding="utf-8"?>
<formControlPr xmlns="http://schemas.microsoft.com/office/spreadsheetml/2009/9/main" objectType="CheckBox" fmlaLink="$D$15" lockText="1" noThreeD="1"/>
</file>

<file path=xl/ctrlProps/ctrlProp210.xml><?xml version="1.0" encoding="utf-8"?>
<formControlPr xmlns="http://schemas.microsoft.com/office/spreadsheetml/2009/9/main" objectType="CheckBox" fmlaLink="$D$15" lockText="1" noThreeD="1"/>
</file>

<file path=xl/ctrlProps/ctrlProp211.xml><?xml version="1.0" encoding="utf-8"?>
<formControlPr xmlns="http://schemas.microsoft.com/office/spreadsheetml/2009/9/main" objectType="CheckBox" fmlaLink="$D$15" lockText="1" noThreeD="1"/>
</file>

<file path=xl/ctrlProps/ctrlProp212.xml><?xml version="1.0" encoding="utf-8"?>
<formControlPr xmlns="http://schemas.microsoft.com/office/spreadsheetml/2009/9/main" objectType="CheckBox" fmlaLink="$D$15" lockText="1" noThreeD="1"/>
</file>

<file path=xl/ctrlProps/ctrlProp213.xml><?xml version="1.0" encoding="utf-8"?>
<formControlPr xmlns="http://schemas.microsoft.com/office/spreadsheetml/2009/9/main" objectType="CheckBox" fmlaLink="$D$15" lockText="1" noThreeD="1"/>
</file>

<file path=xl/ctrlProps/ctrlProp214.xml><?xml version="1.0" encoding="utf-8"?>
<formControlPr xmlns="http://schemas.microsoft.com/office/spreadsheetml/2009/9/main" objectType="CheckBox" fmlaLink="$D$15" lockText="1" noThreeD="1"/>
</file>

<file path=xl/ctrlProps/ctrlProp215.xml><?xml version="1.0" encoding="utf-8"?>
<formControlPr xmlns="http://schemas.microsoft.com/office/spreadsheetml/2009/9/main" objectType="CheckBox" fmlaLink="$D$15" lockText="1" noThreeD="1"/>
</file>

<file path=xl/ctrlProps/ctrlProp216.xml><?xml version="1.0" encoding="utf-8"?>
<formControlPr xmlns="http://schemas.microsoft.com/office/spreadsheetml/2009/9/main" objectType="CheckBox" fmlaLink="$D$15" lockText="1" noThreeD="1"/>
</file>

<file path=xl/ctrlProps/ctrlProp217.xml><?xml version="1.0" encoding="utf-8"?>
<formControlPr xmlns="http://schemas.microsoft.com/office/spreadsheetml/2009/9/main" objectType="CheckBox" fmlaLink="$D$15" lockText="1" noThreeD="1"/>
</file>

<file path=xl/ctrlProps/ctrlProp218.xml><?xml version="1.0" encoding="utf-8"?>
<formControlPr xmlns="http://schemas.microsoft.com/office/spreadsheetml/2009/9/main" objectType="CheckBox" fmlaLink="$D$15" lockText="1" noThreeD="1"/>
</file>

<file path=xl/ctrlProps/ctrlProp219.xml><?xml version="1.0" encoding="utf-8"?>
<formControlPr xmlns="http://schemas.microsoft.com/office/spreadsheetml/2009/9/main" objectType="CheckBox" fmlaLink="$D$15" lockText="1" noThreeD="1"/>
</file>

<file path=xl/ctrlProps/ctrlProp22.xml><?xml version="1.0" encoding="utf-8"?>
<formControlPr xmlns="http://schemas.microsoft.com/office/spreadsheetml/2009/9/main" objectType="CheckBox" fmlaLink="$D$15" lockText="1" noThreeD="1"/>
</file>

<file path=xl/ctrlProps/ctrlProp220.xml><?xml version="1.0" encoding="utf-8"?>
<formControlPr xmlns="http://schemas.microsoft.com/office/spreadsheetml/2009/9/main" objectType="CheckBox" fmlaLink="$D$15" lockText="1" noThreeD="1"/>
</file>

<file path=xl/ctrlProps/ctrlProp221.xml><?xml version="1.0" encoding="utf-8"?>
<formControlPr xmlns="http://schemas.microsoft.com/office/spreadsheetml/2009/9/main" objectType="CheckBox" fmlaLink="$D$15" lockText="1" noThreeD="1"/>
</file>

<file path=xl/ctrlProps/ctrlProp222.xml><?xml version="1.0" encoding="utf-8"?>
<formControlPr xmlns="http://schemas.microsoft.com/office/spreadsheetml/2009/9/main" objectType="CheckBox" fmlaLink="$D$15" lockText="1" noThreeD="1"/>
</file>

<file path=xl/ctrlProps/ctrlProp223.xml><?xml version="1.0" encoding="utf-8"?>
<formControlPr xmlns="http://schemas.microsoft.com/office/spreadsheetml/2009/9/main" objectType="CheckBox" fmlaLink="$D$15" lockText="1" noThreeD="1"/>
</file>

<file path=xl/ctrlProps/ctrlProp224.xml><?xml version="1.0" encoding="utf-8"?>
<formControlPr xmlns="http://schemas.microsoft.com/office/spreadsheetml/2009/9/main" objectType="CheckBox" fmlaLink="$D$15" lockText="1" noThreeD="1"/>
</file>

<file path=xl/ctrlProps/ctrlProp225.xml><?xml version="1.0" encoding="utf-8"?>
<formControlPr xmlns="http://schemas.microsoft.com/office/spreadsheetml/2009/9/main" objectType="CheckBox" fmlaLink="$D$15" lockText="1" noThreeD="1"/>
</file>

<file path=xl/ctrlProps/ctrlProp226.xml><?xml version="1.0" encoding="utf-8"?>
<formControlPr xmlns="http://schemas.microsoft.com/office/spreadsheetml/2009/9/main" objectType="CheckBox" fmlaLink="$D$15" lockText="1" noThreeD="1"/>
</file>

<file path=xl/ctrlProps/ctrlProp227.xml><?xml version="1.0" encoding="utf-8"?>
<formControlPr xmlns="http://schemas.microsoft.com/office/spreadsheetml/2009/9/main" objectType="CheckBox" fmlaLink="$D$15" lockText="1" noThreeD="1"/>
</file>

<file path=xl/ctrlProps/ctrlProp228.xml><?xml version="1.0" encoding="utf-8"?>
<formControlPr xmlns="http://schemas.microsoft.com/office/spreadsheetml/2009/9/main" objectType="CheckBox" fmlaLink="$D$15" lockText="1" noThreeD="1"/>
</file>

<file path=xl/ctrlProps/ctrlProp229.xml><?xml version="1.0" encoding="utf-8"?>
<formControlPr xmlns="http://schemas.microsoft.com/office/spreadsheetml/2009/9/main" objectType="CheckBox" fmlaLink="$D$15" lockText="1" noThreeD="1"/>
</file>

<file path=xl/ctrlProps/ctrlProp23.xml><?xml version="1.0" encoding="utf-8"?>
<formControlPr xmlns="http://schemas.microsoft.com/office/spreadsheetml/2009/9/main" objectType="CheckBox" fmlaLink="$D$15" lockText="1" noThreeD="1"/>
</file>

<file path=xl/ctrlProps/ctrlProp230.xml><?xml version="1.0" encoding="utf-8"?>
<formControlPr xmlns="http://schemas.microsoft.com/office/spreadsheetml/2009/9/main" objectType="CheckBox" fmlaLink="$D$15" lockText="1" noThreeD="1"/>
</file>

<file path=xl/ctrlProps/ctrlProp231.xml><?xml version="1.0" encoding="utf-8"?>
<formControlPr xmlns="http://schemas.microsoft.com/office/spreadsheetml/2009/9/main" objectType="CheckBox" fmlaLink="$D$15" lockText="1" noThreeD="1"/>
</file>

<file path=xl/ctrlProps/ctrlProp232.xml><?xml version="1.0" encoding="utf-8"?>
<formControlPr xmlns="http://schemas.microsoft.com/office/spreadsheetml/2009/9/main" objectType="CheckBox" fmlaLink="$D$15" lockText="1" noThreeD="1"/>
</file>

<file path=xl/ctrlProps/ctrlProp233.xml><?xml version="1.0" encoding="utf-8"?>
<formControlPr xmlns="http://schemas.microsoft.com/office/spreadsheetml/2009/9/main" objectType="CheckBox" fmlaLink="$D$15" lockText="1" noThreeD="1"/>
</file>

<file path=xl/ctrlProps/ctrlProp234.xml><?xml version="1.0" encoding="utf-8"?>
<formControlPr xmlns="http://schemas.microsoft.com/office/spreadsheetml/2009/9/main" objectType="CheckBox" fmlaLink="$D$15" lockText="1" noThreeD="1"/>
</file>

<file path=xl/ctrlProps/ctrlProp235.xml><?xml version="1.0" encoding="utf-8"?>
<formControlPr xmlns="http://schemas.microsoft.com/office/spreadsheetml/2009/9/main" objectType="CheckBox" fmlaLink="$D$15" lockText="1" noThreeD="1"/>
</file>

<file path=xl/ctrlProps/ctrlProp236.xml><?xml version="1.0" encoding="utf-8"?>
<formControlPr xmlns="http://schemas.microsoft.com/office/spreadsheetml/2009/9/main" objectType="CheckBox" fmlaLink="$D$15" lockText="1" noThreeD="1"/>
</file>

<file path=xl/ctrlProps/ctrlProp237.xml><?xml version="1.0" encoding="utf-8"?>
<formControlPr xmlns="http://schemas.microsoft.com/office/spreadsheetml/2009/9/main" objectType="CheckBox" fmlaLink="$D$15" lockText="1" noThreeD="1"/>
</file>

<file path=xl/ctrlProps/ctrlProp238.xml><?xml version="1.0" encoding="utf-8"?>
<formControlPr xmlns="http://schemas.microsoft.com/office/spreadsheetml/2009/9/main" objectType="CheckBox" fmlaLink="$D$15" lockText="1" noThreeD="1"/>
</file>

<file path=xl/ctrlProps/ctrlProp239.xml><?xml version="1.0" encoding="utf-8"?>
<formControlPr xmlns="http://schemas.microsoft.com/office/spreadsheetml/2009/9/main" objectType="CheckBox" fmlaLink="$D$15" lockText="1" noThreeD="1"/>
</file>

<file path=xl/ctrlProps/ctrlProp24.xml><?xml version="1.0" encoding="utf-8"?>
<formControlPr xmlns="http://schemas.microsoft.com/office/spreadsheetml/2009/9/main" objectType="CheckBox" fmlaLink="$D$15" lockText="1" noThreeD="1"/>
</file>

<file path=xl/ctrlProps/ctrlProp240.xml><?xml version="1.0" encoding="utf-8"?>
<formControlPr xmlns="http://schemas.microsoft.com/office/spreadsheetml/2009/9/main" objectType="CheckBox" fmlaLink="$D$15" lockText="1" noThreeD="1"/>
</file>

<file path=xl/ctrlProps/ctrlProp241.xml><?xml version="1.0" encoding="utf-8"?>
<formControlPr xmlns="http://schemas.microsoft.com/office/spreadsheetml/2009/9/main" objectType="CheckBox" fmlaLink="$D$15" lockText="1" noThreeD="1"/>
</file>

<file path=xl/ctrlProps/ctrlProp242.xml><?xml version="1.0" encoding="utf-8"?>
<formControlPr xmlns="http://schemas.microsoft.com/office/spreadsheetml/2009/9/main" objectType="CheckBox" fmlaLink="$D$15" lockText="1" noThreeD="1"/>
</file>

<file path=xl/ctrlProps/ctrlProp243.xml><?xml version="1.0" encoding="utf-8"?>
<formControlPr xmlns="http://schemas.microsoft.com/office/spreadsheetml/2009/9/main" objectType="CheckBox" fmlaLink="$D$15" lockText="1" noThreeD="1"/>
</file>

<file path=xl/ctrlProps/ctrlProp244.xml><?xml version="1.0" encoding="utf-8"?>
<formControlPr xmlns="http://schemas.microsoft.com/office/spreadsheetml/2009/9/main" objectType="CheckBox" fmlaLink="$D$15" lockText="1" noThreeD="1"/>
</file>

<file path=xl/ctrlProps/ctrlProp245.xml><?xml version="1.0" encoding="utf-8"?>
<formControlPr xmlns="http://schemas.microsoft.com/office/spreadsheetml/2009/9/main" objectType="CheckBox" fmlaLink="$D$15" lockText="1" noThreeD="1"/>
</file>

<file path=xl/ctrlProps/ctrlProp246.xml><?xml version="1.0" encoding="utf-8"?>
<formControlPr xmlns="http://schemas.microsoft.com/office/spreadsheetml/2009/9/main" objectType="CheckBox" fmlaLink="$D$15" lockText="1" noThreeD="1"/>
</file>

<file path=xl/ctrlProps/ctrlProp247.xml><?xml version="1.0" encoding="utf-8"?>
<formControlPr xmlns="http://schemas.microsoft.com/office/spreadsheetml/2009/9/main" objectType="CheckBox" fmlaLink="$D$15" lockText="1" noThreeD="1"/>
</file>

<file path=xl/ctrlProps/ctrlProp248.xml><?xml version="1.0" encoding="utf-8"?>
<formControlPr xmlns="http://schemas.microsoft.com/office/spreadsheetml/2009/9/main" objectType="CheckBox" fmlaLink="$D$15" lockText="1" noThreeD="1"/>
</file>

<file path=xl/ctrlProps/ctrlProp249.xml><?xml version="1.0" encoding="utf-8"?>
<formControlPr xmlns="http://schemas.microsoft.com/office/spreadsheetml/2009/9/main" objectType="CheckBox" fmlaLink="$D$15" lockText="1" noThreeD="1"/>
</file>

<file path=xl/ctrlProps/ctrlProp25.xml><?xml version="1.0" encoding="utf-8"?>
<formControlPr xmlns="http://schemas.microsoft.com/office/spreadsheetml/2009/9/main" objectType="CheckBox" fmlaLink="$D$15" lockText="1" noThreeD="1"/>
</file>

<file path=xl/ctrlProps/ctrlProp250.xml><?xml version="1.0" encoding="utf-8"?>
<formControlPr xmlns="http://schemas.microsoft.com/office/spreadsheetml/2009/9/main" objectType="CheckBox" fmlaLink="$D$15" lockText="1" noThreeD="1"/>
</file>

<file path=xl/ctrlProps/ctrlProp251.xml><?xml version="1.0" encoding="utf-8"?>
<formControlPr xmlns="http://schemas.microsoft.com/office/spreadsheetml/2009/9/main" objectType="CheckBox" fmlaLink="$D$15" lockText="1" noThreeD="1"/>
</file>

<file path=xl/ctrlProps/ctrlProp252.xml><?xml version="1.0" encoding="utf-8"?>
<formControlPr xmlns="http://schemas.microsoft.com/office/spreadsheetml/2009/9/main" objectType="CheckBox" fmlaLink="$D$15" lockText="1" noThreeD="1"/>
</file>

<file path=xl/ctrlProps/ctrlProp253.xml><?xml version="1.0" encoding="utf-8"?>
<formControlPr xmlns="http://schemas.microsoft.com/office/spreadsheetml/2009/9/main" objectType="CheckBox" fmlaLink="$D$15" lockText="1" noThreeD="1"/>
</file>

<file path=xl/ctrlProps/ctrlProp254.xml><?xml version="1.0" encoding="utf-8"?>
<formControlPr xmlns="http://schemas.microsoft.com/office/spreadsheetml/2009/9/main" objectType="CheckBox" fmlaLink="$D$15" lockText="1" noThreeD="1"/>
</file>

<file path=xl/ctrlProps/ctrlProp255.xml><?xml version="1.0" encoding="utf-8"?>
<formControlPr xmlns="http://schemas.microsoft.com/office/spreadsheetml/2009/9/main" objectType="CheckBox" fmlaLink="$D$15" lockText="1" noThreeD="1"/>
</file>

<file path=xl/ctrlProps/ctrlProp256.xml><?xml version="1.0" encoding="utf-8"?>
<formControlPr xmlns="http://schemas.microsoft.com/office/spreadsheetml/2009/9/main" objectType="CheckBox" fmlaLink="$D$15" lockText="1" noThreeD="1"/>
</file>

<file path=xl/ctrlProps/ctrlProp257.xml><?xml version="1.0" encoding="utf-8"?>
<formControlPr xmlns="http://schemas.microsoft.com/office/spreadsheetml/2009/9/main" objectType="CheckBox" fmlaLink="$D$15" lockText="1" noThreeD="1"/>
</file>

<file path=xl/ctrlProps/ctrlProp258.xml><?xml version="1.0" encoding="utf-8"?>
<formControlPr xmlns="http://schemas.microsoft.com/office/spreadsheetml/2009/9/main" objectType="CheckBox" fmlaLink="$D$15" lockText="1" noThreeD="1"/>
</file>

<file path=xl/ctrlProps/ctrlProp259.xml><?xml version="1.0" encoding="utf-8"?>
<formControlPr xmlns="http://schemas.microsoft.com/office/spreadsheetml/2009/9/main" objectType="CheckBox" fmlaLink="$D$15" lockText="1" noThreeD="1"/>
</file>

<file path=xl/ctrlProps/ctrlProp26.xml><?xml version="1.0" encoding="utf-8"?>
<formControlPr xmlns="http://schemas.microsoft.com/office/spreadsheetml/2009/9/main" objectType="CheckBox" fmlaLink="$D$15" lockText="1" noThreeD="1"/>
</file>

<file path=xl/ctrlProps/ctrlProp260.xml><?xml version="1.0" encoding="utf-8"?>
<formControlPr xmlns="http://schemas.microsoft.com/office/spreadsheetml/2009/9/main" objectType="CheckBox" fmlaLink="$D$15" lockText="1" noThreeD="1"/>
</file>

<file path=xl/ctrlProps/ctrlProp261.xml><?xml version="1.0" encoding="utf-8"?>
<formControlPr xmlns="http://schemas.microsoft.com/office/spreadsheetml/2009/9/main" objectType="CheckBox" fmlaLink="$D$15" lockText="1" noThreeD="1"/>
</file>

<file path=xl/ctrlProps/ctrlProp262.xml><?xml version="1.0" encoding="utf-8"?>
<formControlPr xmlns="http://schemas.microsoft.com/office/spreadsheetml/2009/9/main" objectType="CheckBox" fmlaLink="$D$15" lockText="1" noThreeD="1"/>
</file>

<file path=xl/ctrlProps/ctrlProp263.xml><?xml version="1.0" encoding="utf-8"?>
<formControlPr xmlns="http://schemas.microsoft.com/office/spreadsheetml/2009/9/main" objectType="CheckBox" fmlaLink="$D$15" lockText="1" noThreeD="1"/>
</file>

<file path=xl/ctrlProps/ctrlProp264.xml><?xml version="1.0" encoding="utf-8"?>
<formControlPr xmlns="http://schemas.microsoft.com/office/spreadsheetml/2009/9/main" objectType="CheckBox" fmlaLink="$D$15" lockText="1" noThreeD="1"/>
</file>

<file path=xl/ctrlProps/ctrlProp265.xml><?xml version="1.0" encoding="utf-8"?>
<formControlPr xmlns="http://schemas.microsoft.com/office/spreadsheetml/2009/9/main" objectType="CheckBox" fmlaLink="$D$15" lockText="1" noThreeD="1"/>
</file>

<file path=xl/ctrlProps/ctrlProp266.xml><?xml version="1.0" encoding="utf-8"?>
<formControlPr xmlns="http://schemas.microsoft.com/office/spreadsheetml/2009/9/main" objectType="CheckBox" fmlaLink="$D$15" lockText="1" noThreeD="1"/>
</file>

<file path=xl/ctrlProps/ctrlProp267.xml><?xml version="1.0" encoding="utf-8"?>
<formControlPr xmlns="http://schemas.microsoft.com/office/spreadsheetml/2009/9/main" objectType="CheckBox" fmlaLink="$D$15" lockText="1" noThreeD="1"/>
</file>

<file path=xl/ctrlProps/ctrlProp268.xml><?xml version="1.0" encoding="utf-8"?>
<formControlPr xmlns="http://schemas.microsoft.com/office/spreadsheetml/2009/9/main" objectType="CheckBox" fmlaLink="$D$15" lockText="1" noThreeD="1"/>
</file>

<file path=xl/ctrlProps/ctrlProp269.xml><?xml version="1.0" encoding="utf-8"?>
<formControlPr xmlns="http://schemas.microsoft.com/office/spreadsheetml/2009/9/main" objectType="CheckBox" fmlaLink="$D$15" lockText="1" noThreeD="1"/>
</file>

<file path=xl/ctrlProps/ctrlProp27.xml><?xml version="1.0" encoding="utf-8"?>
<formControlPr xmlns="http://schemas.microsoft.com/office/spreadsheetml/2009/9/main" objectType="CheckBox" fmlaLink="$D$15" lockText="1" noThreeD="1"/>
</file>

<file path=xl/ctrlProps/ctrlProp270.xml><?xml version="1.0" encoding="utf-8"?>
<formControlPr xmlns="http://schemas.microsoft.com/office/spreadsheetml/2009/9/main" objectType="CheckBox" fmlaLink="$D$15" lockText="1" noThreeD="1"/>
</file>

<file path=xl/ctrlProps/ctrlProp271.xml><?xml version="1.0" encoding="utf-8"?>
<formControlPr xmlns="http://schemas.microsoft.com/office/spreadsheetml/2009/9/main" objectType="CheckBox" fmlaLink="$D$15" lockText="1" noThreeD="1"/>
</file>

<file path=xl/ctrlProps/ctrlProp272.xml><?xml version="1.0" encoding="utf-8"?>
<formControlPr xmlns="http://schemas.microsoft.com/office/spreadsheetml/2009/9/main" objectType="CheckBox" fmlaLink="$D$15" lockText="1" noThreeD="1"/>
</file>

<file path=xl/ctrlProps/ctrlProp273.xml><?xml version="1.0" encoding="utf-8"?>
<formControlPr xmlns="http://schemas.microsoft.com/office/spreadsheetml/2009/9/main" objectType="CheckBox" fmlaLink="$D$15" lockText="1" noThreeD="1"/>
</file>

<file path=xl/ctrlProps/ctrlProp274.xml><?xml version="1.0" encoding="utf-8"?>
<formControlPr xmlns="http://schemas.microsoft.com/office/spreadsheetml/2009/9/main" objectType="CheckBox" fmlaLink="$D$15" lockText="1" noThreeD="1"/>
</file>

<file path=xl/ctrlProps/ctrlProp275.xml><?xml version="1.0" encoding="utf-8"?>
<formControlPr xmlns="http://schemas.microsoft.com/office/spreadsheetml/2009/9/main" objectType="CheckBox" fmlaLink="$D$15" lockText="1" noThreeD="1"/>
</file>

<file path=xl/ctrlProps/ctrlProp276.xml><?xml version="1.0" encoding="utf-8"?>
<formControlPr xmlns="http://schemas.microsoft.com/office/spreadsheetml/2009/9/main" objectType="CheckBox" fmlaLink="$D$15" lockText="1" noThreeD="1"/>
</file>

<file path=xl/ctrlProps/ctrlProp277.xml><?xml version="1.0" encoding="utf-8"?>
<formControlPr xmlns="http://schemas.microsoft.com/office/spreadsheetml/2009/9/main" objectType="CheckBox" fmlaLink="$D$15" lockText="1" noThreeD="1"/>
</file>

<file path=xl/ctrlProps/ctrlProp278.xml><?xml version="1.0" encoding="utf-8"?>
<formControlPr xmlns="http://schemas.microsoft.com/office/spreadsheetml/2009/9/main" objectType="CheckBox" fmlaLink="$D$15" lockText="1" noThreeD="1"/>
</file>

<file path=xl/ctrlProps/ctrlProp279.xml><?xml version="1.0" encoding="utf-8"?>
<formControlPr xmlns="http://schemas.microsoft.com/office/spreadsheetml/2009/9/main" objectType="CheckBox" fmlaLink="$D$15" lockText="1" noThreeD="1"/>
</file>

<file path=xl/ctrlProps/ctrlProp28.xml><?xml version="1.0" encoding="utf-8"?>
<formControlPr xmlns="http://schemas.microsoft.com/office/spreadsheetml/2009/9/main" objectType="CheckBox" fmlaLink="$D$15" lockText="1" noThreeD="1"/>
</file>

<file path=xl/ctrlProps/ctrlProp280.xml><?xml version="1.0" encoding="utf-8"?>
<formControlPr xmlns="http://schemas.microsoft.com/office/spreadsheetml/2009/9/main" objectType="CheckBox" fmlaLink="$D$15" lockText="1" noThreeD="1"/>
</file>

<file path=xl/ctrlProps/ctrlProp281.xml><?xml version="1.0" encoding="utf-8"?>
<formControlPr xmlns="http://schemas.microsoft.com/office/spreadsheetml/2009/9/main" objectType="CheckBox" fmlaLink="$D$15" lockText="1" noThreeD="1"/>
</file>

<file path=xl/ctrlProps/ctrlProp282.xml><?xml version="1.0" encoding="utf-8"?>
<formControlPr xmlns="http://schemas.microsoft.com/office/spreadsheetml/2009/9/main" objectType="CheckBox" fmlaLink="$D$15" lockText="1" noThreeD="1"/>
</file>

<file path=xl/ctrlProps/ctrlProp283.xml><?xml version="1.0" encoding="utf-8"?>
<formControlPr xmlns="http://schemas.microsoft.com/office/spreadsheetml/2009/9/main" objectType="CheckBox" fmlaLink="$D$15" lockText="1" noThreeD="1"/>
</file>

<file path=xl/ctrlProps/ctrlProp284.xml><?xml version="1.0" encoding="utf-8"?>
<formControlPr xmlns="http://schemas.microsoft.com/office/spreadsheetml/2009/9/main" objectType="CheckBox" fmlaLink="$D$15" lockText="1" noThreeD="1"/>
</file>

<file path=xl/ctrlProps/ctrlProp285.xml><?xml version="1.0" encoding="utf-8"?>
<formControlPr xmlns="http://schemas.microsoft.com/office/spreadsheetml/2009/9/main" objectType="CheckBox" fmlaLink="$D$15" lockText="1" noThreeD="1"/>
</file>

<file path=xl/ctrlProps/ctrlProp286.xml><?xml version="1.0" encoding="utf-8"?>
<formControlPr xmlns="http://schemas.microsoft.com/office/spreadsheetml/2009/9/main" objectType="CheckBox" fmlaLink="$D$15" lockText="1" noThreeD="1"/>
</file>

<file path=xl/ctrlProps/ctrlProp287.xml><?xml version="1.0" encoding="utf-8"?>
<formControlPr xmlns="http://schemas.microsoft.com/office/spreadsheetml/2009/9/main" objectType="CheckBox" fmlaLink="$D$15" lockText="1" noThreeD="1"/>
</file>

<file path=xl/ctrlProps/ctrlProp288.xml><?xml version="1.0" encoding="utf-8"?>
<formControlPr xmlns="http://schemas.microsoft.com/office/spreadsheetml/2009/9/main" objectType="CheckBox" fmlaLink="$D$15" lockText="1" noThreeD="1"/>
</file>

<file path=xl/ctrlProps/ctrlProp289.xml><?xml version="1.0" encoding="utf-8"?>
<formControlPr xmlns="http://schemas.microsoft.com/office/spreadsheetml/2009/9/main" objectType="CheckBox" fmlaLink="$D$15" lockText="1" noThreeD="1"/>
</file>

<file path=xl/ctrlProps/ctrlProp29.xml><?xml version="1.0" encoding="utf-8"?>
<formControlPr xmlns="http://schemas.microsoft.com/office/spreadsheetml/2009/9/main" objectType="CheckBox" fmlaLink="$D$15" lockText="1" noThreeD="1"/>
</file>

<file path=xl/ctrlProps/ctrlProp290.xml><?xml version="1.0" encoding="utf-8"?>
<formControlPr xmlns="http://schemas.microsoft.com/office/spreadsheetml/2009/9/main" objectType="CheckBox" fmlaLink="$D$15" lockText="1" noThreeD="1"/>
</file>

<file path=xl/ctrlProps/ctrlProp291.xml><?xml version="1.0" encoding="utf-8"?>
<formControlPr xmlns="http://schemas.microsoft.com/office/spreadsheetml/2009/9/main" objectType="CheckBox" fmlaLink="$D$15" lockText="1" noThreeD="1"/>
</file>

<file path=xl/ctrlProps/ctrlProp292.xml><?xml version="1.0" encoding="utf-8"?>
<formControlPr xmlns="http://schemas.microsoft.com/office/spreadsheetml/2009/9/main" objectType="CheckBox" fmlaLink="$D$15" lockText="1" noThreeD="1"/>
</file>

<file path=xl/ctrlProps/ctrlProp293.xml><?xml version="1.0" encoding="utf-8"?>
<formControlPr xmlns="http://schemas.microsoft.com/office/spreadsheetml/2009/9/main" objectType="CheckBox" fmlaLink="$D$15" lockText="1" noThreeD="1"/>
</file>

<file path=xl/ctrlProps/ctrlProp294.xml><?xml version="1.0" encoding="utf-8"?>
<formControlPr xmlns="http://schemas.microsoft.com/office/spreadsheetml/2009/9/main" objectType="CheckBox" fmlaLink="$D$15" lockText="1" noThreeD="1"/>
</file>

<file path=xl/ctrlProps/ctrlProp295.xml><?xml version="1.0" encoding="utf-8"?>
<formControlPr xmlns="http://schemas.microsoft.com/office/spreadsheetml/2009/9/main" objectType="CheckBox" fmlaLink="$D$15" lockText="1" noThreeD="1"/>
</file>

<file path=xl/ctrlProps/ctrlProp296.xml><?xml version="1.0" encoding="utf-8"?>
<formControlPr xmlns="http://schemas.microsoft.com/office/spreadsheetml/2009/9/main" objectType="CheckBox" fmlaLink="$D$15" lockText="1" noThreeD="1"/>
</file>

<file path=xl/ctrlProps/ctrlProp297.xml><?xml version="1.0" encoding="utf-8"?>
<formControlPr xmlns="http://schemas.microsoft.com/office/spreadsheetml/2009/9/main" objectType="CheckBox" fmlaLink="$D$15" lockText="1" noThreeD="1"/>
</file>

<file path=xl/ctrlProps/ctrlProp298.xml><?xml version="1.0" encoding="utf-8"?>
<formControlPr xmlns="http://schemas.microsoft.com/office/spreadsheetml/2009/9/main" objectType="CheckBox" fmlaLink="$D$15" lockText="1" noThreeD="1"/>
</file>

<file path=xl/ctrlProps/ctrlProp299.xml><?xml version="1.0" encoding="utf-8"?>
<formControlPr xmlns="http://schemas.microsoft.com/office/spreadsheetml/2009/9/main" objectType="CheckBox" fmlaLink="$D$15" lockText="1" noThreeD="1"/>
</file>

<file path=xl/ctrlProps/ctrlProp3.xml><?xml version="1.0" encoding="utf-8"?>
<formControlPr xmlns="http://schemas.microsoft.com/office/spreadsheetml/2009/9/main" objectType="CheckBox" fmlaLink="$D$15" lockText="1" noThreeD="1"/>
</file>

<file path=xl/ctrlProps/ctrlProp30.xml><?xml version="1.0" encoding="utf-8"?>
<formControlPr xmlns="http://schemas.microsoft.com/office/spreadsheetml/2009/9/main" objectType="CheckBox" fmlaLink="$D$15" lockText="1" noThreeD="1"/>
</file>

<file path=xl/ctrlProps/ctrlProp300.xml><?xml version="1.0" encoding="utf-8"?>
<formControlPr xmlns="http://schemas.microsoft.com/office/spreadsheetml/2009/9/main" objectType="CheckBox" fmlaLink="$D$15" lockText="1" noThreeD="1"/>
</file>

<file path=xl/ctrlProps/ctrlProp301.xml><?xml version="1.0" encoding="utf-8"?>
<formControlPr xmlns="http://schemas.microsoft.com/office/spreadsheetml/2009/9/main" objectType="CheckBox" fmlaLink="$D$15" lockText="1" noThreeD="1"/>
</file>

<file path=xl/ctrlProps/ctrlProp302.xml><?xml version="1.0" encoding="utf-8"?>
<formControlPr xmlns="http://schemas.microsoft.com/office/spreadsheetml/2009/9/main" objectType="CheckBox" fmlaLink="$D$15" lockText="1" noThreeD="1"/>
</file>

<file path=xl/ctrlProps/ctrlProp303.xml><?xml version="1.0" encoding="utf-8"?>
<formControlPr xmlns="http://schemas.microsoft.com/office/spreadsheetml/2009/9/main" objectType="CheckBox" fmlaLink="$D$15" lockText="1" noThreeD="1"/>
</file>

<file path=xl/ctrlProps/ctrlProp304.xml><?xml version="1.0" encoding="utf-8"?>
<formControlPr xmlns="http://schemas.microsoft.com/office/spreadsheetml/2009/9/main" objectType="CheckBox" fmlaLink="$D$15" lockText="1" noThreeD="1"/>
</file>

<file path=xl/ctrlProps/ctrlProp305.xml><?xml version="1.0" encoding="utf-8"?>
<formControlPr xmlns="http://schemas.microsoft.com/office/spreadsheetml/2009/9/main" objectType="CheckBox" fmlaLink="$D$15" lockText="1" noThreeD="1"/>
</file>

<file path=xl/ctrlProps/ctrlProp306.xml><?xml version="1.0" encoding="utf-8"?>
<formControlPr xmlns="http://schemas.microsoft.com/office/spreadsheetml/2009/9/main" objectType="CheckBox" fmlaLink="$D$15" lockText="1" noThreeD="1"/>
</file>

<file path=xl/ctrlProps/ctrlProp307.xml><?xml version="1.0" encoding="utf-8"?>
<formControlPr xmlns="http://schemas.microsoft.com/office/spreadsheetml/2009/9/main" objectType="CheckBox" fmlaLink="$D$15" lockText="1" noThreeD="1"/>
</file>

<file path=xl/ctrlProps/ctrlProp308.xml><?xml version="1.0" encoding="utf-8"?>
<formControlPr xmlns="http://schemas.microsoft.com/office/spreadsheetml/2009/9/main" objectType="CheckBox" fmlaLink="$D$15" lockText="1" noThreeD="1"/>
</file>

<file path=xl/ctrlProps/ctrlProp309.xml><?xml version="1.0" encoding="utf-8"?>
<formControlPr xmlns="http://schemas.microsoft.com/office/spreadsheetml/2009/9/main" objectType="CheckBox" fmlaLink="$D$15" lockText="1" noThreeD="1"/>
</file>

<file path=xl/ctrlProps/ctrlProp31.xml><?xml version="1.0" encoding="utf-8"?>
<formControlPr xmlns="http://schemas.microsoft.com/office/spreadsheetml/2009/9/main" objectType="CheckBox" fmlaLink="$D$15" lockText="1" noThreeD="1"/>
</file>

<file path=xl/ctrlProps/ctrlProp310.xml><?xml version="1.0" encoding="utf-8"?>
<formControlPr xmlns="http://schemas.microsoft.com/office/spreadsheetml/2009/9/main" objectType="CheckBox" fmlaLink="$D$15" lockText="1" noThreeD="1"/>
</file>

<file path=xl/ctrlProps/ctrlProp311.xml><?xml version="1.0" encoding="utf-8"?>
<formControlPr xmlns="http://schemas.microsoft.com/office/spreadsheetml/2009/9/main" objectType="CheckBox" fmlaLink="$D$15" lockText="1" noThreeD="1"/>
</file>

<file path=xl/ctrlProps/ctrlProp312.xml><?xml version="1.0" encoding="utf-8"?>
<formControlPr xmlns="http://schemas.microsoft.com/office/spreadsheetml/2009/9/main" objectType="CheckBox" fmlaLink="$D$15" lockText="1" noThreeD="1"/>
</file>

<file path=xl/ctrlProps/ctrlProp313.xml><?xml version="1.0" encoding="utf-8"?>
<formControlPr xmlns="http://schemas.microsoft.com/office/spreadsheetml/2009/9/main" objectType="CheckBox" fmlaLink="$D$15" lockText="1" noThreeD="1"/>
</file>

<file path=xl/ctrlProps/ctrlProp314.xml><?xml version="1.0" encoding="utf-8"?>
<formControlPr xmlns="http://schemas.microsoft.com/office/spreadsheetml/2009/9/main" objectType="CheckBox" fmlaLink="$D$15" lockText="1" noThreeD="1"/>
</file>

<file path=xl/ctrlProps/ctrlProp315.xml><?xml version="1.0" encoding="utf-8"?>
<formControlPr xmlns="http://schemas.microsoft.com/office/spreadsheetml/2009/9/main" objectType="CheckBox" fmlaLink="$D$15" lockText="1" noThreeD="1"/>
</file>

<file path=xl/ctrlProps/ctrlProp316.xml><?xml version="1.0" encoding="utf-8"?>
<formControlPr xmlns="http://schemas.microsoft.com/office/spreadsheetml/2009/9/main" objectType="CheckBox" fmlaLink="$D$15" lockText="1" noThreeD="1"/>
</file>

<file path=xl/ctrlProps/ctrlProp317.xml><?xml version="1.0" encoding="utf-8"?>
<formControlPr xmlns="http://schemas.microsoft.com/office/spreadsheetml/2009/9/main" objectType="CheckBox" fmlaLink="$D$15" lockText="1" noThreeD="1"/>
</file>

<file path=xl/ctrlProps/ctrlProp318.xml><?xml version="1.0" encoding="utf-8"?>
<formControlPr xmlns="http://schemas.microsoft.com/office/spreadsheetml/2009/9/main" objectType="CheckBox" fmlaLink="$D$15" lockText="1" noThreeD="1"/>
</file>

<file path=xl/ctrlProps/ctrlProp319.xml><?xml version="1.0" encoding="utf-8"?>
<formControlPr xmlns="http://schemas.microsoft.com/office/spreadsheetml/2009/9/main" objectType="CheckBox" fmlaLink="$D$15" lockText="1" noThreeD="1"/>
</file>

<file path=xl/ctrlProps/ctrlProp32.xml><?xml version="1.0" encoding="utf-8"?>
<formControlPr xmlns="http://schemas.microsoft.com/office/spreadsheetml/2009/9/main" objectType="CheckBox" fmlaLink="$D$15" lockText="1" noThreeD="1"/>
</file>

<file path=xl/ctrlProps/ctrlProp320.xml><?xml version="1.0" encoding="utf-8"?>
<formControlPr xmlns="http://schemas.microsoft.com/office/spreadsheetml/2009/9/main" objectType="CheckBox" fmlaLink="$D$15" lockText="1" noThreeD="1"/>
</file>

<file path=xl/ctrlProps/ctrlProp321.xml><?xml version="1.0" encoding="utf-8"?>
<formControlPr xmlns="http://schemas.microsoft.com/office/spreadsheetml/2009/9/main" objectType="CheckBox" fmlaLink="$D$15" lockText="1" noThreeD="1"/>
</file>

<file path=xl/ctrlProps/ctrlProp322.xml><?xml version="1.0" encoding="utf-8"?>
<formControlPr xmlns="http://schemas.microsoft.com/office/spreadsheetml/2009/9/main" objectType="CheckBox" fmlaLink="$D$15" lockText="1" noThreeD="1"/>
</file>

<file path=xl/ctrlProps/ctrlProp323.xml><?xml version="1.0" encoding="utf-8"?>
<formControlPr xmlns="http://schemas.microsoft.com/office/spreadsheetml/2009/9/main" objectType="CheckBox" fmlaLink="$D$15" lockText="1" noThreeD="1"/>
</file>

<file path=xl/ctrlProps/ctrlProp324.xml><?xml version="1.0" encoding="utf-8"?>
<formControlPr xmlns="http://schemas.microsoft.com/office/spreadsheetml/2009/9/main" objectType="CheckBox" fmlaLink="$D$15" lockText="1" noThreeD="1"/>
</file>

<file path=xl/ctrlProps/ctrlProp325.xml><?xml version="1.0" encoding="utf-8"?>
<formControlPr xmlns="http://schemas.microsoft.com/office/spreadsheetml/2009/9/main" objectType="CheckBox" fmlaLink="$D$15" lockText="1" noThreeD="1"/>
</file>

<file path=xl/ctrlProps/ctrlProp326.xml><?xml version="1.0" encoding="utf-8"?>
<formControlPr xmlns="http://schemas.microsoft.com/office/spreadsheetml/2009/9/main" objectType="CheckBox" fmlaLink="$D$15" lockText="1" noThreeD="1"/>
</file>

<file path=xl/ctrlProps/ctrlProp327.xml><?xml version="1.0" encoding="utf-8"?>
<formControlPr xmlns="http://schemas.microsoft.com/office/spreadsheetml/2009/9/main" objectType="CheckBox" fmlaLink="$D$15" lockText="1" noThreeD="1"/>
</file>

<file path=xl/ctrlProps/ctrlProp328.xml><?xml version="1.0" encoding="utf-8"?>
<formControlPr xmlns="http://schemas.microsoft.com/office/spreadsheetml/2009/9/main" objectType="CheckBox" fmlaLink="$D$15" lockText="1" noThreeD="1"/>
</file>

<file path=xl/ctrlProps/ctrlProp329.xml><?xml version="1.0" encoding="utf-8"?>
<formControlPr xmlns="http://schemas.microsoft.com/office/spreadsheetml/2009/9/main" objectType="CheckBox" fmlaLink="$D$15" lockText="1" noThreeD="1"/>
</file>

<file path=xl/ctrlProps/ctrlProp33.xml><?xml version="1.0" encoding="utf-8"?>
<formControlPr xmlns="http://schemas.microsoft.com/office/spreadsheetml/2009/9/main" objectType="CheckBox" fmlaLink="$D$15" lockText="1" noThreeD="1"/>
</file>

<file path=xl/ctrlProps/ctrlProp330.xml><?xml version="1.0" encoding="utf-8"?>
<formControlPr xmlns="http://schemas.microsoft.com/office/spreadsheetml/2009/9/main" objectType="CheckBox" fmlaLink="$D$15" lockText="1" noThreeD="1"/>
</file>

<file path=xl/ctrlProps/ctrlProp331.xml><?xml version="1.0" encoding="utf-8"?>
<formControlPr xmlns="http://schemas.microsoft.com/office/spreadsheetml/2009/9/main" objectType="CheckBox" fmlaLink="$D$15" lockText="1" noThreeD="1"/>
</file>

<file path=xl/ctrlProps/ctrlProp332.xml><?xml version="1.0" encoding="utf-8"?>
<formControlPr xmlns="http://schemas.microsoft.com/office/spreadsheetml/2009/9/main" objectType="CheckBox" fmlaLink="$D$15" lockText="1" noThreeD="1"/>
</file>

<file path=xl/ctrlProps/ctrlProp333.xml><?xml version="1.0" encoding="utf-8"?>
<formControlPr xmlns="http://schemas.microsoft.com/office/spreadsheetml/2009/9/main" objectType="CheckBox" fmlaLink="$D$15" lockText="1" noThreeD="1"/>
</file>

<file path=xl/ctrlProps/ctrlProp334.xml><?xml version="1.0" encoding="utf-8"?>
<formControlPr xmlns="http://schemas.microsoft.com/office/spreadsheetml/2009/9/main" objectType="CheckBox" fmlaLink="$D$15" lockText="1" noThreeD="1"/>
</file>

<file path=xl/ctrlProps/ctrlProp335.xml><?xml version="1.0" encoding="utf-8"?>
<formControlPr xmlns="http://schemas.microsoft.com/office/spreadsheetml/2009/9/main" objectType="CheckBox" fmlaLink="$D$15" lockText="1" noThreeD="1"/>
</file>

<file path=xl/ctrlProps/ctrlProp336.xml><?xml version="1.0" encoding="utf-8"?>
<formControlPr xmlns="http://schemas.microsoft.com/office/spreadsheetml/2009/9/main" objectType="CheckBox" fmlaLink="$D$15" lockText="1" noThreeD="1"/>
</file>

<file path=xl/ctrlProps/ctrlProp337.xml><?xml version="1.0" encoding="utf-8"?>
<formControlPr xmlns="http://schemas.microsoft.com/office/spreadsheetml/2009/9/main" objectType="CheckBox" fmlaLink="$D$15" lockText="1" noThreeD="1"/>
</file>

<file path=xl/ctrlProps/ctrlProp338.xml><?xml version="1.0" encoding="utf-8"?>
<formControlPr xmlns="http://schemas.microsoft.com/office/spreadsheetml/2009/9/main" objectType="CheckBox" fmlaLink="$D$15" lockText="1" noThreeD="1"/>
</file>

<file path=xl/ctrlProps/ctrlProp339.xml><?xml version="1.0" encoding="utf-8"?>
<formControlPr xmlns="http://schemas.microsoft.com/office/spreadsheetml/2009/9/main" objectType="CheckBox" fmlaLink="$D$15" lockText="1" noThreeD="1"/>
</file>

<file path=xl/ctrlProps/ctrlProp34.xml><?xml version="1.0" encoding="utf-8"?>
<formControlPr xmlns="http://schemas.microsoft.com/office/spreadsheetml/2009/9/main" objectType="CheckBox" fmlaLink="$D$15" lockText="1" noThreeD="1"/>
</file>

<file path=xl/ctrlProps/ctrlProp340.xml><?xml version="1.0" encoding="utf-8"?>
<formControlPr xmlns="http://schemas.microsoft.com/office/spreadsheetml/2009/9/main" objectType="CheckBox" fmlaLink="$D$15" lockText="1" noThreeD="1"/>
</file>

<file path=xl/ctrlProps/ctrlProp341.xml><?xml version="1.0" encoding="utf-8"?>
<formControlPr xmlns="http://schemas.microsoft.com/office/spreadsheetml/2009/9/main" objectType="CheckBox" fmlaLink="$D$15" lockText="1" noThreeD="1"/>
</file>

<file path=xl/ctrlProps/ctrlProp342.xml><?xml version="1.0" encoding="utf-8"?>
<formControlPr xmlns="http://schemas.microsoft.com/office/spreadsheetml/2009/9/main" objectType="CheckBox" fmlaLink="$D$15" lockText="1" noThreeD="1"/>
</file>

<file path=xl/ctrlProps/ctrlProp343.xml><?xml version="1.0" encoding="utf-8"?>
<formControlPr xmlns="http://schemas.microsoft.com/office/spreadsheetml/2009/9/main" objectType="CheckBox" fmlaLink="$D$15" lockText="1" noThreeD="1"/>
</file>

<file path=xl/ctrlProps/ctrlProp344.xml><?xml version="1.0" encoding="utf-8"?>
<formControlPr xmlns="http://schemas.microsoft.com/office/spreadsheetml/2009/9/main" objectType="CheckBox" fmlaLink="$D$15" lockText="1" noThreeD="1"/>
</file>

<file path=xl/ctrlProps/ctrlProp345.xml><?xml version="1.0" encoding="utf-8"?>
<formControlPr xmlns="http://schemas.microsoft.com/office/spreadsheetml/2009/9/main" objectType="CheckBox" fmlaLink="$D$15" lockText="1" noThreeD="1"/>
</file>

<file path=xl/ctrlProps/ctrlProp346.xml><?xml version="1.0" encoding="utf-8"?>
<formControlPr xmlns="http://schemas.microsoft.com/office/spreadsheetml/2009/9/main" objectType="CheckBox" fmlaLink="$D$15" lockText="1" noThreeD="1"/>
</file>

<file path=xl/ctrlProps/ctrlProp347.xml><?xml version="1.0" encoding="utf-8"?>
<formControlPr xmlns="http://schemas.microsoft.com/office/spreadsheetml/2009/9/main" objectType="CheckBox" fmlaLink="$D$15" lockText="1" noThreeD="1"/>
</file>

<file path=xl/ctrlProps/ctrlProp348.xml><?xml version="1.0" encoding="utf-8"?>
<formControlPr xmlns="http://schemas.microsoft.com/office/spreadsheetml/2009/9/main" objectType="CheckBox" fmlaLink="$D$15" lockText="1" noThreeD="1"/>
</file>

<file path=xl/ctrlProps/ctrlProp349.xml><?xml version="1.0" encoding="utf-8"?>
<formControlPr xmlns="http://schemas.microsoft.com/office/spreadsheetml/2009/9/main" objectType="CheckBox" fmlaLink="$D$15" lockText="1" noThreeD="1"/>
</file>

<file path=xl/ctrlProps/ctrlProp35.xml><?xml version="1.0" encoding="utf-8"?>
<formControlPr xmlns="http://schemas.microsoft.com/office/spreadsheetml/2009/9/main" objectType="CheckBox" fmlaLink="$D$15" lockText="1" noThreeD="1"/>
</file>

<file path=xl/ctrlProps/ctrlProp350.xml><?xml version="1.0" encoding="utf-8"?>
<formControlPr xmlns="http://schemas.microsoft.com/office/spreadsheetml/2009/9/main" objectType="CheckBox" fmlaLink="$D$15" lockText="1" noThreeD="1"/>
</file>

<file path=xl/ctrlProps/ctrlProp351.xml><?xml version="1.0" encoding="utf-8"?>
<formControlPr xmlns="http://schemas.microsoft.com/office/spreadsheetml/2009/9/main" objectType="CheckBox" fmlaLink="$D$15" lockText="1" noThreeD="1"/>
</file>

<file path=xl/ctrlProps/ctrlProp352.xml><?xml version="1.0" encoding="utf-8"?>
<formControlPr xmlns="http://schemas.microsoft.com/office/spreadsheetml/2009/9/main" objectType="CheckBox" fmlaLink="$D$15" lockText="1" noThreeD="1"/>
</file>

<file path=xl/ctrlProps/ctrlProp353.xml><?xml version="1.0" encoding="utf-8"?>
<formControlPr xmlns="http://schemas.microsoft.com/office/spreadsheetml/2009/9/main" objectType="CheckBox" fmlaLink="$D$15" lockText="1" noThreeD="1"/>
</file>

<file path=xl/ctrlProps/ctrlProp354.xml><?xml version="1.0" encoding="utf-8"?>
<formControlPr xmlns="http://schemas.microsoft.com/office/spreadsheetml/2009/9/main" objectType="CheckBox" fmlaLink="$D$15" lockText="1" noThreeD="1"/>
</file>

<file path=xl/ctrlProps/ctrlProp355.xml><?xml version="1.0" encoding="utf-8"?>
<formControlPr xmlns="http://schemas.microsoft.com/office/spreadsheetml/2009/9/main" objectType="CheckBox" fmlaLink="$D$15" lockText="1" noThreeD="1"/>
</file>

<file path=xl/ctrlProps/ctrlProp356.xml><?xml version="1.0" encoding="utf-8"?>
<formControlPr xmlns="http://schemas.microsoft.com/office/spreadsheetml/2009/9/main" objectType="CheckBox" fmlaLink="$D$15" lockText="1" noThreeD="1"/>
</file>

<file path=xl/ctrlProps/ctrlProp357.xml><?xml version="1.0" encoding="utf-8"?>
<formControlPr xmlns="http://schemas.microsoft.com/office/spreadsheetml/2009/9/main" objectType="CheckBox" fmlaLink="$D$15" lockText="1" noThreeD="1"/>
</file>

<file path=xl/ctrlProps/ctrlProp358.xml><?xml version="1.0" encoding="utf-8"?>
<formControlPr xmlns="http://schemas.microsoft.com/office/spreadsheetml/2009/9/main" objectType="CheckBox" fmlaLink="$D$15" lockText="1" noThreeD="1"/>
</file>

<file path=xl/ctrlProps/ctrlProp359.xml><?xml version="1.0" encoding="utf-8"?>
<formControlPr xmlns="http://schemas.microsoft.com/office/spreadsheetml/2009/9/main" objectType="CheckBox" fmlaLink="$D$15" lockText="1" noThreeD="1"/>
</file>

<file path=xl/ctrlProps/ctrlProp36.xml><?xml version="1.0" encoding="utf-8"?>
<formControlPr xmlns="http://schemas.microsoft.com/office/spreadsheetml/2009/9/main" objectType="CheckBox" fmlaLink="$D$15" lockText="1" noThreeD="1"/>
</file>

<file path=xl/ctrlProps/ctrlProp360.xml><?xml version="1.0" encoding="utf-8"?>
<formControlPr xmlns="http://schemas.microsoft.com/office/spreadsheetml/2009/9/main" objectType="CheckBox" fmlaLink="$D$15" lockText="1" noThreeD="1"/>
</file>

<file path=xl/ctrlProps/ctrlProp361.xml><?xml version="1.0" encoding="utf-8"?>
<formControlPr xmlns="http://schemas.microsoft.com/office/spreadsheetml/2009/9/main" objectType="CheckBox" fmlaLink="$D$15" lockText="1" noThreeD="1"/>
</file>

<file path=xl/ctrlProps/ctrlProp362.xml><?xml version="1.0" encoding="utf-8"?>
<formControlPr xmlns="http://schemas.microsoft.com/office/spreadsheetml/2009/9/main" objectType="CheckBox" fmlaLink="$D$15" lockText="1" noThreeD="1"/>
</file>

<file path=xl/ctrlProps/ctrlProp363.xml><?xml version="1.0" encoding="utf-8"?>
<formControlPr xmlns="http://schemas.microsoft.com/office/spreadsheetml/2009/9/main" objectType="CheckBox" fmlaLink="$D$15" lockText="1" noThreeD="1"/>
</file>

<file path=xl/ctrlProps/ctrlProp364.xml><?xml version="1.0" encoding="utf-8"?>
<formControlPr xmlns="http://schemas.microsoft.com/office/spreadsheetml/2009/9/main" objectType="CheckBox" fmlaLink="$D$15" lockText="1" noThreeD="1"/>
</file>

<file path=xl/ctrlProps/ctrlProp365.xml><?xml version="1.0" encoding="utf-8"?>
<formControlPr xmlns="http://schemas.microsoft.com/office/spreadsheetml/2009/9/main" objectType="CheckBox" fmlaLink="$D$15" lockText="1" noThreeD="1"/>
</file>

<file path=xl/ctrlProps/ctrlProp366.xml><?xml version="1.0" encoding="utf-8"?>
<formControlPr xmlns="http://schemas.microsoft.com/office/spreadsheetml/2009/9/main" objectType="CheckBox" fmlaLink="$D$15" lockText="1" noThreeD="1"/>
</file>

<file path=xl/ctrlProps/ctrlProp367.xml><?xml version="1.0" encoding="utf-8"?>
<formControlPr xmlns="http://schemas.microsoft.com/office/spreadsheetml/2009/9/main" objectType="CheckBox" fmlaLink="$D$15" lockText="1" noThreeD="1"/>
</file>

<file path=xl/ctrlProps/ctrlProp368.xml><?xml version="1.0" encoding="utf-8"?>
<formControlPr xmlns="http://schemas.microsoft.com/office/spreadsheetml/2009/9/main" objectType="CheckBox" fmlaLink="$D$15" lockText="1" noThreeD="1"/>
</file>

<file path=xl/ctrlProps/ctrlProp369.xml><?xml version="1.0" encoding="utf-8"?>
<formControlPr xmlns="http://schemas.microsoft.com/office/spreadsheetml/2009/9/main" objectType="CheckBox" fmlaLink="$D$15" lockText="1" noThreeD="1"/>
</file>

<file path=xl/ctrlProps/ctrlProp37.xml><?xml version="1.0" encoding="utf-8"?>
<formControlPr xmlns="http://schemas.microsoft.com/office/spreadsheetml/2009/9/main" objectType="CheckBox" fmlaLink="$D$15" lockText="1" noThreeD="1"/>
</file>

<file path=xl/ctrlProps/ctrlProp370.xml><?xml version="1.0" encoding="utf-8"?>
<formControlPr xmlns="http://schemas.microsoft.com/office/spreadsheetml/2009/9/main" objectType="CheckBox" fmlaLink="$D$15" lockText="1" noThreeD="1"/>
</file>

<file path=xl/ctrlProps/ctrlProp371.xml><?xml version="1.0" encoding="utf-8"?>
<formControlPr xmlns="http://schemas.microsoft.com/office/spreadsheetml/2009/9/main" objectType="CheckBox" fmlaLink="$D$15" lockText="1" noThreeD="1"/>
</file>

<file path=xl/ctrlProps/ctrlProp372.xml><?xml version="1.0" encoding="utf-8"?>
<formControlPr xmlns="http://schemas.microsoft.com/office/spreadsheetml/2009/9/main" objectType="CheckBox" fmlaLink="$D$15" lockText="1" noThreeD="1"/>
</file>

<file path=xl/ctrlProps/ctrlProp373.xml><?xml version="1.0" encoding="utf-8"?>
<formControlPr xmlns="http://schemas.microsoft.com/office/spreadsheetml/2009/9/main" objectType="CheckBox" fmlaLink="$D$15" lockText="1" noThreeD="1"/>
</file>

<file path=xl/ctrlProps/ctrlProp374.xml><?xml version="1.0" encoding="utf-8"?>
<formControlPr xmlns="http://schemas.microsoft.com/office/spreadsheetml/2009/9/main" objectType="CheckBox" fmlaLink="$D$15" lockText="1" noThreeD="1"/>
</file>

<file path=xl/ctrlProps/ctrlProp375.xml><?xml version="1.0" encoding="utf-8"?>
<formControlPr xmlns="http://schemas.microsoft.com/office/spreadsheetml/2009/9/main" objectType="CheckBox" fmlaLink="$D$15" lockText="1" noThreeD="1"/>
</file>

<file path=xl/ctrlProps/ctrlProp376.xml><?xml version="1.0" encoding="utf-8"?>
<formControlPr xmlns="http://schemas.microsoft.com/office/spreadsheetml/2009/9/main" objectType="CheckBox" fmlaLink="$D$15" lockText="1" noThreeD="1"/>
</file>

<file path=xl/ctrlProps/ctrlProp377.xml><?xml version="1.0" encoding="utf-8"?>
<formControlPr xmlns="http://schemas.microsoft.com/office/spreadsheetml/2009/9/main" objectType="CheckBox" fmlaLink="$D$15" lockText="1" noThreeD="1"/>
</file>

<file path=xl/ctrlProps/ctrlProp378.xml><?xml version="1.0" encoding="utf-8"?>
<formControlPr xmlns="http://schemas.microsoft.com/office/spreadsheetml/2009/9/main" objectType="CheckBox" fmlaLink="$D$15" lockText="1" noThreeD="1"/>
</file>

<file path=xl/ctrlProps/ctrlProp379.xml><?xml version="1.0" encoding="utf-8"?>
<formControlPr xmlns="http://schemas.microsoft.com/office/spreadsheetml/2009/9/main" objectType="CheckBox" fmlaLink="$D$15" lockText="1" noThreeD="1"/>
</file>

<file path=xl/ctrlProps/ctrlProp38.xml><?xml version="1.0" encoding="utf-8"?>
<formControlPr xmlns="http://schemas.microsoft.com/office/spreadsheetml/2009/9/main" objectType="CheckBox" fmlaLink="$D$15" lockText="1" noThreeD="1"/>
</file>

<file path=xl/ctrlProps/ctrlProp380.xml><?xml version="1.0" encoding="utf-8"?>
<formControlPr xmlns="http://schemas.microsoft.com/office/spreadsheetml/2009/9/main" objectType="CheckBox" fmlaLink="$D$15" lockText="1" noThreeD="1"/>
</file>

<file path=xl/ctrlProps/ctrlProp381.xml><?xml version="1.0" encoding="utf-8"?>
<formControlPr xmlns="http://schemas.microsoft.com/office/spreadsheetml/2009/9/main" objectType="CheckBox" fmlaLink="$D$15" lockText="1" noThreeD="1"/>
</file>

<file path=xl/ctrlProps/ctrlProp382.xml><?xml version="1.0" encoding="utf-8"?>
<formControlPr xmlns="http://schemas.microsoft.com/office/spreadsheetml/2009/9/main" objectType="CheckBox" fmlaLink="$D$15" lockText="1" noThreeD="1"/>
</file>

<file path=xl/ctrlProps/ctrlProp383.xml><?xml version="1.0" encoding="utf-8"?>
<formControlPr xmlns="http://schemas.microsoft.com/office/spreadsheetml/2009/9/main" objectType="CheckBox" fmlaLink="$D$15" lockText="1" noThreeD="1"/>
</file>

<file path=xl/ctrlProps/ctrlProp384.xml><?xml version="1.0" encoding="utf-8"?>
<formControlPr xmlns="http://schemas.microsoft.com/office/spreadsheetml/2009/9/main" objectType="CheckBox" fmlaLink="$D$15" lockText="1" noThreeD="1"/>
</file>

<file path=xl/ctrlProps/ctrlProp385.xml><?xml version="1.0" encoding="utf-8"?>
<formControlPr xmlns="http://schemas.microsoft.com/office/spreadsheetml/2009/9/main" objectType="CheckBox" fmlaLink="$D$15" lockText="1" noThreeD="1"/>
</file>

<file path=xl/ctrlProps/ctrlProp386.xml><?xml version="1.0" encoding="utf-8"?>
<formControlPr xmlns="http://schemas.microsoft.com/office/spreadsheetml/2009/9/main" objectType="CheckBox" fmlaLink="$D$15" lockText="1" noThreeD="1"/>
</file>

<file path=xl/ctrlProps/ctrlProp387.xml><?xml version="1.0" encoding="utf-8"?>
<formControlPr xmlns="http://schemas.microsoft.com/office/spreadsheetml/2009/9/main" objectType="CheckBox" fmlaLink="$D$15" lockText="1" noThreeD="1"/>
</file>

<file path=xl/ctrlProps/ctrlProp388.xml><?xml version="1.0" encoding="utf-8"?>
<formControlPr xmlns="http://schemas.microsoft.com/office/spreadsheetml/2009/9/main" objectType="CheckBox" fmlaLink="$D$15" lockText="1" noThreeD="1"/>
</file>

<file path=xl/ctrlProps/ctrlProp389.xml><?xml version="1.0" encoding="utf-8"?>
<formControlPr xmlns="http://schemas.microsoft.com/office/spreadsheetml/2009/9/main" objectType="CheckBox" fmlaLink="$D$15" lockText="1" noThreeD="1"/>
</file>

<file path=xl/ctrlProps/ctrlProp39.xml><?xml version="1.0" encoding="utf-8"?>
<formControlPr xmlns="http://schemas.microsoft.com/office/spreadsheetml/2009/9/main" objectType="CheckBox" fmlaLink="$D$15" lockText="1" noThreeD="1"/>
</file>

<file path=xl/ctrlProps/ctrlProp390.xml><?xml version="1.0" encoding="utf-8"?>
<formControlPr xmlns="http://schemas.microsoft.com/office/spreadsheetml/2009/9/main" objectType="CheckBox" fmlaLink="$D$15" lockText="1" noThreeD="1"/>
</file>

<file path=xl/ctrlProps/ctrlProp391.xml><?xml version="1.0" encoding="utf-8"?>
<formControlPr xmlns="http://schemas.microsoft.com/office/spreadsheetml/2009/9/main" objectType="CheckBox" fmlaLink="$D$15" lockText="1" noThreeD="1"/>
</file>

<file path=xl/ctrlProps/ctrlProp392.xml><?xml version="1.0" encoding="utf-8"?>
<formControlPr xmlns="http://schemas.microsoft.com/office/spreadsheetml/2009/9/main" objectType="CheckBox" fmlaLink="$D$15" lockText="1" noThreeD="1"/>
</file>

<file path=xl/ctrlProps/ctrlProp393.xml><?xml version="1.0" encoding="utf-8"?>
<formControlPr xmlns="http://schemas.microsoft.com/office/spreadsheetml/2009/9/main" objectType="CheckBox" fmlaLink="$D$15" lockText="1" noThreeD="1"/>
</file>

<file path=xl/ctrlProps/ctrlProp394.xml><?xml version="1.0" encoding="utf-8"?>
<formControlPr xmlns="http://schemas.microsoft.com/office/spreadsheetml/2009/9/main" objectType="CheckBox" fmlaLink="$D$15" lockText="1" noThreeD="1"/>
</file>

<file path=xl/ctrlProps/ctrlProp395.xml><?xml version="1.0" encoding="utf-8"?>
<formControlPr xmlns="http://schemas.microsoft.com/office/spreadsheetml/2009/9/main" objectType="CheckBox" fmlaLink="$D$15" lockText="1" noThreeD="1"/>
</file>

<file path=xl/ctrlProps/ctrlProp396.xml><?xml version="1.0" encoding="utf-8"?>
<formControlPr xmlns="http://schemas.microsoft.com/office/spreadsheetml/2009/9/main" objectType="CheckBox" fmlaLink="$D$15" lockText="1" noThreeD="1"/>
</file>

<file path=xl/ctrlProps/ctrlProp397.xml><?xml version="1.0" encoding="utf-8"?>
<formControlPr xmlns="http://schemas.microsoft.com/office/spreadsheetml/2009/9/main" objectType="CheckBox" fmlaLink="$D$15" lockText="1" noThreeD="1"/>
</file>

<file path=xl/ctrlProps/ctrlProp398.xml><?xml version="1.0" encoding="utf-8"?>
<formControlPr xmlns="http://schemas.microsoft.com/office/spreadsheetml/2009/9/main" objectType="CheckBox" fmlaLink="$D$15" lockText="1" noThreeD="1"/>
</file>

<file path=xl/ctrlProps/ctrlProp399.xml><?xml version="1.0" encoding="utf-8"?>
<formControlPr xmlns="http://schemas.microsoft.com/office/spreadsheetml/2009/9/main" objectType="CheckBox" fmlaLink="$D$15" lockText="1" noThreeD="1"/>
</file>

<file path=xl/ctrlProps/ctrlProp4.xml><?xml version="1.0" encoding="utf-8"?>
<formControlPr xmlns="http://schemas.microsoft.com/office/spreadsheetml/2009/9/main" objectType="CheckBox" fmlaLink="$D$15" lockText="1" noThreeD="1"/>
</file>

<file path=xl/ctrlProps/ctrlProp40.xml><?xml version="1.0" encoding="utf-8"?>
<formControlPr xmlns="http://schemas.microsoft.com/office/spreadsheetml/2009/9/main" objectType="CheckBox" fmlaLink="$D$15" lockText="1" noThreeD="1"/>
</file>

<file path=xl/ctrlProps/ctrlProp400.xml><?xml version="1.0" encoding="utf-8"?>
<formControlPr xmlns="http://schemas.microsoft.com/office/spreadsheetml/2009/9/main" objectType="CheckBox" fmlaLink="$D$15" lockText="1" noThreeD="1"/>
</file>

<file path=xl/ctrlProps/ctrlProp401.xml><?xml version="1.0" encoding="utf-8"?>
<formControlPr xmlns="http://schemas.microsoft.com/office/spreadsheetml/2009/9/main" objectType="CheckBox" fmlaLink="$D$15" lockText="1" noThreeD="1"/>
</file>

<file path=xl/ctrlProps/ctrlProp402.xml><?xml version="1.0" encoding="utf-8"?>
<formControlPr xmlns="http://schemas.microsoft.com/office/spreadsheetml/2009/9/main" objectType="CheckBox" fmlaLink="$D$15" lockText="1" noThreeD="1"/>
</file>

<file path=xl/ctrlProps/ctrlProp403.xml><?xml version="1.0" encoding="utf-8"?>
<formControlPr xmlns="http://schemas.microsoft.com/office/spreadsheetml/2009/9/main" objectType="CheckBox" fmlaLink="$D$15" lockText="1" noThreeD="1"/>
</file>

<file path=xl/ctrlProps/ctrlProp404.xml><?xml version="1.0" encoding="utf-8"?>
<formControlPr xmlns="http://schemas.microsoft.com/office/spreadsheetml/2009/9/main" objectType="CheckBox" fmlaLink="$D$15" lockText="1" noThreeD="1"/>
</file>

<file path=xl/ctrlProps/ctrlProp405.xml><?xml version="1.0" encoding="utf-8"?>
<formControlPr xmlns="http://schemas.microsoft.com/office/spreadsheetml/2009/9/main" objectType="CheckBox" fmlaLink="$D$15" lockText="1" noThreeD="1"/>
</file>

<file path=xl/ctrlProps/ctrlProp406.xml><?xml version="1.0" encoding="utf-8"?>
<formControlPr xmlns="http://schemas.microsoft.com/office/spreadsheetml/2009/9/main" objectType="CheckBox" fmlaLink="$D$15" lockText="1" noThreeD="1"/>
</file>

<file path=xl/ctrlProps/ctrlProp407.xml><?xml version="1.0" encoding="utf-8"?>
<formControlPr xmlns="http://schemas.microsoft.com/office/spreadsheetml/2009/9/main" objectType="CheckBox" fmlaLink="$D$15" lockText="1" noThreeD="1"/>
</file>

<file path=xl/ctrlProps/ctrlProp408.xml><?xml version="1.0" encoding="utf-8"?>
<formControlPr xmlns="http://schemas.microsoft.com/office/spreadsheetml/2009/9/main" objectType="CheckBox" fmlaLink="$D$15" lockText="1" noThreeD="1"/>
</file>

<file path=xl/ctrlProps/ctrlProp409.xml><?xml version="1.0" encoding="utf-8"?>
<formControlPr xmlns="http://schemas.microsoft.com/office/spreadsheetml/2009/9/main" objectType="CheckBox" fmlaLink="$D$15" lockText="1" noThreeD="1"/>
</file>

<file path=xl/ctrlProps/ctrlProp41.xml><?xml version="1.0" encoding="utf-8"?>
<formControlPr xmlns="http://schemas.microsoft.com/office/spreadsheetml/2009/9/main" objectType="CheckBox" fmlaLink="$D$15" lockText="1" noThreeD="1"/>
</file>

<file path=xl/ctrlProps/ctrlProp410.xml><?xml version="1.0" encoding="utf-8"?>
<formControlPr xmlns="http://schemas.microsoft.com/office/spreadsheetml/2009/9/main" objectType="CheckBox" fmlaLink="$D$15" lockText="1" noThreeD="1"/>
</file>

<file path=xl/ctrlProps/ctrlProp411.xml><?xml version="1.0" encoding="utf-8"?>
<formControlPr xmlns="http://schemas.microsoft.com/office/spreadsheetml/2009/9/main" objectType="CheckBox" fmlaLink="$D$15" lockText="1" noThreeD="1"/>
</file>

<file path=xl/ctrlProps/ctrlProp412.xml><?xml version="1.0" encoding="utf-8"?>
<formControlPr xmlns="http://schemas.microsoft.com/office/spreadsheetml/2009/9/main" objectType="CheckBox" fmlaLink="$D$15" lockText="1" noThreeD="1"/>
</file>

<file path=xl/ctrlProps/ctrlProp413.xml><?xml version="1.0" encoding="utf-8"?>
<formControlPr xmlns="http://schemas.microsoft.com/office/spreadsheetml/2009/9/main" objectType="CheckBox" fmlaLink="$D$15" lockText="1" noThreeD="1"/>
</file>

<file path=xl/ctrlProps/ctrlProp414.xml><?xml version="1.0" encoding="utf-8"?>
<formControlPr xmlns="http://schemas.microsoft.com/office/spreadsheetml/2009/9/main" objectType="CheckBox" fmlaLink="$D$15" lockText="1" noThreeD="1"/>
</file>

<file path=xl/ctrlProps/ctrlProp415.xml><?xml version="1.0" encoding="utf-8"?>
<formControlPr xmlns="http://schemas.microsoft.com/office/spreadsheetml/2009/9/main" objectType="CheckBox" fmlaLink="$D$15" lockText="1" noThreeD="1"/>
</file>

<file path=xl/ctrlProps/ctrlProp416.xml><?xml version="1.0" encoding="utf-8"?>
<formControlPr xmlns="http://schemas.microsoft.com/office/spreadsheetml/2009/9/main" objectType="CheckBox" fmlaLink="$D$15" lockText="1" noThreeD="1"/>
</file>

<file path=xl/ctrlProps/ctrlProp417.xml><?xml version="1.0" encoding="utf-8"?>
<formControlPr xmlns="http://schemas.microsoft.com/office/spreadsheetml/2009/9/main" objectType="CheckBox" fmlaLink="$D$15" lockText="1" noThreeD="1"/>
</file>

<file path=xl/ctrlProps/ctrlProp418.xml><?xml version="1.0" encoding="utf-8"?>
<formControlPr xmlns="http://schemas.microsoft.com/office/spreadsheetml/2009/9/main" objectType="CheckBox" fmlaLink="$D$15" lockText="1" noThreeD="1"/>
</file>

<file path=xl/ctrlProps/ctrlProp419.xml><?xml version="1.0" encoding="utf-8"?>
<formControlPr xmlns="http://schemas.microsoft.com/office/spreadsheetml/2009/9/main" objectType="CheckBox" fmlaLink="$D$15" lockText="1" noThreeD="1"/>
</file>

<file path=xl/ctrlProps/ctrlProp42.xml><?xml version="1.0" encoding="utf-8"?>
<formControlPr xmlns="http://schemas.microsoft.com/office/spreadsheetml/2009/9/main" objectType="CheckBox" fmlaLink="$D$15" lockText="1" noThreeD="1"/>
</file>

<file path=xl/ctrlProps/ctrlProp420.xml><?xml version="1.0" encoding="utf-8"?>
<formControlPr xmlns="http://schemas.microsoft.com/office/spreadsheetml/2009/9/main" objectType="CheckBox" fmlaLink="$D$15" lockText="1" noThreeD="1"/>
</file>

<file path=xl/ctrlProps/ctrlProp421.xml><?xml version="1.0" encoding="utf-8"?>
<formControlPr xmlns="http://schemas.microsoft.com/office/spreadsheetml/2009/9/main" objectType="CheckBox" fmlaLink="$D$15" lockText="1" noThreeD="1"/>
</file>

<file path=xl/ctrlProps/ctrlProp422.xml><?xml version="1.0" encoding="utf-8"?>
<formControlPr xmlns="http://schemas.microsoft.com/office/spreadsheetml/2009/9/main" objectType="CheckBox" fmlaLink="$D$15" lockText="1" noThreeD="1"/>
</file>

<file path=xl/ctrlProps/ctrlProp423.xml><?xml version="1.0" encoding="utf-8"?>
<formControlPr xmlns="http://schemas.microsoft.com/office/spreadsheetml/2009/9/main" objectType="CheckBox" fmlaLink="$D$15" lockText="1" noThreeD="1"/>
</file>

<file path=xl/ctrlProps/ctrlProp424.xml><?xml version="1.0" encoding="utf-8"?>
<formControlPr xmlns="http://schemas.microsoft.com/office/spreadsheetml/2009/9/main" objectType="CheckBox" fmlaLink="$D$15" lockText="1" noThreeD="1"/>
</file>

<file path=xl/ctrlProps/ctrlProp425.xml><?xml version="1.0" encoding="utf-8"?>
<formControlPr xmlns="http://schemas.microsoft.com/office/spreadsheetml/2009/9/main" objectType="CheckBox" fmlaLink="$D$15" lockText="1" noThreeD="1"/>
</file>

<file path=xl/ctrlProps/ctrlProp426.xml><?xml version="1.0" encoding="utf-8"?>
<formControlPr xmlns="http://schemas.microsoft.com/office/spreadsheetml/2009/9/main" objectType="CheckBox" fmlaLink="$D$15" lockText="1" noThreeD="1"/>
</file>

<file path=xl/ctrlProps/ctrlProp427.xml><?xml version="1.0" encoding="utf-8"?>
<formControlPr xmlns="http://schemas.microsoft.com/office/spreadsheetml/2009/9/main" objectType="CheckBox" fmlaLink="$D$15" lockText="1" noThreeD="1"/>
</file>

<file path=xl/ctrlProps/ctrlProp428.xml><?xml version="1.0" encoding="utf-8"?>
<formControlPr xmlns="http://schemas.microsoft.com/office/spreadsheetml/2009/9/main" objectType="CheckBox" fmlaLink="$D$15" lockText="1" noThreeD="1"/>
</file>

<file path=xl/ctrlProps/ctrlProp429.xml><?xml version="1.0" encoding="utf-8"?>
<formControlPr xmlns="http://schemas.microsoft.com/office/spreadsheetml/2009/9/main" objectType="CheckBox" fmlaLink="$D$15" lockText="1" noThreeD="1"/>
</file>

<file path=xl/ctrlProps/ctrlProp43.xml><?xml version="1.0" encoding="utf-8"?>
<formControlPr xmlns="http://schemas.microsoft.com/office/spreadsheetml/2009/9/main" objectType="CheckBox" fmlaLink="$D$15" lockText="1" noThreeD="1"/>
</file>

<file path=xl/ctrlProps/ctrlProp430.xml><?xml version="1.0" encoding="utf-8"?>
<formControlPr xmlns="http://schemas.microsoft.com/office/spreadsheetml/2009/9/main" objectType="CheckBox" fmlaLink="$D$15" lockText="1" noThreeD="1"/>
</file>

<file path=xl/ctrlProps/ctrlProp431.xml><?xml version="1.0" encoding="utf-8"?>
<formControlPr xmlns="http://schemas.microsoft.com/office/spreadsheetml/2009/9/main" objectType="CheckBox" fmlaLink="$D$15" lockText="1" noThreeD="1"/>
</file>

<file path=xl/ctrlProps/ctrlProp432.xml><?xml version="1.0" encoding="utf-8"?>
<formControlPr xmlns="http://schemas.microsoft.com/office/spreadsheetml/2009/9/main" objectType="CheckBox" fmlaLink="$D$15" lockText="1" noThreeD="1"/>
</file>

<file path=xl/ctrlProps/ctrlProp433.xml><?xml version="1.0" encoding="utf-8"?>
<formControlPr xmlns="http://schemas.microsoft.com/office/spreadsheetml/2009/9/main" objectType="CheckBox" fmlaLink="$D$15" lockText="1" noThreeD="1"/>
</file>

<file path=xl/ctrlProps/ctrlProp434.xml><?xml version="1.0" encoding="utf-8"?>
<formControlPr xmlns="http://schemas.microsoft.com/office/spreadsheetml/2009/9/main" objectType="CheckBox" fmlaLink="$D$15" lockText="1" noThreeD="1"/>
</file>

<file path=xl/ctrlProps/ctrlProp435.xml><?xml version="1.0" encoding="utf-8"?>
<formControlPr xmlns="http://schemas.microsoft.com/office/spreadsheetml/2009/9/main" objectType="CheckBox" fmlaLink="$D$15" lockText="1" noThreeD="1"/>
</file>

<file path=xl/ctrlProps/ctrlProp436.xml><?xml version="1.0" encoding="utf-8"?>
<formControlPr xmlns="http://schemas.microsoft.com/office/spreadsheetml/2009/9/main" objectType="CheckBox" fmlaLink="$D$15" lockText="1" noThreeD="1"/>
</file>

<file path=xl/ctrlProps/ctrlProp437.xml><?xml version="1.0" encoding="utf-8"?>
<formControlPr xmlns="http://schemas.microsoft.com/office/spreadsheetml/2009/9/main" objectType="CheckBox" fmlaLink="$D$15" lockText="1" noThreeD="1"/>
</file>

<file path=xl/ctrlProps/ctrlProp438.xml><?xml version="1.0" encoding="utf-8"?>
<formControlPr xmlns="http://schemas.microsoft.com/office/spreadsheetml/2009/9/main" objectType="CheckBox" fmlaLink="$D$15" lockText="1" noThreeD="1"/>
</file>

<file path=xl/ctrlProps/ctrlProp439.xml><?xml version="1.0" encoding="utf-8"?>
<formControlPr xmlns="http://schemas.microsoft.com/office/spreadsheetml/2009/9/main" objectType="CheckBox" fmlaLink="$D$15" lockText="1" noThreeD="1"/>
</file>

<file path=xl/ctrlProps/ctrlProp44.xml><?xml version="1.0" encoding="utf-8"?>
<formControlPr xmlns="http://schemas.microsoft.com/office/spreadsheetml/2009/9/main" objectType="CheckBox" fmlaLink="$D$15" lockText="1" noThreeD="1"/>
</file>

<file path=xl/ctrlProps/ctrlProp440.xml><?xml version="1.0" encoding="utf-8"?>
<formControlPr xmlns="http://schemas.microsoft.com/office/spreadsheetml/2009/9/main" objectType="CheckBox" fmlaLink="$D$15" lockText="1" noThreeD="1"/>
</file>

<file path=xl/ctrlProps/ctrlProp441.xml><?xml version="1.0" encoding="utf-8"?>
<formControlPr xmlns="http://schemas.microsoft.com/office/spreadsheetml/2009/9/main" objectType="CheckBox" fmlaLink="$D$15" lockText="1" noThreeD="1"/>
</file>

<file path=xl/ctrlProps/ctrlProp442.xml><?xml version="1.0" encoding="utf-8"?>
<formControlPr xmlns="http://schemas.microsoft.com/office/spreadsheetml/2009/9/main" objectType="CheckBox" fmlaLink="$D$15" lockText="1" noThreeD="1"/>
</file>

<file path=xl/ctrlProps/ctrlProp443.xml><?xml version="1.0" encoding="utf-8"?>
<formControlPr xmlns="http://schemas.microsoft.com/office/spreadsheetml/2009/9/main" objectType="CheckBox" fmlaLink="$D$15" lockText="1" noThreeD="1"/>
</file>

<file path=xl/ctrlProps/ctrlProp444.xml><?xml version="1.0" encoding="utf-8"?>
<formControlPr xmlns="http://schemas.microsoft.com/office/spreadsheetml/2009/9/main" objectType="CheckBox" fmlaLink="$D$15" lockText="1" noThreeD="1"/>
</file>

<file path=xl/ctrlProps/ctrlProp445.xml><?xml version="1.0" encoding="utf-8"?>
<formControlPr xmlns="http://schemas.microsoft.com/office/spreadsheetml/2009/9/main" objectType="CheckBox" fmlaLink="$D$15" lockText="1" noThreeD="1"/>
</file>

<file path=xl/ctrlProps/ctrlProp446.xml><?xml version="1.0" encoding="utf-8"?>
<formControlPr xmlns="http://schemas.microsoft.com/office/spreadsheetml/2009/9/main" objectType="CheckBox" fmlaLink="$D$15" lockText="1" noThreeD="1"/>
</file>

<file path=xl/ctrlProps/ctrlProp447.xml><?xml version="1.0" encoding="utf-8"?>
<formControlPr xmlns="http://schemas.microsoft.com/office/spreadsheetml/2009/9/main" objectType="CheckBox" fmlaLink="$D$15" lockText="1" noThreeD="1"/>
</file>

<file path=xl/ctrlProps/ctrlProp448.xml><?xml version="1.0" encoding="utf-8"?>
<formControlPr xmlns="http://schemas.microsoft.com/office/spreadsheetml/2009/9/main" objectType="CheckBox" fmlaLink="$D$15" lockText="1" noThreeD="1"/>
</file>

<file path=xl/ctrlProps/ctrlProp449.xml><?xml version="1.0" encoding="utf-8"?>
<formControlPr xmlns="http://schemas.microsoft.com/office/spreadsheetml/2009/9/main" objectType="CheckBox" fmlaLink="$D$15" lockText="1" noThreeD="1"/>
</file>

<file path=xl/ctrlProps/ctrlProp45.xml><?xml version="1.0" encoding="utf-8"?>
<formControlPr xmlns="http://schemas.microsoft.com/office/spreadsheetml/2009/9/main" objectType="CheckBox" fmlaLink="$D$15" lockText="1" noThreeD="1"/>
</file>

<file path=xl/ctrlProps/ctrlProp450.xml><?xml version="1.0" encoding="utf-8"?>
<formControlPr xmlns="http://schemas.microsoft.com/office/spreadsheetml/2009/9/main" objectType="CheckBox" fmlaLink="$D$15" lockText="1" noThreeD="1"/>
</file>

<file path=xl/ctrlProps/ctrlProp451.xml><?xml version="1.0" encoding="utf-8"?>
<formControlPr xmlns="http://schemas.microsoft.com/office/spreadsheetml/2009/9/main" objectType="CheckBox" fmlaLink="$D$15" lockText="1" noThreeD="1"/>
</file>

<file path=xl/ctrlProps/ctrlProp452.xml><?xml version="1.0" encoding="utf-8"?>
<formControlPr xmlns="http://schemas.microsoft.com/office/spreadsheetml/2009/9/main" objectType="CheckBox" fmlaLink="$D$15" lockText="1" noThreeD="1"/>
</file>

<file path=xl/ctrlProps/ctrlProp453.xml><?xml version="1.0" encoding="utf-8"?>
<formControlPr xmlns="http://schemas.microsoft.com/office/spreadsheetml/2009/9/main" objectType="CheckBox" fmlaLink="$D$15" lockText="1" noThreeD="1"/>
</file>

<file path=xl/ctrlProps/ctrlProp454.xml><?xml version="1.0" encoding="utf-8"?>
<formControlPr xmlns="http://schemas.microsoft.com/office/spreadsheetml/2009/9/main" objectType="CheckBox" fmlaLink="$D$15" lockText="1" noThreeD="1"/>
</file>

<file path=xl/ctrlProps/ctrlProp455.xml><?xml version="1.0" encoding="utf-8"?>
<formControlPr xmlns="http://schemas.microsoft.com/office/spreadsheetml/2009/9/main" objectType="CheckBox" fmlaLink="$D$15" lockText="1" noThreeD="1"/>
</file>

<file path=xl/ctrlProps/ctrlProp456.xml><?xml version="1.0" encoding="utf-8"?>
<formControlPr xmlns="http://schemas.microsoft.com/office/spreadsheetml/2009/9/main" objectType="CheckBox" fmlaLink="$D$15" lockText="1" noThreeD="1"/>
</file>

<file path=xl/ctrlProps/ctrlProp457.xml><?xml version="1.0" encoding="utf-8"?>
<formControlPr xmlns="http://schemas.microsoft.com/office/spreadsheetml/2009/9/main" objectType="CheckBox" fmlaLink="$D$15" lockText="1" noThreeD="1"/>
</file>

<file path=xl/ctrlProps/ctrlProp458.xml><?xml version="1.0" encoding="utf-8"?>
<formControlPr xmlns="http://schemas.microsoft.com/office/spreadsheetml/2009/9/main" objectType="CheckBox" fmlaLink="$D$15" lockText="1" noThreeD="1"/>
</file>

<file path=xl/ctrlProps/ctrlProp459.xml><?xml version="1.0" encoding="utf-8"?>
<formControlPr xmlns="http://schemas.microsoft.com/office/spreadsheetml/2009/9/main" objectType="CheckBox" fmlaLink="$D$15" lockText="1" noThreeD="1"/>
</file>

<file path=xl/ctrlProps/ctrlProp46.xml><?xml version="1.0" encoding="utf-8"?>
<formControlPr xmlns="http://schemas.microsoft.com/office/spreadsheetml/2009/9/main" objectType="CheckBox" fmlaLink="$D$15" lockText="1" noThreeD="1"/>
</file>

<file path=xl/ctrlProps/ctrlProp460.xml><?xml version="1.0" encoding="utf-8"?>
<formControlPr xmlns="http://schemas.microsoft.com/office/spreadsheetml/2009/9/main" objectType="CheckBox" fmlaLink="$D$15" lockText="1" noThreeD="1"/>
</file>

<file path=xl/ctrlProps/ctrlProp461.xml><?xml version="1.0" encoding="utf-8"?>
<formControlPr xmlns="http://schemas.microsoft.com/office/spreadsheetml/2009/9/main" objectType="CheckBox" fmlaLink="$D$15" lockText="1" noThreeD="1"/>
</file>

<file path=xl/ctrlProps/ctrlProp462.xml><?xml version="1.0" encoding="utf-8"?>
<formControlPr xmlns="http://schemas.microsoft.com/office/spreadsheetml/2009/9/main" objectType="CheckBox" fmlaLink="$D$15" lockText="1" noThreeD="1"/>
</file>

<file path=xl/ctrlProps/ctrlProp463.xml><?xml version="1.0" encoding="utf-8"?>
<formControlPr xmlns="http://schemas.microsoft.com/office/spreadsheetml/2009/9/main" objectType="CheckBox" fmlaLink="$D$15" lockText="1" noThreeD="1"/>
</file>

<file path=xl/ctrlProps/ctrlProp464.xml><?xml version="1.0" encoding="utf-8"?>
<formControlPr xmlns="http://schemas.microsoft.com/office/spreadsheetml/2009/9/main" objectType="CheckBox" fmlaLink="$D$15" lockText="1" noThreeD="1"/>
</file>

<file path=xl/ctrlProps/ctrlProp465.xml><?xml version="1.0" encoding="utf-8"?>
<formControlPr xmlns="http://schemas.microsoft.com/office/spreadsheetml/2009/9/main" objectType="CheckBox" fmlaLink="$D$15" lockText="1" noThreeD="1"/>
</file>

<file path=xl/ctrlProps/ctrlProp466.xml><?xml version="1.0" encoding="utf-8"?>
<formControlPr xmlns="http://schemas.microsoft.com/office/spreadsheetml/2009/9/main" objectType="CheckBox" fmlaLink="$D$15" lockText="1" noThreeD="1"/>
</file>

<file path=xl/ctrlProps/ctrlProp467.xml><?xml version="1.0" encoding="utf-8"?>
<formControlPr xmlns="http://schemas.microsoft.com/office/spreadsheetml/2009/9/main" objectType="CheckBox" fmlaLink="$D$15" lockText="1" noThreeD="1"/>
</file>

<file path=xl/ctrlProps/ctrlProp468.xml><?xml version="1.0" encoding="utf-8"?>
<formControlPr xmlns="http://schemas.microsoft.com/office/spreadsheetml/2009/9/main" objectType="CheckBox" fmlaLink="$D$15" lockText="1" noThreeD="1"/>
</file>

<file path=xl/ctrlProps/ctrlProp469.xml><?xml version="1.0" encoding="utf-8"?>
<formControlPr xmlns="http://schemas.microsoft.com/office/spreadsheetml/2009/9/main" objectType="CheckBox" fmlaLink="$D$15" lockText="1" noThreeD="1"/>
</file>

<file path=xl/ctrlProps/ctrlProp47.xml><?xml version="1.0" encoding="utf-8"?>
<formControlPr xmlns="http://schemas.microsoft.com/office/spreadsheetml/2009/9/main" objectType="CheckBox" fmlaLink="$D$15" lockText="1" noThreeD="1"/>
</file>

<file path=xl/ctrlProps/ctrlProp470.xml><?xml version="1.0" encoding="utf-8"?>
<formControlPr xmlns="http://schemas.microsoft.com/office/spreadsheetml/2009/9/main" objectType="CheckBox" fmlaLink="$D$15" lockText="1" noThreeD="1"/>
</file>

<file path=xl/ctrlProps/ctrlProp471.xml><?xml version="1.0" encoding="utf-8"?>
<formControlPr xmlns="http://schemas.microsoft.com/office/spreadsheetml/2009/9/main" objectType="CheckBox" fmlaLink="$D$15" lockText="1" noThreeD="1"/>
</file>

<file path=xl/ctrlProps/ctrlProp472.xml><?xml version="1.0" encoding="utf-8"?>
<formControlPr xmlns="http://schemas.microsoft.com/office/spreadsheetml/2009/9/main" objectType="CheckBox" fmlaLink="$D$15" lockText="1" noThreeD="1"/>
</file>

<file path=xl/ctrlProps/ctrlProp473.xml><?xml version="1.0" encoding="utf-8"?>
<formControlPr xmlns="http://schemas.microsoft.com/office/spreadsheetml/2009/9/main" objectType="CheckBox" fmlaLink="$D$15" lockText="1" noThreeD="1"/>
</file>

<file path=xl/ctrlProps/ctrlProp474.xml><?xml version="1.0" encoding="utf-8"?>
<formControlPr xmlns="http://schemas.microsoft.com/office/spreadsheetml/2009/9/main" objectType="CheckBox" fmlaLink="$D$15" lockText="1" noThreeD="1"/>
</file>

<file path=xl/ctrlProps/ctrlProp475.xml><?xml version="1.0" encoding="utf-8"?>
<formControlPr xmlns="http://schemas.microsoft.com/office/spreadsheetml/2009/9/main" objectType="CheckBox" fmlaLink="$D$15" lockText="1" noThreeD="1"/>
</file>

<file path=xl/ctrlProps/ctrlProp476.xml><?xml version="1.0" encoding="utf-8"?>
<formControlPr xmlns="http://schemas.microsoft.com/office/spreadsheetml/2009/9/main" objectType="CheckBox" fmlaLink="$D$15" lockText="1" noThreeD="1"/>
</file>

<file path=xl/ctrlProps/ctrlProp477.xml><?xml version="1.0" encoding="utf-8"?>
<formControlPr xmlns="http://schemas.microsoft.com/office/spreadsheetml/2009/9/main" objectType="CheckBox" fmlaLink="$D$15" lockText="1" noThreeD="1"/>
</file>

<file path=xl/ctrlProps/ctrlProp478.xml><?xml version="1.0" encoding="utf-8"?>
<formControlPr xmlns="http://schemas.microsoft.com/office/spreadsheetml/2009/9/main" objectType="CheckBox" fmlaLink="$D$15" lockText="1" noThreeD="1"/>
</file>

<file path=xl/ctrlProps/ctrlProp479.xml><?xml version="1.0" encoding="utf-8"?>
<formControlPr xmlns="http://schemas.microsoft.com/office/spreadsheetml/2009/9/main" objectType="CheckBox" fmlaLink="$D$15" lockText="1" noThreeD="1"/>
</file>

<file path=xl/ctrlProps/ctrlProp48.xml><?xml version="1.0" encoding="utf-8"?>
<formControlPr xmlns="http://schemas.microsoft.com/office/spreadsheetml/2009/9/main" objectType="CheckBox" fmlaLink="$D$15" lockText="1" noThreeD="1"/>
</file>

<file path=xl/ctrlProps/ctrlProp480.xml><?xml version="1.0" encoding="utf-8"?>
<formControlPr xmlns="http://schemas.microsoft.com/office/spreadsheetml/2009/9/main" objectType="CheckBox" fmlaLink="$D$15" lockText="1" noThreeD="1"/>
</file>

<file path=xl/ctrlProps/ctrlProp481.xml><?xml version="1.0" encoding="utf-8"?>
<formControlPr xmlns="http://schemas.microsoft.com/office/spreadsheetml/2009/9/main" objectType="CheckBox" fmlaLink="$D$15" lockText="1" noThreeD="1"/>
</file>

<file path=xl/ctrlProps/ctrlProp482.xml><?xml version="1.0" encoding="utf-8"?>
<formControlPr xmlns="http://schemas.microsoft.com/office/spreadsheetml/2009/9/main" objectType="CheckBox" fmlaLink="$D$15" lockText="1" noThreeD="1"/>
</file>

<file path=xl/ctrlProps/ctrlProp483.xml><?xml version="1.0" encoding="utf-8"?>
<formControlPr xmlns="http://schemas.microsoft.com/office/spreadsheetml/2009/9/main" objectType="CheckBox" fmlaLink="$D$15" lockText="1" noThreeD="1"/>
</file>

<file path=xl/ctrlProps/ctrlProp484.xml><?xml version="1.0" encoding="utf-8"?>
<formControlPr xmlns="http://schemas.microsoft.com/office/spreadsheetml/2009/9/main" objectType="CheckBox" fmlaLink="$D$15" lockText="1" noThreeD="1"/>
</file>

<file path=xl/ctrlProps/ctrlProp485.xml><?xml version="1.0" encoding="utf-8"?>
<formControlPr xmlns="http://schemas.microsoft.com/office/spreadsheetml/2009/9/main" objectType="CheckBox" fmlaLink="$D$15" lockText="1" noThreeD="1"/>
</file>

<file path=xl/ctrlProps/ctrlProp486.xml><?xml version="1.0" encoding="utf-8"?>
<formControlPr xmlns="http://schemas.microsoft.com/office/spreadsheetml/2009/9/main" objectType="CheckBox" fmlaLink="$D$15" lockText="1" noThreeD="1"/>
</file>

<file path=xl/ctrlProps/ctrlProp487.xml><?xml version="1.0" encoding="utf-8"?>
<formControlPr xmlns="http://schemas.microsoft.com/office/spreadsheetml/2009/9/main" objectType="CheckBox" fmlaLink="$D$15" lockText="1" noThreeD="1"/>
</file>

<file path=xl/ctrlProps/ctrlProp488.xml><?xml version="1.0" encoding="utf-8"?>
<formControlPr xmlns="http://schemas.microsoft.com/office/spreadsheetml/2009/9/main" objectType="CheckBox" fmlaLink="$D$15" lockText="1" noThreeD="1"/>
</file>

<file path=xl/ctrlProps/ctrlProp489.xml><?xml version="1.0" encoding="utf-8"?>
<formControlPr xmlns="http://schemas.microsoft.com/office/spreadsheetml/2009/9/main" objectType="CheckBox" fmlaLink="$D$15" lockText="1" noThreeD="1"/>
</file>

<file path=xl/ctrlProps/ctrlProp49.xml><?xml version="1.0" encoding="utf-8"?>
<formControlPr xmlns="http://schemas.microsoft.com/office/spreadsheetml/2009/9/main" objectType="CheckBox" fmlaLink="$D$15" lockText="1" noThreeD="1"/>
</file>

<file path=xl/ctrlProps/ctrlProp490.xml><?xml version="1.0" encoding="utf-8"?>
<formControlPr xmlns="http://schemas.microsoft.com/office/spreadsheetml/2009/9/main" objectType="CheckBox" fmlaLink="$D$15" lockText="1" noThreeD="1"/>
</file>

<file path=xl/ctrlProps/ctrlProp491.xml><?xml version="1.0" encoding="utf-8"?>
<formControlPr xmlns="http://schemas.microsoft.com/office/spreadsheetml/2009/9/main" objectType="CheckBox" fmlaLink="$D$15" lockText="1" noThreeD="1"/>
</file>

<file path=xl/ctrlProps/ctrlProp492.xml><?xml version="1.0" encoding="utf-8"?>
<formControlPr xmlns="http://schemas.microsoft.com/office/spreadsheetml/2009/9/main" objectType="CheckBox" fmlaLink="$D$15" lockText="1" noThreeD="1"/>
</file>

<file path=xl/ctrlProps/ctrlProp493.xml><?xml version="1.0" encoding="utf-8"?>
<formControlPr xmlns="http://schemas.microsoft.com/office/spreadsheetml/2009/9/main" objectType="CheckBox" fmlaLink="$D$15" lockText="1" noThreeD="1"/>
</file>

<file path=xl/ctrlProps/ctrlProp494.xml><?xml version="1.0" encoding="utf-8"?>
<formControlPr xmlns="http://schemas.microsoft.com/office/spreadsheetml/2009/9/main" objectType="CheckBox" fmlaLink="$D$15" lockText="1" noThreeD="1"/>
</file>

<file path=xl/ctrlProps/ctrlProp495.xml><?xml version="1.0" encoding="utf-8"?>
<formControlPr xmlns="http://schemas.microsoft.com/office/spreadsheetml/2009/9/main" objectType="CheckBox" fmlaLink="$D$15" lockText="1" noThreeD="1"/>
</file>

<file path=xl/ctrlProps/ctrlProp496.xml><?xml version="1.0" encoding="utf-8"?>
<formControlPr xmlns="http://schemas.microsoft.com/office/spreadsheetml/2009/9/main" objectType="CheckBox" fmlaLink="$D$15" lockText="1" noThreeD="1"/>
</file>

<file path=xl/ctrlProps/ctrlProp497.xml><?xml version="1.0" encoding="utf-8"?>
<formControlPr xmlns="http://schemas.microsoft.com/office/spreadsheetml/2009/9/main" objectType="CheckBox" fmlaLink="$D$15" lockText="1" noThreeD="1"/>
</file>

<file path=xl/ctrlProps/ctrlProp498.xml><?xml version="1.0" encoding="utf-8"?>
<formControlPr xmlns="http://schemas.microsoft.com/office/spreadsheetml/2009/9/main" objectType="CheckBox" fmlaLink="$D$15" lockText="1" noThreeD="1"/>
</file>

<file path=xl/ctrlProps/ctrlProp499.xml><?xml version="1.0" encoding="utf-8"?>
<formControlPr xmlns="http://schemas.microsoft.com/office/spreadsheetml/2009/9/main" objectType="CheckBox" fmlaLink="$D$15" lockText="1" noThreeD="1"/>
</file>

<file path=xl/ctrlProps/ctrlProp5.xml><?xml version="1.0" encoding="utf-8"?>
<formControlPr xmlns="http://schemas.microsoft.com/office/spreadsheetml/2009/9/main" objectType="CheckBox" fmlaLink="$D$15" lockText="1" noThreeD="1"/>
</file>

<file path=xl/ctrlProps/ctrlProp50.xml><?xml version="1.0" encoding="utf-8"?>
<formControlPr xmlns="http://schemas.microsoft.com/office/spreadsheetml/2009/9/main" objectType="CheckBox" fmlaLink="$D$15" lockText="1" noThreeD="1"/>
</file>

<file path=xl/ctrlProps/ctrlProp500.xml><?xml version="1.0" encoding="utf-8"?>
<formControlPr xmlns="http://schemas.microsoft.com/office/spreadsheetml/2009/9/main" objectType="CheckBox" fmlaLink="$D$15" lockText="1" noThreeD="1"/>
</file>

<file path=xl/ctrlProps/ctrlProp501.xml><?xml version="1.0" encoding="utf-8"?>
<formControlPr xmlns="http://schemas.microsoft.com/office/spreadsheetml/2009/9/main" objectType="CheckBox" fmlaLink="$D$15" lockText="1" noThreeD="1"/>
</file>

<file path=xl/ctrlProps/ctrlProp502.xml><?xml version="1.0" encoding="utf-8"?>
<formControlPr xmlns="http://schemas.microsoft.com/office/spreadsheetml/2009/9/main" objectType="CheckBox" fmlaLink="$D$15" lockText="1" noThreeD="1"/>
</file>

<file path=xl/ctrlProps/ctrlProp503.xml><?xml version="1.0" encoding="utf-8"?>
<formControlPr xmlns="http://schemas.microsoft.com/office/spreadsheetml/2009/9/main" objectType="CheckBox" fmlaLink="$D$15" lockText="1" noThreeD="1"/>
</file>

<file path=xl/ctrlProps/ctrlProp504.xml><?xml version="1.0" encoding="utf-8"?>
<formControlPr xmlns="http://schemas.microsoft.com/office/spreadsheetml/2009/9/main" objectType="CheckBox" fmlaLink="$D$15" lockText="1" noThreeD="1"/>
</file>

<file path=xl/ctrlProps/ctrlProp505.xml><?xml version="1.0" encoding="utf-8"?>
<formControlPr xmlns="http://schemas.microsoft.com/office/spreadsheetml/2009/9/main" objectType="CheckBox" fmlaLink="$D$15" lockText="1" noThreeD="1"/>
</file>

<file path=xl/ctrlProps/ctrlProp506.xml><?xml version="1.0" encoding="utf-8"?>
<formControlPr xmlns="http://schemas.microsoft.com/office/spreadsheetml/2009/9/main" objectType="CheckBox" fmlaLink="$D$15" lockText="1" noThreeD="1"/>
</file>

<file path=xl/ctrlProps/ctrlProp507.xml><?xml version="1.0" encoding="utf-8"?>
<formControlPr xmlns="http://schemas.microsoft.com/office/spreadsheetml/2009/9/main" objectType="CheckBox" fmlaLink="$D$15" lockText="1" noThreeD="1"/>
</file>

<file path=xl/ctrlProps/ctrlProp508.xml><?xml version="1.0" encoding="utf-8"?>
<formControlPr xmlns="http://schemas.microsoft.com/office/spreadsheetml/2009/9/main" objectType="CheckBox" fmlaLink="$D$15" lockText="1" noThreeD="1"/>
</file>

<file path=xl/ctrlProps/ctrlProp509.xml><?xml version="1.0" encoding="utf-8"?>
<formControlPr xmlns="http://schemas.microsoft.com/office/spreadsheetml/2009/9/main" objectType="CheckBox" fmlaLink="$D$15" lockText="1" noThreeD="1"/>
</file>

<file path=xl/ctrlProps/ctrlProp51.xml><?xml version="1.0" encoding="utf-8"?>
<formControlPr xmlns="http://schemas.microsoft.com/office/spreadsheetml/2009/9/main" objectType="CheckBox" fmlaLink="$D$15" lockText="1" noThreeD="1"/>
</file>

<file path=xl/ctrlProps/ctrlProp510.xml><?xml version="1.0" encoding="utf-8"?>
<formControlPr xmlns="http://schemas.microsoft.com/office/spreadsheetml/2009/9/main" objectType="CheckBox" fmlaLink="$D$15" lockText="1" noThreeD="1"/>
</file>

<file path=xl/ctrlProps/ctrlProp511.xml><?xml version="1.0" encoding="utf-8"?>
<formControlPr xmlns="http://schemas.microsoft.com/office/spreadsheetml/2009/9/main" objectType="CheckBox" fmlaLink="$D$15" lockText="1" noThreeD="1"/>
</file>

<file path=xl/ctrlProps/ctrlProp512.xml><?xml version="1.0" encoding="utf-8"?>
<formControlPr xmlns="http://schemas.microsoft.com/office/spreadsheetml/2009/9/main" objectType="CheckBox" fmlaLink="$D$15" lockText="1" noThreeD="1"/>
</file>

<file path=xl/ctrlProps/ctrlProp513.xml><?xml version="1.0" encoding="utf-8"?>
<formControlPr xmlns="http://schemas.microsoft.com/office/spreadsheetml/2009/9/main" objectType="CheckBox" fmlaLink="$D$15" lockText="1" noThreeD="1"/>
</file>

<file path=xl/ctrlProps/ctrlProp514.xml><?xml version="1.0" encoding="utf-8"?>
<formControlPr xmlns="http://schemas.microsoft.com/office/spreadsheetml/2009/9/main" objectType="CheckBox" fmlaLink="$D$15" lockText="1" noThreeD="1"/>
</file>

<file path=xl/ctrlProps/ctrlProp515.xml><?xml version="1.0" encoding="utf-8"?>
<formControlPr xmlns="http://schemas.microsoft.com/office/spreadsheetml/2009/9/main" objectType="CheckBox" fmlaLink="$D$15" lockText="1" noThreeD="1"/>
</file>

<file path=xl/ctrlProps/ctrlProp516.xml><?xml version="1.0" encoding="utf-8"?>
<formControlPr xmlns="http://schemas.microsoft.com/office/spreadsheetml/2009/9/main" objectType="CheckBox" fmlaLink="$D$15" lockText="1" noThreeD="1"/>
</file>

<file path=xl/ctrlProps/ctrlProp517.xml><?xml version="1.0" encoding="utf-8"?>
<formControlPr xmlns="http://schemas.microsoft.com/office/spreadsheetml/2009/9/main" objectType="CheckBox" fmlaLink="$D$15" lockText="1" noThreeD="1"/>
</file>

<file path=xl/ctrlProps/ctrlProp518.xml><?xml version="1.0" encoding="utf-8"?>
<formControlPr xmlns="http://schemas.microsoft.com/office/spreadsheetml/2009/9/main" objectType="CheckBox" fmlaLink="$D$15" lockText="1" noThreeD="1"/>
</file>

<file path=xl/ctrlProps/ctrlProp519.xml><?xml version="1.0" encoding="utf-8"?>
<formControlPr xmlns="http://schemas.microsoft.com/office/spreadsheetml/2009/9/main" objectType="CheckBox" fmlaLink="$D$15" lockText="1" noThreeD="1"/>
</file>

<file path=xl/ctrlProps/ctrlProp52.xml><?xml version="1.0" encoding="utf-8"?>
<formControlPr xmlns="http://schemas.microsoft.com/office/spreadsheetml/2009/9/main" objectType="CheckBox" fmlaLink="$D$15" lockText="1" noThreeD="1"/>
</file>

<file path=xl/ctrlProps/ctrlProp520.xml><?xml version="1.0" encoding="utf-8"?>
<formControlPr xmlns="http://schemas.microsoft.com/office/spreadsheetml/2009/9/main" objectType="CheckBox" fmlaLink="$D$15" lockText="1" noThreeD="1"/>
</file>

<file path=xl/ctrlProps/ctrlProp521.xml><?xml version="1.0" encoding="utf-8"?>
<formControlPr xmlns="http://schemas.microsoft.com/office/spreadsheetml/2009/9/main" objectType="CheckBox" fmlaLink="$D$15" lockText="1" noThreeD="1"/>
</file>

<file path=xl/ctrlProps/ctrlProp522.xml><?xml version="1.0" encoding="utf-8"?>
<formControlPr xmlns="http://schemas.microsoft.com/office/spreadsheetml/2009/9/main" objectType="CheckBox" fmlaLink="$D$15" lockText="1" noThreeD="1"/>
</file>

<file path=xl/ctrlProps/ctrlProp523.xml><?xml version="1.0" encoding="utf-8"?>
<formControlPr xmlns="http://schemas.microsoft.com/office/spreadsheetml/2009/9/main" objectType="CheckBox" fmlaLink="$D$15" lockText="1" noThreeD="1"/>
</file>

<file path=xl/ctrlProps/ctrlProp524.xml><?xml version="1.0" encoding="utf-8"?>
<formControlPr xmlns="http://schemas.microsoft.com/office/spreadsheetml/2009/9/main" objectType="CheckBox" fmlaLink="$D$15" lockText="1" noThreeD="1"/>
</file>

<file path=xl/ctrlProps/ctrlProp525.xml><?xml version="1.0" encoding="utf-8"?>
<formControlPr xmlns="http://schemas.microsoft.com/office/spreadsheetml/2009/9/main" objectType="CheckBox" fmlaLink="$D$15" lockText="1" noThreeD="1"/>
</file>

<file path=xl/ctrlProps/ctrlProp526.xml><?xml version="1.0" encoding="utf-8"?>
<formControlPr xmlns="http://schemas.microsoft.com/office/spreadsheetml/2009/9/main" objectType="CheckBox" fmlaLink="$D$15" lockText="1" noThreeD="1"/>
</file>

<file path=xl/ctrlProps/ctrlProp527.xml><?xml version="1.0" encoding="utf-8"?>
<formControlPr xmlns="http://schemas.microsoft.com/office/spreadsheetml/2009/9/main" objectType="CheckBox" fmlaLink="$D$15" lockText="1" noThreeD="1"/>
</file>

<file path=xl/ctrlProps/ctrlProp528.xml><?xml version="1.0" encoding="utf-8"?>
<formControlPr xmlns="http://schemas.microsoft.com/office/spreadsheetml/2009/9/main" objectType="CheckBox" fmlaLink="$D$15" lockText="1" noThreeD="1"/>
</file>

<file path=xl/ctrlProps/ctrlProp529.xml><?xml version="1.0" encoding="utf-8"?>
<formControlPr xmlns="http://schemas.microsoft.com/office/spreadsheetml/2009/9/main" objectType="CheckBox" fmlaLink="$D$15" lockText="1" noThreeD="1"/>
</file>

<file path=xl/ctrlProps/ctrlProp53.xml><?xml version="1.0" encoding="utf-8"?>
<formControlPr xmlns="http://schemas.microsoft.com/office/spreadsheetml/2009/9/main" objectType="CheckBox" fmlaLink="$D$15" lockText="1" noThreeD="1"/>
</file>

<file path=xl/ctrlProps/ctrlProp530.xml><?xml version="1.0" encoding="utf-8"?>
<formControlPr xmlns="http://schemas.microsoft.com/office/spreadsheetml/2009/9/main" objectType="CheckBox" fmlaLink="$D$15" lockText="1" noThreeD="1"/>
</file>

<file path=xl/ctrlProps/ctrlProp531.xml><?xml version="1.0" encoding="utf-8"?>
<formControlPr xmlns="http://schemas.microsoft.com/office/spreadsheetml/2009/9/main" objectType="CheckBox" fmlaLink="$D$15" lockText="1" noThreeD="1"/>
</file>

<file path=xl/ctrlProps/ctrlProp532.xml><?xml version="1.0" encoding="utf-8"?>
<formControlPr xmlns="http://schemas.microsoft.com/office/spreadsheetml/2009/9/main" objectType="CheckBox" fmlaLink="$D$15" lockText="1" noThreeD="1"/>
</file>

<file path=xl/ctrlProps/ctrlProp533.xml><?xml version="1.0" encoding="utf-8"?>
<formControlPr xmlns="http://schemas.microsoft.com/office/spreadsheetml/2009/9/main" objectType="CheckBox" fmlaLink="$D$15" lockText="1" noThreeD="1"/>
</file>

<file path=xl/ctrlProps/ctrlProp534.xml><?xml version="1.0" encoding="utf-8"?>
<formControlPr xmlns="http://schemas.microsoft.com/office/spreadsheetml/2009/9/main" objectType="CheckBox" fmlaLink="$D$15" lockText="1" noThreeD="1"/>
</file>

<file path=xl/ctrlProps/ctrlProp535.xml><?xml version="1.0" encoding="utf-8"?>
<formControlPr xmlns="http://schemas.microsoft.com/office/spreadsheetml/2009/9/main" objectType="CheckBox" fmlaLink="$D$15" lockText="1" noThreeD="1"/>
</file>

<file path=xl/ctrlProps/ctrlProp536.xml><?xml version="1.0" encoding="utf-8"?>
<formControlPr xmlns="http://schemas.microsoft.com/office/spreadsheetml/2009/9/main" objectType="CheckBox" fmlaLink="$D$15" lockText="1" noThreeD="1"/>
</file>

<file path=xl/ctrlProps/ctrlProp537.xml><?xml version="1.0" encoding="utf-8"?>
<formControlPr xmlns="http://schemas.microsoft.com/office/spreadsheetml/2009/9/main" objectType="CheckBox" fmlaLink="$D$15" lockText="1" noThreeD="1"/>
</file>

<file path=xl/ctrlProps/ctrlProp538.xml><?xml version="1.0" encoding="utf-8"?>
<formControlPr xmlns="http://schemas.microsoft.com/office/spreadsheetml/2009/9/main" objectType="CheckBox" fmlaLink="$D$15" lockText="1" noThreeD="1"/>
</file>

<file path=xl/ctrlProps/ctrlProp539.xml><?xml version="1.0" encoding="utf-8"?>
<formControlPr xmlns="http://schemas.microsoft.com/office/spreadsheetml/2009/9/main" objectType="CheckBox" fmlaLink="$D$15" lockText="1" noThreeD="1"/>
</file>

<file path=xl/ctrlProps/ctrlProp54.xml><?xml version="1.0" encoding="utf-8"?>
<formControlPr xmlns="http://schemas.microsoft.com/office/spreadsheetml/2009/9/main" objectType="CheckBox" fmlaLink="$D$15" lockText="1" noThreeD="1"/>
</file>

<file path=xl/ctrlProps/ctrlProp540.xml><?xml version="1.0" encoding="utf-8"?>
<formControlPr xmlns="http://schemas.microsoft.com/office/spreadsheetml/2009/9/main" objectType="CheckBox" fmlaLink="$D$15" lockText="1" noThreeD="1"/>
</file>

<file path=xl/ctrlProps/ctrlProp541.xml><?xml version="1.0" encoding="utf-8"?>
<formControlPr xmlns="http://schemas.microsoft.com/office/spreadsheetml/2009/9/main" objectType="CheckBox" fmlaLink="$D$15" lockText="1" noThreeD="1"/>
</file>

<file path=xl/ctrlProps/ctrlProp542.xml><?xml version="1.0" encoding="utf-8"?>
<formControlPr xmlns="http://schemas.microsoft.com/office/spreadsheetml/2009/9/main" objectType="CheckBox" fmlaLink="$D$15" lockText="1" noThreeD="1"/>
</file>

<file path=xl/ctrlProps/ctrlProp543.xml><?xml version="1.0" encoding="utf-8"?>
<formControlPr xmlns="http://schemas.microsoft.com/office/spreadsheetml/2009/9/main" objectType="CheckBox" fmlaLink="$D$15" lockText="1" noThreeD="1"/>
</file>

<file path=xl/ctrlProps/ctrlProp544.xml><?xml version="1.0" encoding="utf-8"?>
<formControlPr xmlns="http://schemas.microsoft.com/office/spreadsheetml/2009/9/main" objectType="CheckBox" fmlaLink="$D$15" lockText="1" noThreeD="1"/>
</file>

<file path=xl/ctrlProps/ctrlProp545.xml><?xml version="1.0" encoding="utf-8"?>
<formControlPr xmlns="http://schemas.microsoft.com/office/spreadsheetml/2009/9/main" objectType="CheckBox" fmlaLink="$D$15" lockText="1" noThreeD="1"/>
</file>

<file path=xl/ctrlProps/ctrlProp546.xml><?xml version="1.0" encoding="utf-8"?>
<formControlPr xmlns="http://schemas.microsoft.com/office/spreadsheetml/2009/9/main" objectType="CheckBox" fmlaLink="$D$15" lockText="1" noThreeD="1"/>
</file>

<file path=xl/ctrlProps/ctrlProp547.xml><?xml version="1.0" encoding="utf-8"?>
<formControlPr xmlns="http://schemas.microsoft.com/office/spreadsheetml/2009/9/main" objectType="CheckBox" fmlaLink="$D$15" lockText="1" noThreeD="1"/>
</file>

<file path=xl/ctrlProps/ctrlProp548.xml><?xml version="1.0" encoding="utf-8"?>
<formControlPr xmlns="http://schemas.microsoft.com/office/spreadsheetml/2009/9/main" objectType="CheckBox" fmlaLink="$D$15" lockText="1" noThreeD="1"/>
</file>

<file path=xl/ctrlProps/ctrlProp549.xml><?xml version="1.0" encoding="utf-8"?>
<formControlPr xmlns="http://schemas.microsoft.com/office/spreadsheetml/2009/9/main" objectType="CheckBox" fmlaLink="$D$15" lockText="1" noThreeD="1"/>
</file>

<file path=xl/ctrlProps/ctrlProp55.xml><?xml version="1.0" encoding="utf-8"?>
<formControlPr xmlns="http://schemas.microsoft.com/office/spreadsheetml/2009/9/main" objectType="CheckBox" fmlaLink="$D$15" lockText="1" noThreeD="1"/>
</file>

<file path=xl/ctrlProps/ctrlProp550.xml><?xml version="1.0" encoding="utf-8"?>
<formControlPr xmlns="http://schemas.microsoft.com/office/spreadsheetml/2009/9/main" objectType="CheckBox" fmlaLink="$D$15" lockText="1" noThreeD="1"/>
</file>

<file path=xl/ctrlProps/ctrlProp551.xml><?xml version="1.0" encoding="utf-8"?>
<formControlPr xmlns="http://schemas.microsoft.com/office/spreadsheetml/2009/9/main" objectType="CheckBox" fmlaLink="$D$15" lockText="1" noThreeD="1"/>
</file>

<file path=xl/ctrlProps/ctrlProp552.xml><?xml version="1.0" encoding="utf-8"?>
<formControlPr xmlns="http://schemas.microsoft.com/office/spreadsheetml/2009/9/main" objectType="CheckBox" fmlaLink="$D$15" lockText="1" noThreeD="1"/>
</file>

<file path=xl/ctrlProps/ctrlProp553.xml><?xml version="1.0" encoding="utf-8"?>
<formControlPr xmlns="http://schemas.microsoft.com/office/spreadsheetml/2009/9/main" objectType="CheckBox" fmlaLink="$D$15" lockText="1" noThreeD="1"/>
</file>

<file path=xl/ctrlProps/ctrlProp554.xml><?xml version="1.0" encoding="utf-8"?>
<formControlPr xmlns="http://schemas.microsoft.com/office/spreadsheetml/2009/9/main" objectType="CheckBox" fmlaLink="$D$15" lockText="1" noThreeD="1"/>
</file>

<file path=xl/ctrlProps/ctrlProp555.xml><?xml version="1.0" encoding="utf-8"?>
<formControlPr xmlns="http://schemas.microsoft.com/office/spreadsheetml/2009/9/main" objectType="CheckBox" fmlaLink="$D$15" lockText="1" noThreeD="1"/>
</file>

<file path=xl/ctrlProps/ctrlProp556.xml><?xml version="1.0" encoding="utf-8"?>
<formControlPr xmlns="http://schemas.microsoft.com/office/spreadsheetml/2009/9/main" objectType="CheckBox" fmlaLink="$D$15" lockText="1" noThreeD="1"/>
</file>

<file path=xl/ctrlProps/ctrlProp557.xml><?xml version="1.0" encoding="utf-8"?>
<formControlPr xmlns="http://schemas.microsoft.com/office/spreadsheetml/2009/9/main" objectType="CheckBox" fmlaLink="$D$15" lockText="1" noThreeD="1"/>
</file>

<file path=xl/ctrlProps/ctrlProp558.xml><?xml version="1.0" encoding="utf-8"?>
<formControlPr xmlns="http://schemas.microsoft.com/office/spreadsheetml/2009/9/main" objectType="CheckBox" fmlaLink="$D$15" lockText="1" noThreeD="1"/>
</file>

<file path=xl/ctrlProps/ctrlProp559.xml><?xml version="1.0" encoding="utf-8"?>
<formControlPr xmlns="http://schemas.microsoft.com/office/spreadsheetml/2009/9/main" objectType="CheckBox" fmlaLink="$D$15" lockText="1" noThreeD="1"/>
</file>

<file path=xl/ctrlProps/ctrlProp56.xml><?xml version="1.0" encoding="utf-8"?>
<formControlPr xmlns="http://schemas.microsoft.com/office/spreadsheetml/2009/9/main" objectType="CheckBox" fmlaLink="$D$15" lockText="1" noThreeD="1"/>
</file>

<file path=xl/ctrlProps/ctrlProp560.xml><?xml version="1.0" encoding="utf-8"?>
<formControlPr xmlns="http://schemas.microsoft.com/office/spreadsheetml/2009/9/main" objectType="CheckBox" fmlaLink="$D$15" lockText="1" noThreeD="1"/>
</file>

<file path=xl/ctrlProps/ctrlProp561.xml><?xml version="1.0" encoding="utf-8"?>
<formControlPr xmlns="http://schemas.microsoft.com/office/spreadsheetml/2009/9/main" objectType="CheckBox" fmlaLink="$D$15" lockText="1" noThreeD="1"/>
</file>

<file path=xl/ctrlProps/ctrlProp562.xml><?xml version="1.0" encoding="utf-8"?>
<formControlPr xmlns="http://schemas.microsoft.com/office/spreadsheetml/2009/9/main" objectType="CheckBox" fmlaLink="$D$15" lockText="1" noThreeD="1"/>
</file>

<file path=xl/ctrlProps/ctrlProp563.xml><?xml version="1.0" encoding="utf-8"?>
<formControlPr xmlns="http://schemas.microsoft.com/office/spreadsheetml/2009/9/main" objectType="CheckBox" fmlaLink="$D$15" lockText="1" noThreeD="1"/>
</file>

<file path=xl/ctrlProps/ctrlProp564.xml><?xml version="1.0" encoding="utf-8"?>
<formControlPr xmlns="http://schemas.microsoft.com/office/spreadsheetml/2009/9/main" objectType="CheckBox" fmlaLink="$D$15" lockText="1" noThreeD="1"/>
</file>

<file path=xl/ctrlProps/ctrlProp565.xml><?xml version="1.0" encoding="utf-8"?>
<formControlPr xmlns="http://schemas.microsoft.com/office/spreadsheetml/2009/9/main" objectType="CheckBox" fmlaLink="$D$15" lockText="1" noThreeD="1"/>
</file>

<file path=xl/ctrlProps/ctrlProp566.xml><?xml version="1.0" encoding="utf-8"?>
<formControlPr xmlns="http://schemas.microsoft.com/office/spreadsheetml/2009/9/main" objectType="CheckBox" fmlaLink="$D$15" lockText="1" noThreeD="1"/>
</file>

<file path=xl/ctrlProps/ctrlProp567.xml><?xml version="1.0" encoding="utf-8"?>
<formControlPr xmlns="http://schemas.microsoft.com/office/spreadsheetml/2009/9/main" objectType="CheckBox" fmlaLink="$D$15" lockText="1" noThreeD="1"/>
</file>

<file path=xl/ctrlProps/ctrlProp568.xml><?xml version="1.0" encoding="utf-8"?>
<formControlPr xmlns="http://schemas.microsoft.com/office/spreadsheetml/2009/9/main" objectType="CheckBox" fmlaLink="$D$15" lockText="1" noThreeD="1"/>
</file>

<file path=xl/ctrlProps/ctrlProp569.xml><?xml version="1.0" encoding="utf-8"?>
<formControlPr xmlns="http://schemas.microsoft.com/office/spreadsheetml/2009/9/main" objectType="CheckBox" fmlaLink="$D$15" lockText="1" noThreeD="1"/>
</file>

<file path=xl/ctrlProps/ctrlProp57.xml><?xml version="1.0" encoding="utf-8"?>
<formControlPr xmlns="http://schemas.microsoft.com/office/spreadsheetml/2009/9/main" objectType="CheckBox" fmlaLink="$D$15" lockText="1" noThreeD="1"/>
</file>

<file path=xl/ctrlProps/ctrlProp570.xml><?xml version="1.0" encoding="utf-8"?>
<formControlPr xmlns="http://schemas.microsoft.com/office/spreadsheetml/2009/9/main" objectType="CheckBox" fmlaLink="$D$15" lockText="1" noThreeD="1"/>
</file>

<file path=xl/ctrlProps/ctrlProp571.xml><?xml version="1.0" encoding="utf-8"?>
<formControlPr xmlns="http://schemas.microsoft.com/office/spreadsheetml/2009/9/main" objectType="CheckBox" fmlaLink="$D$15" lockText="1" noThreeD="1"/>
</file>

<file path=xl/ctrlProps/ctrlProp572.xml><?xml version="1.0" encoding="utf-8"?>
<formControlPr xmlns="http://schemas.microsoft.com/office/spreadsheetml/2009/9/main" objectType="CheckBox" fmlaLink="$D$15" lockText="1" noThreeD="1"/>
</file>

<file path=xl/ctrlProps/ctrlProp573.xml><?xml version="1.0" encoding="utf-8"?>
<formControlPr xmlns="http://schemas.microsoft.com/office/spreadsheetml/2009/9/main" objectType="CheckBox" fmlaLink="$D$15" lockText="1" noThreeD="1"/>
</file>

<file path=xl/ctrlProps/ctrlProp574.xml><?xml version="1.0" encoding="utf-8"?>
<formControlPr xmlns="http://schemas.microsoft.com/office/spreadsheetml/2009/9/main" objectType="CheckBox" fmlaLink="$D$15" lockText="1" noThreeD="1"/>
</file>

<file path=xl/ctrlProps/ctrlProp575.xml><?xml version="1.0" encoding="utf-8"?>
<formControlPr xmlns="http://schemas.microsoft.com/office/spreadsheetml/2009/9/main" objectType="CheckBox" fmlaLink="$D$15" lockText="1" noThreeD="1"/>
</file>

<file path=xl/ctrlProps/ctrlProp576.xml><?xml version="1.0" encoding="utf-8"?>
<formControlPr xmlns="http://schemas.microsoft.com/office/spreadsheetml/2009/9/main" objectType="CheckBox" fmlaLink="$D$15" lockText="1" noThreeD="1"/>
</file>

<file path=xl/ctrlProps/ctrlProp577.xml><?xml version="1.0" encoding="utf-8"?>
<formControlPr xmlns="http://schemas.microsoft.com/office/spreadsheetml/2009/9/main" objectType="CheckBox" fmlaLink="$D$15" lockText="1" noThreeD="1"/>
</file>

<file path=xl/ctrlProps/ctrlProp578.xml><?xml version="1.0" encoding="utf-8"?>
<formControlPr xmlns="http://schemas.microsoft.com/office/spreadsheetml/2009/9/main" objectType="CheckBox" fmlaLink="$D$15" lockText="1" noThreeD="1"/>
</file>

<file path=xl/ctrlProps/ctrlProp579.xml><?xml version="1.0" encoding="utf-8"?>
<formControlPr xmlns="http://schemas.microsoft.com/office/spreadsheetml/2009/9/main" objectType="CheckBox" fmlaLink="$D$15" lockText="1" noThreeD="1"/>
</file>

<file path=xl/ctrlProps/ctrlProp58.xml><?xml version="1.0" encoding="utf-8"?>
<formControlPr xmlns="http://schemas.microsoft.com/office/spreadsheetml/2009/9/main" objectType="CheckBox" fmlaLink="$D$15" lockText="1" noThreeD="1"/>
</file>

<file path=xl/ctrlProps/ctrlProp580.xml><?xml version="1.0" encoding="utf-8"?>
<formControlPr xmlns="http://schemas.microsoft.com/office/spreadsheetml/2009/9/main" objectType="CheckBox" fmlaLink="$D$15" lockText="1" noThreeD="1"/>
</file>

<file path=xl/ctrlProps/ctrlProp581.xml><?xml version="1.0" encoding="utf-8"?>
<formControlPr xmlns="http://schemas.microsoft.com/office/spreadsheetml/2009/9/main" objectType="CheckBox" fmlaLink="$D$15" lockText="1" noThreeD="1"/>
</file>

<file path=xl/ctrlProps/ctrlProp582.xml><?xml version="1.0" encoding="utf-8"?>
<formControlPr xmlns="http://schemas.microsoft.com/office/spreadsheetml/2009/9/main" objectType="CheckBox" fmlaLink="$D$15" lockText="1" noThreeD="1"/>
</file>

<file path=xl/ctrlProps/ctrlProp583.xml><?xml version="1.0" encoding="utf-8"?>
<formControlPr xmlns="http://schemas.microsoft.com/office/spreadsheetml/2009/9/main" objectType="CheckBox" fmlaLink="$D$15" lockText="1" noThreeD="1"/>
</file>

<file path=xl/ctrlProps/ctrlProp584.xml><?xml version="1.0" encoding="utf-8"?>
<formControlPr xmlns="http://schemas.microsoft.com/office/spreadsheetml/2009/9/main" objectType="CheckBox" fmlaLink="$D$15" lockText="1" noThreeD="1"/>
</file>

<file path=xl/ctrlProps/ctrlProp585.xml><?xml version="1.0" encoding="utf-8"?>
<formControlPr xmlns="http://schemas.microsoft.com/office/spreadsheetml/2009/9/main" objectType="CheckBox" fmlaLink="$D$15" lockText="1" noThreeD="1"/>
</file>

<file path=xl/ctrlProps/ctrlProp586.xml><?xml version="1.0" encoding="utf-8"?>
<formControlPr xmlns="http://schemas.microsoft.com/office/spreadsheetml/2009/9/main" objectType="CheckBox" fmlaLink="$D$15" lockText="1" noThreeD="1"/>
</file>

<file path=xl/ctrlProps/ctrlProp587.xml><?xml version="1.0" encoding="utf-8"?>
<formControlPr xmlns="http://schemas.microsoft.com/office/spreadsheetml/2009/9/main" objectType="CheckBox" fmlaLink="$D$15" lockText="1" noThreeD="1"/>
</file>

<file path=xl/ctrlProps/ctrlProp588.xml><?xml version="1.0" encoding="utf-8"?>
<formControlPr xmlns="http://schemas.microsoft.com/office/spreadsheetml/2009/9/main" objectType="CheckBox" fmlaLink="$D$15" lockText="1" noThreeD="1"/>
</file>

<file path=xl/ctrlProps/ctrlProp589.xml><?xml version="1.0" encoding="utf-8"?>
<formControlPr xmlns="http://schemas.microsoft.com/office/spreadsheetml/2009/9/main" objectType="CheckBox" fmlaLink="$D$15" lockText="1" noThreeD="1"/>
</file>

<file path=xl/ctrlProps/ctrlProp59.xml><?xml version="1.0" encoding="utf-8"?>
<formControlPr xmlns="http://schemas.microsoft.com/office/spreadsheetml/2009/9/main" objectType="CheckBox" fmlaLink="$D$15" lockText="1" noThreeD="1"/>
</file>

<file path=xl/ctrlProps/ctrlProp590.xml><?xml version="1.0" encoding="utf-8"?>
<formControlPr xmlns="http://schemas.microsoft.com/office/spreadsheetml/2009/9/main" objectType="CheckBox" fmlaLink="$D$15" lockText="1" noThreeD="1"/>
</file>

<file path=xl/ctrlProps/ctrlProp591.xml><?xml version="1.0" encoding="utf-8"?>
<formControlPr xmlns="http://schemas.microsoft.com/office/spreadsheetml/2009/9/main" objectType="CheckBox" fmlaLink="$D$15" lockText="1" noThreeD="1"/>
</file>

<file path=xl/ctrlProps/ctrlProp592.xml><?xml version="1.0" encoding="utf-8"?>
<formControlPr xmlns="http://schemas.microsoft.com/office/spreadsheetml/2009/9/main" objectType="CheckBox" fmlaLink="$D$15" lockText="1" noThreeD="1"/>
</file>

<file path=xl/ctrlProps/ctrlProp593.xml><?xml version="1.0" encoding="utf-8"?>
<formControlPr xmlns="http://schemas.microsoft.com/office/spreadsheetml/2009/9/main" objectType="CheckBox" fmlaLink="$D$15" lockText="1" noThreeD="1"/>
</file>

<file path=xl/ctrlProps/ctrlProp594.xml><?xml version="1.0" encoding="utf-8"?>
<formControlPr xmlns="http://schemas.microsoft.com/office/spreadsheetml/2009/9/main" objectType="CheckBox" fmlaLink="$D$15" lockText="1" noThreeD="1"/>
</file>

<file path=xl/ctrlProps/ctrlProp595.xml><?xml version="1.0" encoding="utf-8"?>
<formControlPr xmlns="http://schemas.microsoft.com/office/spreadsheetml/2009/9/main" objectType="CheckBox" fmlaLink="$D$15" lockText="1" noThreeD="1"/>
</file>

<file path=xl/ctrlProps/ctrlProp596.xml><?xml version="1.0" encoding="utf-8"?>
<formControlPr xmlns="http://schemas.microsoft.com/office/spreadsheetml/2009/9/main" objectType="CheckBox" fmlaLink="$D$15" lockText="1" noThreeD="1"/>
</file>

<file path=xl/ctrlProps/ctrlProp597.xml><?xml version="1.0" encoding="utf-8"?>
<formControlPr xmlns="http://schemas.microsoft.com/office/spreadsheetml/2009/9/main" objectType="CheckBox" fmlaLink="$D$15" lockText="1" noThreeD="1"/>
</file>

<file path=xl/ctrlProps/ctrlProp598.xml><?xml version="1.0" encoding="utf-8"?>
<formControlPr xmlns="http://schemas.microsoft.com/office/spreadsheetml/2009/9/main" objectType="CheckBox" fmlaLink="$D$15" lockText="1" noThreeD="1"/>
</file>

<file path=xl/ctrlProps/ctrlProp599.xml><?xml version="1.0" encoding="utf-8"?>
<formControlPr xmlns="http://schemas.microsoft.com/office/spreadsheetml/2009/9/main" objectType="CheckBox" fmlaLink="$D$15" lockText="1" noThreeD="1"/>
</file>

<file path=xl/ctrlProps/ctrlProp6.xml><?xml version="1.0" encoding="utf-8"?>
<formControlPr xmlns="http://schemas.microsoft.com/office/spreadsheetml/2009/9/main" objectType="CheckBox" fmlaLink="$D$15" lockText="1" noThreeD="1"/>
</file>

<file path=xl/ctrlProps/ctrlProp60.xml><?xml version="1.0" encoding="utf-8"?>
<formControlPr xmlns="http://schemas.microsoft.com/office/spreadsheetml/2009/9/main" objectType="CheckBox" fmlaLink="$D$15" lockText="1" noThreeD="1"/>
</file>

<file path=xl/ctrlProps/ctrlProp600.xml><?xml version="1.0" encoding="utf-8"?>
<formControlPr xmlns="http://schemas.microsoft.com/office/spreadsheetml/2009/9/main" objectType="CheckBox" fmlaLink="$D$15" lockText="1" noThreeD="1"/>
</file>

<file path=xl/ctrlProps/ctrlProp601.xml><?xml version="1.0" encoding="utf-8"?>
<formControlPr xmlns="http://schemas.microsoft.com/office/spreadsheetml/2009/9/main" objectType="CheckBox" fmlaLink="$D$15" lockText="1" noThreeD="1"/>
</file>

<file path=xl/ctrlProps/ctrlProp602.xml><?xml version="1.0" encoding="utf-8"?>
<formControlPr xmlns="http://schemas.microsoft.com/office/spreadsheetml/2009/9/main" objectType="CheckBox" fmlaLink="$D$15" lockText="1" noThreeD="1"/>
</file>

<file path=xl/ctrlProps/ctrlProp603.xml><?xml version="1.0" encoding="utf-8"?>
<formControlPr xmlns="http://schemas.microsoft.com/office/spreadsheetml/2009/9/main" objectType="CheckBox" fmlaLink="$D$15" lockText="1" noThreeD="1"/>
</file>

<file path=xl/ctrlProps/ctrlProp604.xml><?xml version="1.0" encoding="utf-8"?>
<formControlPr xmlns="http://schemas.microsoft.com/office/spreadsheetml/2009/9/main" objectType="CheckBox" fmlaLink="$D$15" lockText="1" noThreeD="1"/>
</file>

<file path=xl/ctrlProps/ctrlProp605.xml><?xml version="1.0" encoding="utf-8"?>
<formControlPr xmlns="http://schemas.microsoft.com/office/spreadsheetml/2009/9/main" objectType="CheckBox" fmlaLink="$D$15" lockText="1" noThreeD="1"/>
</file>

<file path=xl/ctrlProps/ctrlProp606.xml><?xml version="1.0" encoding="utf-8"?>
<formControlPr xmlns="http://schemas.microsoft.com/office/spreadsheetml/2009/9/main" objectType="CheckBox" fmlaLink="$D$15" lockText="1" noThreeD="1"/>
</file>

<file path=xl/ctrlProps/ctrlProp607.xml><?xml version="1.0" encoding="utf-8"?>
<formControlPr xmlns="http://schemas.microsoft.com/office/spreadsheetml/2009/9/main" objectType="CheckBox" fmlaLink="$D$15" lockText="1" noThreeD="1"/>
</file>

<file path=xl/ctrlProps/ctrlProp608.xml><?xml version="1.0" encoding="utf-8"?>
<formControlPr xmlns="http://schemas.microsoft.com/office/spreadsheetml/2009/9/main" objectType="CheckBox" fmlaLink="$D$15" lockText="1" noThreeD="1"/>
</file>

<file path=xl/ctrlProps/ctrlProp609.xml><?xml version="1.0" encoding="utf-8"?>
<formControlPr xmlns="http://schemas.microsoft.com/office/spreadsheetml/2009/9/main" objectType="CheckBox" fmlaLink="$D$15" lockText="1" noThreeD="1"/>
</file>

<file path=xl/ctrlProps/ctrlProp61.xml><?xml version="1.0" encoding="utf-8"?>
<formControlPr xmlns="http://schemas.microsoft.com/office/spreadsheetml/2009/9/main" objectType="CheckBox" fmlaLink="$D$15" lockText="1" noThreeD="1"/>
</file>

<file path=xl/ctrlProps/ctrlProp610.xml><?xml version="1.0" encoding="utf-8"?>
<formControlPr xmlns="http://schemas.microsoft.com/office/spreadsheetml/2009/9/main" objectType="CheckBox" fmlaLink="$D$15" lockText="1" noThreeD="1"/>
</file>

<file path=xl/ctrlProps/ctrlProp611.xml><?xml version="1.0" encoding="utf-8"?>
<formControlPr xmlns="http://schemas.microsoft.com/office/spreadsheetml/2009/9/main" objectType="CheckBox" fmlaLink="$D$15" lockText="1" noThreeD="1"/>
</file>

<file path=xl/ctrlProps/ctrlProp612.xml><?xml version="1.0" encoding="utf-8"?>
<formControlPr xmlns="http://schemas.microsoft.com/office/spreadsheetml/2009/9/main" objectType="CheckBox" fmlaLink="$D$15" lockText="1" noThreeD="1"/>
</file>

<file path=xl/ctrlProps/ctrlProp613.xml><?xml version="1.0" encoding="utf-8"?>
<formControlPr xmlns="http://schemas.microsoft.com/office/spreadsheetml/2009/9/main" objectType="CheckBox" fmlaLink="$D$15" lockText="1" noThreeD="1"/>
</file>

<file path=xl/ctrlProps/ctrlProp614.xml><?xml version="1.0" encoding="utf-8"?>
<formControlPr xmlns="http://schemas.microsoft.com/office/spreadsheetml/2009/9/main" objectType="CheckBox" fmlaLink="$D$15" lockText="1" noThreeD="1"/>
</file>

<file path=xl/ctrlProps/ctrlProp615.xml><?xml version="1.0" encoding="utf-8"?>
<formControlPr xmlns="http://schemas.microsoft.com/office/spreadsheetml/2009/9/main" objectType="CheckBox" fmlaLink="$D$15" lockText="1" noThreeD="1"/>
</file>

<file path=xl/ctrlProps/ctrlProp616.xml><?xml version="1.0" encoding="utf-8"?>
<formControlPr xmlns="http://schemas.microsoft.com/office/spreadsheetml/2009/9/main" objectType="CheckBox" fmlaLink="$D$15" lockText="1" noThreeD="1"/>
</file>

<file path=xl/ctrlProps/ctrlProp617.xml><?xml version="1.0" encoding="utf-8"?>
<formControlPr xmlns="http://schemas.microsoft.com/office/spreadsheetml/2009/9/main" objectType="CheckBox" fmlaLink="$D$15" lockText="1" noThreeD="1"/>
</file>

<file path=xl/ctrlProps/ctrlProp618.xml><?xml version="1.0" encoding="utf-8"?>
<formControlPr xmlns="http://schemas.microsoft.com/office/spreadsheetml/2009/9/main" objectType="CheckBox" fmlaLink="$D$15" lockText="1" noThreeD="1"/>
</file>

<file path=xl/ctrlProps/ctrlProp619.xml><?xml version="1.0" encoding="utf-8"?>
<formControlPr xmlns="http://schemas.microsoft.com/office/spreadsheetml/2009/9/main" objectType="CheckBox" fmlaLink="$D$15" lockText="1" noThreeD="1"/>
</file>

<file path=xl/ctrlProps/ctrlProp62.xml><?xml version="1.0" encoding="utf-8"?>
<formControlPr xmlns="http://schemas.microsoft.com/office/spreadsheetml/2009/9/main" objectType="CheckBox" fmlaLink="$D$15" lockText="1" noThreeD="1"/>
</file>

<file path=xl/ctrlProps/ctrlProp620.xml><?xml version="1.0" encoding="utf-8"?>
<formControlPr xmlns="http://schemas.microsoft.com/office/spreadsheetml/2009/9/main" objectType="CheckBox" fmlaLink="$D$15" lockText="1" noThreeD="1"/>
</file>

<file path=xl/ctrlProps/ctrlProp621.xml><?xml version="1.0" encoding="utf-8"?>
<formControlPr xmlns="http://schemas.microsoft.com/office/spreadsheetml/2009/9/main" objectType="CheckBox" fmlaLink="$D$15" lockText="1" noThreeD="1"/>
</file>

<file path=xl/ctrlProps/ctrlProp622.xml><?xml version="1.0" encoding="utf-8"?>
<formControlPr xmlns="http://schemas.microsoft.com/office/spreadsheetml/2009/9/main" objectType="CheckBox" fmlaLink="$D$15" lockText="1" noThreeD="1"/>
</file>

<file path=xl/ctrlProps/ctrlProp623.xml><?xml version="1.0" encoding="utf-8"?>
<formControlPr xmlns="http://schemas.microsoft.com/office/spreadsheetml/2009/9/main" objectType="CheckBox" fmlaLink="$D$15" lockText="1" noThreeD="1"/>
</file>

<file path=xl/ctrlProps/ctrlProp624.xml><?xml version="1.0" encoding="utf-8"?>
<formControlPr xmlns="http://schemas.microsoft.com/office/spreadsheetml/2009/9/main" objectType="CheckBox" fmlaLink="$D$15" lockText="1" noThreeD="1"/>
</file>

<file path=xl/ctrlProps/ctrlProp625.xml><?xml version="1.0" encoding="utf-8"?>
<formControlPr xmlns="http://schemas.microsoft.com/office/spreadsheetml/2009/9/main" objectType="CheckBox" fmlaLink="$D$15" lockText="1" noThreeD="1"/>
</file>

<file path=xl/ctrlProps/ctrlProp626.xml><?xml version="1.0" encoding="utf-8"?>
<formControlPr xmlns="http://schemas.microsoft.com/office/spreadsheetml/2009/9/main" objectType="CheckBox" fmlaLink="$D$15" lockText="1" noThreeD="1"/>
</file>

<file path=xl/ctrlProps/ctrlProp627.xml><?xml version="1.0" encoding="utf-8"?>
<formControlPr xmlns="http://schemas.microsoft.com/office/spreadsheetml/2009/9/main" objectType="CheckBox" fmlaLink="$D$15" lockText="1" noThreeD="1"/>
</file>

<file path=xl/ctrlProps/ctrlProp628.xml><?xml version="1.0" encoding="utf-8"?>
<formControlPr xmlns="http://schemas.microsoft.com/office/spreadsheetml/2009/9/main" objectType="CheckBox" fmlaLink="$D$15" lockText="1" noThreeD="1"/>
</file>

<file path=xl/ctrlProps/ctrlProp629.xml><?xml version="1.0" encoding="utf-8"?>
<formControlPr xmlns="http://schemas.microsoft.com/office/spreadsheetml/2009/9/main" objectType="CheckBox" fmlaLink="$D$15" lockText="1" noThreeD="1"/>
</file>

<file path=xl/ctrlProps/ctrlProp63.xml><?xml version="1.0" encoding="utf-8"?>
<formControlPr xmlns="http://schemas.microsoft.com/office/spreadsheetml/2009/9/main" objectType="CheckBox" fmlaLink="$D$15" lockText="1" noThreeD="1"/>
</file>

<file path=xl/ctrlProps/ctrlProp630.xml><?xml version="1.0" encoding="utf-8"?>
<formControlPr xmlns="http://schemas.microsoft.com/office/spreadsheetml/2009/9/main" objectType="CheckBox" fmlaLink="$D$15" lockText="1" noThreeD="1"/>
</file>

<file path=xl/ctrlProps/ctrlProp631.xml><?xml version="1.0" encoding="utf-8"?>
<formControlPr xmlns="http://schemas.microsoft.com/office/spreadsheetml/2009/9/main" objectType="CheckBox" fmlaLink="$D$15" lockText="1" noThreeD="1"/>
</file>

<file path=xl/ctrlProps/ctrlProp632.xml><?xml version="1.0" encoding="utf-8"?>
<formControlPr xmlns="http://schemas.microsoft.com/office/spreadsheetml/2009/9/main" objectType="CheckBox" fmlaLink="$D$15" lockText="1" noThreeD="1"/>
</file>

<file path=xl/ctrlProps/ctrlProp633.xml><?xml version="1.0" encoding="utf-8"?>
<formControlPr xmlns="http://schemas.microsoft.com/office/spreadsheetml/2009/9/main" objectType="CheckBox" fmlaLink="$D$15" lockText="1" noThreeD="1"/>
</file>

<file path=xl/ctrlProps/ctrlProp634.xml><?xml version="1.0" encoding="utf-8"?>
<formControlPr xmlns="http://schemas.microsoft.com/office/spreadsheetml/2009/9/main" objectType="CheckBox" fmlaLink="$D$15" lockText="1" noThreeD="1"/>
</file>

<file path=xl/ctrlProps/ctrlProp635.xml><?xml version="1.0" encoding="utf-8"?>
<formControlPr xmlns="http://schemas.microsoft.com/office/spreadsheetml/2009/9/main" objectType="CheckBox" fmlaLink="$D$15" lockText="1" noThreeD="1"/>
</file>

<file path=xl/ctrlProps/ctrlProp636.xml><?xml version="1.0" encoding="utf-8"?>
<formControlPr xmlns="http://schemas.microsoft.com/office/spreadsheetml/2009/9/main" objectType="CheckBox" fmlaLink="$D$15" lockText="1" noThreeD="1"/>
</file>

<file path=xl/ctrlProps/ctrlProp637.xml><?xml version="1.0" encoding="utf-8"?>
<formControlPr xmlns="http://schemas.microsoft.com/office/spreadsheetml/2009/9/main" objectType="CheckBox" fmlaLink="$D$15" lockText="1" noThreeD="1"/>
</file>

<file path=xl/ctrlProps/ctrlProp638.xml><?xml version="1.0" encoding="utf-8"?>
<formControlPr xmlns="http://schemas.microsoft.com/office/spreadsheetml/2009/9/main" objectType="CheckBox" fmlaLink="$D$15" lockText="1" noThreeD="1"/>
</file>

<file path=xl/ctrlProps/ctrlProp639.xml><?xml version="1.0" encoding="utf-8"?>
<formControlPr xmlns="http://schemas.microsoft.com/office/spreadsheetml/2009/9/main" objectType="CheckBox" fmlaLink="$D$15" lockText="1" noThreeD="1"/>
</file>

<file path=xl/ctrlProps/ctrlProp64.xml><?xml version="1.0" encoding="utf-8"?>
<formControlPr xmlns="http://schemas.microsoft.com/office/spreadsheetml/2009/9/main" objectType="CheckBox" fmlaLink="$D$15" lockText="1" noThreeD="1"/>
</file>

<file path=xl/ctrlProps/ctrlProp640.xml><?xml version="1.0" encoding="utf-8"?>
<formControlPr xmlns="http://schemas.microsoft.com/office/spreadsheetml/2009/9/main" objectType="CheckBox" fmlaLink="$D$15" lockText="1" noThreeD="1"/>
</file>

<file path=xl/ctrlProps/ctrlProp641.xml><?xml version="1.0" encoding="utf-8"?>
<formControlPr xmlns="http://schemas.microsoft.com/office/spreadsheetml/2009/9/main" objectType="CheckBox" fmlaLink="$D$15" lockText="1" noThreeD="1"/>
</file>

<file path=xl/ctrlProps/ctrlProp642.xml><?xml version="1.0" encoding="utf-8"?>
<formControlPr xmlns="http://schemas.microsoft.com/office/spreadsheetml/2009/9/main" objectType="CheckBox" fmlaLink="$D$15" lockText="1" noThreeD="1"/>
</file>

<file path=xl/ctrlProps/ctrlProp643.xml><?xml version="1.0" encoding="utf-8"?>
<formControlPr xmlns="http://schemas.microsoft.com/office/spreadsheetml/2009/9/main" objectType="CheckBox" fmlaLink="$D$15" lockText="1" noThreeD="1"/>
</file>

<file path=xl/ctrlProps/ctrlProp644.xml><?xml version="1.0" encoding="utf-8"?>
<formControlPr xmlns="http://schemas.microsoft.com/office/spreadsheetml/2009/9/main" objectType="CheckBox" fmlaLink="$D$15" lockText="1" noThreeD="1"/>
</file>

<file path=xl/ctrlProps/ctrlProp645.xml><?xml version="1.0" encoding="utf-8"?>
<formControlPr xmlns="http://schemas.microsoft.com/office/spreadsheetml/2009/9/main" objectType="CheckBox" fmlaLink="$D$15" lockText="1" noThreeD="1"/>
</file>

<file path=xl/ctrlProps/ctrlProp646.xml><?xml version="1.0" encoding="utf-8"?>
<formControlPr xmlns="http://schemas.microsoft.com/office/spreadsheetml/2009/9/main" objectType="CheckBox" fmlaLink="$D$15" lockText="1" noThreeD="1"/>
</file>

<file path=xl/ctrlProps/ctrlProp647.xml><?xml version="1.0" encoding="utf-8"?>
<formControlPr xmlns="http://schemas.microsoft.com/office/spreadsheetml/2009/9/main" objectType="CheckBox" fmlaLink="$D$15" lockText="1" noThreeD="1"/>
</file>

<file path=xl/ctrlProps/ctrlProp648.xml><?xml version="1.0" encoding="utf-8"?>
<formControlPr xmlns="http://schemas.microsoft.com/office/spreadsheetml/2009/9/main" objectType="CheckBox" fmlaLink="$D$15" lockText="1" noThreeD="1"/>
</file>

<file path=xl/ctrlProps/ctrlProp649.xml><?xml version="1.0" encoding="utf-8"?>
<formControlPr xmlns="http://schemas.microsoft.com/office/spreadsheetml/2009/9/main" objectType="CheckBox" fmlaLink="$D$15" lockText="1" noThreeD="1"/>
</file>

<file path=xl/ctrlProps/ctrlProp65.xml><?xml version="1.0" encoding="utf-8"?>
<formControlPr xmlns="http://schemas.microsoft.com/office/spreadsheetml/2009/9/main" objectType="CheckBox" fmlaLink="$D$15" lockText="1" noThreeD="1"/>
</file>

<file path=xl/ctrlProps/ctrlProp650.xml><?xml version="1.0" encoding="utf-8"?>
<formControlPr xmlns="http://schemas.microsoft.com/office/spreadsheetml/2009/9/main" objectType="CheckBox" fmlaLink="$D$15" lockText="1" noThreeD="1"/>
</file>

<file path=xl/ctrlProps/ctrlProp651.xml><?xml version="1.0" encoding="utf-8"?>
<formControlPr xmlns="http://schemas.microsoft.com/office/spreadsheetml/2009/9/main" objectType="CheckBox" fmlaLink="$D$15" lockText="1" noThreeD="1"/>
</file>

<file path=xl/ctrlProps/ctrlProp652.xml><?xml version="1.0" encoding="utf-8"?>
<formControlPr xmlns="http://schemas.microsoft.com/office/spreadsheetml/2009/9/main" objectType="CheckBox" fmlaLink="$D$15" lockText="1" noThreeD="1"/>
</file>

<file path=xl/ctrlProps/ctrlProp653.xml><?xml version="1.0" encoding="utf-8"?>
<formControlPr xmlns="http://schemas.microsoft.com/office/spreadsheetml/2009/9/main" objectType="CheckBox" fmlaLink="$D$15" lockText="1" noThreeD="1"/>
</file>

<file path=xl/ctrlProps/ctrlProp654.xml><?xml version="1.0" encoding="utf-8"?>
<formControlPr xmlns="http://schemas.microsoft.com/office/spreadsheetml/2009/9/main" objectType="CheckBox" fmlaLink="$D$15" lockText="1" noThreeD="1"/>
</file>

<file path=xl/ctrlProps/ctrlProp655.xml><?xml version="1.0" encoding="utf-8"?>
<formControlPr xmlns="http://schemas.microsoft.com/office/spreadsheetml/2009/9/main" objectType="CheckBox" fmlaLink="$D$15" lockText="1" noThreeD="1"/>
</file>

<file path=xl/ctrlProps/ctrlProp656.xml><?xml version="1.0" encoding="utf-8"?>
<formControlPr xmlns="http://schemas.microsoft.com/office/spreadsheetml/2009/9/main" objectType="CheckBox" fmlaLink="$D$15" lockText="1" noThreeD="1"/>
</file>

<file path=xl/ctrlProps/ctrlProp657.xml><?xml version="1.0" encoding="utf-8"?>
<formControlPr xmlns="http://schemas.microsoft.com/office/spreadsheetml/2009/9/main" objectType="CheckBox" fmlaLink="$D$15" lockText="1" noThreeD="1"/>
</file>

<file path=xl/ctrlProps/ctrlProp658.xml><?xml version="1.0" encoding="utf-8"?>
<formControlPr xmlns="http://schemas.microsoft.com/office/spreadsheetml/2009/9/main" objectType="CheckBox" fmlaLink="$D$15" lockText="1" noThreeD="1"/>
</file>

<file path=xl/ctrlProps/ctrlProp659.xml><?xml version="1.0" encoding="utf-8"?>
<formControlPr xmlns="http://schemas.microsoft.com/office/spreadsheetml/2009/9/main" objectType="CheckBox" fmlaLink="$D$15" lockText="1" noThreeD="1"/>
</file>

<file path=xl/ctrlProps/ctrlProp66.xml><?xml version="1.0" encoding="utf-8"?>
<formControlPr xmlns="http://schemas.microsoft.com/office/spreadsheetml/2009/9/main" objectType="CheckBox" fmlaLink="$D$15" lockText="1" noThreeD="1"/>
</file>

<file path=xl/ctrlProps/ctrlProp660.xml><?xml version="1.0" encoding="utf-8"?>
<formControlPr xmlns="http://schemas.microsoft.com/office/spreadsheetml/2009/9/main" objectType="CheckBox" fmlaLink="$D$15" lockText="1" noThreeD="1"/>
</file>

<file path=xl/ctrlProps/ctrlProp661.xml><?xml version="1.0" encoding="utf-8"?>
<formControlPr xmlns="http://schemas.microsoft.com/office/spreadsheetml/2009/9/main" objectType="CheckBox" fmlaLink="$D$15" lockText="1" noThreeD="1"/>
</file>

<file path=xl/ctrlProps/ctrlProp662.xml><?xml version="1.0" encoding="utf-8"?>
<formControlPr xmlns="http://schemas.microsoft.com/office/spreadsheetml/2009/9/main" objectType="CheckBox" fmlaLink="$D$15" lockText="1" noThreeD="1"/>
</file>

<file path=xl/ctrlProps/ctrlProp663.xml><?xml version="1.0" encoding="utf-8"?>
<formControlPr xmlns="http://schemas.microsoft.com/office/spreadsheetml/2009/9/main" objectType="CheckBox" fmlaLink="$D$15" lockText="1" noThreeD="1"/>
</file>

<file path=xl/ctrlProps/ctrlProp664.xml><?xml version="1.0" encoding="utf-8"?>
<formControlPr xmlns="http://schemas.microsoft.com/office/spreadsheetml/2009/9/main" objectType="CheckBox" fmlaLink="$D$15" lockText="1" noThreeD="1"/>
</file>

<file path=xl/ctrlProps/ctrlProp665.xml><?xml version="1.0" encoding="utf-8"?>
<formControlPr xmlns="http://schemas.microsoft.com/office/spreadsheetml/2009/9/main" objectType="CheckBox" fmlaLink="$D$15" lockText="1" noThreeD="1"/>
</file>

<file path=xl/ctrlProps/ctrlProp666.xml><?xml version="1.0" encoding="utf-8"?>
<formControlPr xmlns="http://schemas.microsoft.com/office/spreadsheetml/2009/9/main" objectType="CheckBox" fmlaLink="$D$15" lockText="1" noThreeD="1"/>
</file>

<file path=xl/ctrlProps/ctrlProp667.xml><?xml version="1.0" encoding="utf-8"?>
<formControlPr xmlns="http://schemas.microsoft.com/office/spreadsheetml/2009/9/main" objectType="CheckBox" fmlaLink="$D$15" lockText="1" noThreeD="1"/>
</file>

<file path=xl/ctrlProps/ctrlProp668.xml><?xml version="1.0" encoding="utf-8"?>
<formControlPr xmlns="http://schemas.microsoft.com/office/spreadsheetml/2009/9/main" objectType="CheckBox" fmlaLink="$D$15" lockText="1" noThreeD="1"/>
</file>

<file path=xl/ctrlProps/ctrlProp669.xml><?xml version="1.0" encoding="utf-8"?>
<formControlPr xmlns="http://schemas.microsoft.com/office/spreadsheetml/2009/9/main" objectType="CheckBox" fmlaLink="$D$15" lockText="1" noThreeD="1"/>
</file>

<file path=xl/ctrlProps/ctrlProp67.xml><?xml version="1.0" encoding="utf-8"?>
<formControlPr xmlns="http://schemas.microsoft.com/office/spreadsheetml/2009/9/main" objectType="CheckBox" fmlaLink="$D$15" lockText="1" noThreeD="1"/>
</file>

<file path=xl/ctrlProps/ctrlProp670.xml><?xml version="1.0" encoding="utf-8"?>
<formControlPr xmlns="http://schemas.microsoft.com/office/spreadsheetml/2009/9/main" objectType="CheckBox" fmlaLink="$D$15" lockText="1" noThreeD="1"/>
</file>

<file path=xl/ctrlProps/ctrlProp671.xml><?xml version="1.0" encoding="utf-8"?>
<formControlPr xmlns="http://schemas.microsoft.com/office/spreadsheetml/2009/9/main" objectType="CheckBox" fmlaLink="$D$15" lockText="1" noThreeD="1"/>
</file>

<file path=xl/ctrlProps/ctrlProp672.xml><?xml version="1.0" encoding="utf-8"?>
<formControlPr xmlns="http://schemas.microsoft.com/office/spreadsheetml/2009/9/main" objectType="CheckBox" fmlaLink="$D$15" lockText="1" noThreeD="1"/>
</file>

<file path=xl/ctrlProps/ctrlProp673.xml><?xml version="1.0" encoding="utf-8"?>
<formControlPr xmlns="http://schemas.microsoft.com/office/spreadsheetml/2009/9/main" objectType="CheckBox" fmlaLink="$D$15" lockText="1" noThreeD="1"/>
</file>

<file path=xl/ctrlProps/ctrlProp674.xml><?xml version="1.0" encoding="utf-8"?>
<formControlPr xmlns="http://schemas.microsoft.com/office/spreadsheetml/2009/9/main" objectType="CheckBox" fmlaLink="$D$15" lockText="1" noThreeD="1"/>
</file>

<file path=xl/ctrlProps/ctrlProp675.xml><?xml version="1.0" encoding="utf-8"?>
<formControlPr xmlns="http://schemas.microsoft.com/office/spreadsheetml/2009/9/main" objectType="CheckBox" fmlaLink="$D$15" lockText="1" noThreeD="1"/>
</file>

<file path=xl/ctrlProps/ctrlProp676.xml><?xml version="1.0" encoding="utf-8"?>
<formControlPr xmlns="http://schemas.microsoft.com/office/spreadsheetml/2009/9/main" objectType="CheckBox" fmlaLink="$D$15" lockText="1" noThreeD="1"/>
</file>

<file path=xl/ctrlProps/ctrlProp677.xml><?xml version="1.0" encoding="utf-8"?>
<formControlPr xmlns="http://schemas.microsoft.com/office/spreadsheetml/2009/9/main" objectType="CheckBox" fmlaLink="$D$15" lockText="1" noThreeD="1"/>
</file>

<file path=xl/ctrlProps/ctrlProp678.xml><?xml version="1.0" encoding="utf-8"?>
<formControlPr xmlns="http://schemas.microsoft.com/office/spreadsheetml/2009/9/main" objectType="CheckBox" fmlaLink="$D$15" lockText="1" noThreeD="1"/>
</file>

<file path=xl/ctrlProps/ctrlProp679.xml><?xml version="1.0" encoding="utf-8"?>
<formControlPr xmlns="http://schemas.microsoft.com/office/spreadsheetml/2009/9/main" objectType="CheckBox" fmlaLink="$D$15" lockText="1" noThreeD="1"/>
</file>

<file path=xl/ctrlProps/ctrlProp68.xml><?xml version="1.0" encoding="utf-8"?>
<formControlPr xmlns="http://schemas.microsoft.com/office/spreadsheetml/2009/9/main" objectType="CheckBox" fmlaLink="$D$15" lockText="1" noThreeD="1"/>
</file>

<file path=xl/ctrlProps/ctrlProp680.xml><?xml version="1.0" encoding="utf-8"?>
<formControlPr xmlns="http://schemas.microsoft.com/office/spreadsheetml/2009/9/main" objectType="CheckBox" fmlaLink="$D$15" lockText="1" noThreeD="1"/>
</file>

<file path=xl/ctrlProps/ctrlProp681.xml><?xml version="1.0" encoding="utf-8"?>
<formControlPr xmlns="http://schemas.microsoft.com/office/spreadsheetml/2009/9/main" objectType="CheckBox" fmlaLink="$D$15" lockText="1" noThreeD="1"/>
</file>

<file path=xl/ctrlProps/ctrlProp682.xml><?xml version="1.0" encoding="utf-8"?>
<formControlPr xmlns="http://schemas.microsoft.com/office/spreadsheetml/2009/9/main" objectType="CheckBox" fmlaLink="$D$15" lockText="1" noThreeD="1"/>
</file>

<file path=xl/ctrlProps/ctrlProp683.xml><?xml version="1.0" encoding="utf-8"?>
<formControlPr xmlns="http://schemas.microsoft.com/office/spreadsheetml/2009/9/main" objectType="CheckBox" fmlaLink="$D$15" lockText="1" noThreeD="1"/>
</file>

<file path=xl/ctrlProps/ctrlProp684.xml><?xml version="1.0" encoding="utf-8"?>
<formControlPr xmlns="http://schemas.microsoft.com/office/spreadsheetml/2009/9/main" objectType="CheckBox" fmlaLink="$D$15" lockText="1" noThreeD="1"/>
</file>

<file path=xl/ctrlProps/ctrlProp685.xml><?xml version="1.0" encoding="utf-8"?>
<formControlPr xmlns="http://schemas.microsoft.com/office/spreadsheetml/2009/9/main" objectType="CheckBox" fmlaLink="$D$15" lockText="1" noThreeD="1"/>
</file>

<file path=xl/ctrlProps/ctrlProp686.xml><?xml version="1.0" encoding="utf-8"?>
<formControlPr xmlns="http://schemas.microsoft.com/office/spreadsheetml/2009/9/main" objectType="CheckBox" fmlaLink="$D$15" lockText="1" noThreeD="1"/>
</file>

<file path=xl/ctrlProps/ctrlProp687.xml><?xml version="1.0" encoding="utf-8"?>
<formControlPr xmlns="http://schemas.microsoft.com/office/spreadsheetml/2009/9/main" objectType="CheckBox" fmlaLink="$D$15" lockText="1" noThreeD="1"/>
</file>

<file path=xl/ctrlProps/ctrlProp688.xml><?xml version="1.0" encoding="utf-8"?>
<formControlPr xmlns="http://schemas.microsoft.com/office/spreadsheetml/2009/9/main" objectType="CheckBox" fmlaLink="$D$15" lockText="1" noThreeD="1"/>
</file>

<file path=xl/ctrlProps/ctrlProp689.xml><?xml version="1.0" encoding="utf-8"?>
<formControlPr xmlns="http://schemas.microsoft.com/office/spreadsheetml/2009/9/main" objectType="CheckBox" fmlaLink="$D$15" lockText="1" noThreeD="1"/>
</file>

<file path=xl/ctrlProps/ctrlProp69.xml><?xml version="1.0" encoding="utf-8"?>
<formControlPr xmlns="http://schemas.microsoft.com/office/spreadsheetml/2009/9/main" objectType="CheckBox" fmlaLink="$D$15" lockText="1" noThreeD="1"/>
</file>

<file path=xl/ctrlProps/ctrlProp690.xml><?xml version="1.0" encoding="utf-8"?>
<formControlPr xmlns="http://schemas.microsoft.com/office/spreadsheetml/2009/9/main" objectType="CheckBox" fmlaLink="$D$15" lockText="1" noThreeD="1"/>
</file>

<file path=xl/ctrlProps/ctrlProp691.xml><?xml version="1.0" encoding="utf-8"?>
<formControlPr xmlns="http://schemas.microsoft.com/office/spreadsheetml/2009/9/main" objectType="CheckBox" fmlaLink="$D$15" lockText="1" noThreeD="1"/>
</file>

<file path=xl/ctrlProps/ctrlProp692.xml><?xml version="1.0" encoding="utf-8"?>
<formControlPr xmlns="http://schemas.microsoft.com/office/spreadsheetml/2009/9/main" objectType="CheckBox" fmlaLink="$D$15" lockText="1" noThreeD="1"/>
</file>

<file path=xl/ctrlProps/ctrlProp693.xml><?xml version="1.0" encoding="utf-8"?>
<formControlPr xmlns="http://schemas.microsoft.com/office/spreadsheetml/2009/9/main" objectType="CheckBox" fmlaLink="$D$15" lockText="1" noThreeD="1"/>
</file>

<file path=xl/ctrlProps/ctrlProp694.xml><?xml version="1.0" encoding="utf-8"?>
<formControlPr xmlns="http://schemas.microsoft.com/office/spreadsheetml/2009/9/main" objectType="CheckBox" fmlaLink="$D$15" lockText="1" noThreeD="1"/>
</file>

<file path=xl/ctrlProps/ctrlProp695.xml><?xml version="1.0" encoding="utf-8"?>
<formControlPr xmlns="http://schemas.microsoft.com/office/spreadsheetml/2009/9/main" objectType="CheckBox" fmlaLink="$D$15" lockText="1" noThreeD="1"/>
</file>

<file path=xl/ctrlProps/ctrlProp696.xml><?xml version="1.0" encoding="utf-8"?>
<formControlPr xmlns="http://schemas.microsoft.com/office/spreadsheetml/2009/9/main" objectType="CheckBox" fmlaLink="$D$15" lockText="1" noThreeD="1"/>
</file>

<file path=xl/ctrlProps/ctrlProp697.xml><?xml version="1.0" encoding="utf-8"?>
<formControlPr xmlns="http://schemas.microsoft.com/office/spreadsheetml/2009/9/main" objectType="CheckBox" fmlaLink="$D$15" lockText="1" noThreeD="1"/>
</file>

<file path=xl/ctrlProps/ctrlProp698.xml><?xml version="1.0" encoding="utf-8"?>
<formControlPr xmlns="http://schemas.microsoft.com/office/spreadsheetml/2009/9/main" objectType="CheckBox" fmlaLink="$D$15" lockText="1" noThreeD="1"/>
</file>

<file path=xl/ctrlProps/ctrlProp699.xml><?xml version="1.0" encoding="utf-8"?>
<formControlPr xmlns="http://schemas.microsoft.com/office/spreadsheetml/2009/9/main" objectType="CheckBox" fmlaLink="$D$15" lockText="1" noThreeD="1"/>
</file>

<file path=xl/ctrlProps/ctrlProp7.xml><?xml version="1.0" encoding="utf-8"?>
<formControlPr xmlns="http://schemas.microsoft.com/office/spreadsheetml/2009/9/main" objectType="CheckBox" fmlaLink="$D$15" lockText="1" noThreeD="1"/>
</file>

<file path=xl/ctrlProps/ctrlProp70.xml><?xml version="1.0" encoding="utf-8"?>
<formControlPr xmlns="http://schemas.microsoft.com/office/spreadsheetml/2009/9/main" objectType="CheckBox" fmlaLink="$D$15" lockText="1" noThreeD="1"/>
</file>

<file path=xl/ctrlProps/ctrlProp700.xml><?xml version="1.0" encoding="utf-8"?>
<formControlPr xmlns="http://schemas.microsoft.com/office/spreadsheetml/2009/9/main" objectType="CheckBox" fmlaLink="$D$15" lockText="1" noThreeD="1"/>
</file>

<file path=xl/ctrlProps/ctrlProp701.xml><?xml version="1.0" encoding="utf-8"?>
<formControlPr xmlns="http://schemas.microsoft.com/office/spreadsheetml/2009/9/main" objectType="CheckBox" fmlaLink="$D$15" lockText="1" noThreeD="1"/>
</file>

<file path=xl/ctrlProps/ctrlProp702.xml><?xml version="1.0" encoding="utf-8"?>
<formControlPr xmlns="http://schemas.microsoft.com/office/spreadsheetml/2009/9/main" objectType="CheckBox" fmlaLink="$D$15" lockText="1" noThreeD="1"/>
</file>

<file path=xl/ctrlProps/ctrlProp703.xml><?xml version="1.0" encoding="utf-8"?>
<formControlPr xmlns="http://schemas.microsoft.com/office/spreadsheetml/2009/9/main" objectType="CheckBox" fmlaLink="$D$15" lockText="1" noThreeD="1"/>
</file>

<file path=xl/ctrlProps/ctrlProp704.xml><?xml version="1.0" encoding="utf-8"?>
<formControlPr xmlns="http://schemas.microsoft.com/office/spreadsheetml/2009/9/main" objectType="CheckBox" fmlaLink="$D$15" lockText="1" noThreeD="1"/>
</file>

<file path=xl/ctrlProps/ctrlProp705.xml><?xml version="1.0" encoding="utf-8"?>
<formControlPr xmlns="http://schemas.microsoft.com/office/spreadsheetml/2009/9/main" objectType="CheckBox" fmlaLink="$D$15" lockText="1" noThreeD="1"/>
</file>

<file path=xl/ctrlProps/ctrlProp706.xml><?xml version="1.0" encoding="utf-8"?>
<formControlPr xmlns="http://schemas.microsoft.com/office/spreadsheetml/2009/9/main" objectType="CheckBox" fmlaLink="$D$15" lockText="1" noThreeD="1"/>
</file>

<file path=xl/ctrlProps/ctrlProp707.xml><?xml version="1.0" encoding="utf-8"?>
<formControlPr xmlns="http://schemas.microsoft.com/office/spreadsheetml/2009/9/main" objectType="CheckBox" fmlaLink="$D$15" lockText="1" noThreeD="1"/>
</file>

<file path=xl/ctrlProps/ctrlProp708.xml><?xml version="1.0" encoding="utf-8"?>
<formControlPr xmlns="http://schemas.microsoft.com/office/spreadsheetml/2009/9/main" objectType="CheckBox" fmlaLink="$D$15" lockText="1" noThreeD="1"/>
</file>

<file path=xl/ctrlProps/ctrlProp709.xml><?xml version="1.0" encoding="utf-8"?>
<formControlPr xmlns="http://schemas.microsoft.com/office/spreadsheetml/2009/9/main" objectType="CheckBox" fmlaLink="$D$15" lockText="1" noThreeD="1"/>
</file>

<file path=xl/ctrlProps/ctrlProp71.xml><?xml version="1.0" encoding="utf-8"?>
<formControlPr xmlns="http://schemas.microsoft.com/office/spreadsheetml/2009/9/main" objectType="CheckBox" fmlaLink="$D$15" lockText="1" noThreeD="1"/>
</file>

<file path=xl/ctrlProps/ctrlProp710.xml><?xml version="1.0" encoding="utf-8"?>
<formControlPr xmlns="http://schemas.microsoft.com/office/spreadsheetml/2009/9/main" objectType="CheckBox" fmlaLink="$D$15" lockText="1" noThreeD="1"/>
</file>

<file path=xl/ctrlProps/ctrlProp711.xml><?xml version="1.0" encoding="utf-8"?>
<formControlPr xmlns="http://schemas.microsoft.com/office/spreadsheetml/2009/9/main" objectType="CheckBox" fmlaLink="$D$15" lockText="1" noThreeD="1"/>
</file>

<file path=xl/ctrlProps/ctrlProp712.xml><?xml version="1.0" encoding="utf-8"?>
<formControlPr xmlns="http://schemas.microsoft.com/office/spreadsheetml/2009/9/main" objectType="CheckBox" fmlaLink="$D$15" lockText="1" noThreeD="1"/>
</file>

<file path=xl/ctrlProps/ctrlProp713.xml><?xml version="1.0" encoding="utf-8"?>
<formControlPr xmlns="http://schemas.microsoft.com/office/spreadsheetml/2009/9/main" objectType="CheckBox" fmlaLink="$D$15" lockText="1" noThreeD="1"/>
</file>

<file path=xl/ctrlProps/ctrlProp714.xml><?xml version="1.0" encoding="utf-8"?>
<formControlPr xmlns="http://schemas.microsoft.com/office/spreadsheetml/2009/9/main" objectType="CheckBox" fmlaLink="$D$15" lockText="1" noThreeD="1"/>
</file>

<file path=xl/ctrlProps/ctrlProp715.xml><?xml version="1.0" encoding="utf-8"?>
<formControlPr xmlns="http://schemas.microsoft.com/office/spreadsheetml/2009/9/main" objectType="CheckBox" fmlaLink="$D$15" lockText="1" noThreeD="1"/>
</file>

<file path=xl/ctrlProps/ctrlProp716.xml><?xml version="1.0" encoding="utf-8"?>
<formControlPr xmlns="http://schemas.microsoft.com/office/spreadsheetml/2009/9/main" objectType="CheckBox" fmlaLink="$D$15" lockText="1" noThreeD="1"/>
</file>

<file path=xl/ctrlProps/ctrlProp717.xml><?xml version="1.0" encoding="utf-8"?>
<formControlPr xmlns="http://schemas.microsoft.com/office/spreadsheetml/2009/9/main" objectType="CheckBox" fmlaLink="$D$15" lockText="1" noThreeD="1"/>
</file>

<file path=xl/ctrlProps/ctrlProp718.xml><?xml version="1.0" encoding="utf-8"?>
<formControlPr xmlns="http://schemas.microsoft.com/office/spreadsheetml/2009/9/main" objectType="CheckBox" fmlaLink="$D$15" lockText="1" noThreeD="1"/>
</file>

<file path=xl/ctrlProps/ctrlProp719.xml><?xml version="1.0" encoding="utf-8"?>
<formControlPr xmlns="http://schemas.microsoft.com/office/spreadsheetml/2009/9/main" objectType="CheckBox" fmlaLink="$D$15" lockText="1" noThreeD="1"/>
</file>

<file path=xl/ctrlProps/ctrlProp72.xml><?xml version="1.0" encoding="utf-8"?>
<formControlPr xmlns="http://schemas.microsoft.com/office/spreadsheetml/2009/9/main" objectType="CheckBox" fmlaLink="$D$15" lockText="1" noThreeD="1"/>
</file>

<file path=xl/ctrlProps/ctrlProp720.xml><?xml version="1.0" encoding="utf-8"?>
<formControlPr xmlns="http://schemas.microsoft.com/office/spreadsheetml/2009/9/main" objectType="CheckBox" fmlaLink="$D$15" lockText="1" noThreeD="1"/>
</file>

<file path=xl/ctrlProps/ctrlProp721.xml><?xml version="1.0" encoding="utf-8"?>
<formControlPr xmlns="http://schemas.microsoft.com/office/spreadsheetml/2009/9/main" objectType="CheckBox" fmlaLink="$D$15" lockText="1" noThreeD="1"/>
</file>

<file path=xl/ctrlProps/ctrlProp722.xml><?xml version="1.0" encoding="utf-8"?>
<formControlPr xmlns="http://schemas.microsoft.com/office/spreadsheetml/2009/9/main" objectType="CheckBox" fmlaLink="$D$15" lockText="1" noThreeD="1"/>
</file>

<file path=xl/ctrlProps/ctrlProp723.xml><?xml version="1.0" encoding="utf-8"?>
<formControlPr xmlns="http://schemas.microsoft.com/office/spreadsheetml/2009/9/main" objectType="CheckBox" fmlaLink="$D$15" lockText="1" noThreeD="1"/>
</file>

<file path=xl/ctrlProps/ctrlProp724.xml><?xml version="1.0" encoding="utf-8"?>
<formControlPr xmlns="http://schemas.microsoft.com/office/spreadsheetml/2009/9/main" objectType="CheckBox" fmlaLink="$D$15" lockText="1" noThreeD="1"/>
</file>

<file path=xl/ctrlProps/ctrlProp725.xml><?xml version="1.0" encoding="utf-8"?>
<formControlPr xmlns="http://schemas.microsoft.com/office/spreadsheetml/2009/9/main" objectType="CheckBox" fmlaLink="$D$15" lockText="1" noThreeD="1"/>
</file>

<file path=xl/ctrlProps/ctrlProp726.xml><?xml version="1.0" encoding="utf-8"?>
<formControlPr xmlns="http://schemas.microsoft.com/office/spreadsheetml/2009/9/main" objectType="CheckBox" fmlaLink="$D$15" lockText="1" noThreeD="1"/>
</file>

<file path=xl/ctrlProps/ctrlProp727.xml><?xml version="1.0" encoding="utf-8"?>
<formControlPr xmlns="http://schemas.microsoft.com/office/spreadsheetml/2009/9/main" objectType="CheckBox" fmlaLink="$D$15" lockText="1" noThreeD="1"/>
</file>

<file path=xl/ctrlProps/ctrlProp728.xml><?xml version="1.0" encoding="utf-8"?>
<formControlPr xmlns="http://schemas.microsoft.com/office/spreadsheetml/2009/9/main" objectType="CheckBox" fmlaLink="$D$15" lockText="1" noThreeD="1"/>
</file>

<file path=xl/ctrlProps/ctrlProp729.xml><?xml version="1.0" encoding="utf-8"?>
<formControlPr xmlns="http://schemas.microsoft.com/office/spreadsheetml/2009/9/main" objectType="CheckBox" fmlaLink="$D$15" lockText="1" noThreeD="1"/>
</file>

<file path=xl/ctrlProps/ctrlProp73.xml><?xml version="1.0" encoding="utf-8"?>
<formControlPr xmlns="http://schemas.microsoft.com/office/spreadsheetml/2009/9/main" objectType="CheckBox" fmlaLink="$D$15" lockText="1" noThreeD="1"/>
</file>

<file path=xl/ctrlProps/ctrlProp730.xml><?xml version="1.0" encoding="utf-8"?>
<formControlPr xmlns="http://schemas.microsoft.com/office/spreadsheetml/2009/9/main" objectType="CheckBox" fmlaLink="$D$15" lockText="1" noThreeD="1"/>
</file>

<file path=xl/ctrlProps/ctrlProp731.xml><?xml version="1.0" encoding="utf-8"?>
<formControlPr xmlns="http://schemas.microsoft.com/office/spreadsheetml/2009/9/main" objectType="CheckBox" fmlaLink="$D$15" lockText="1" noThreeD="1"/>
</file>

<file path=xl/ctrlProps/ctrlProp732.xml><?xml version="1.0" encoding="utf-8"?>
<formControlPr xmlns="http://schemas.microsoft.com/office/spreadsheetml/2009/9/main" objectType="CheckBox" fmlaLink="$D$15" lockText="1" noThreeD="1"/>
</file>

<file path=xl/ctrlProps/ctrlProp733.xml><?xml version="1.0" encoding="utf-8"?>
<formControlPr xmlns="http://schemas.microsoft.com/office/spreadsheetml/2009/9/main" objectType="CheckBox" fmlaLink="$D$15" lockText="1" noThreeD="1"/>
</file>

<file path=xl/ctrlProps/ctrlProp734.xml><?xml version="1.0" encoding="utf-8"?>
<formControlPr xmlns="http://schemas.microsoft.com/office/spreadsheetml/2009/9/main" objectType="CheckBox" fmlaLink="$D$15" lockText="1" noThreeD="1"/>
</file>

<file path=xl/ctrlProps/ctrlProp735.xml><?xml version="1.0" encoding="utf-8"?>
<formControlPr xmlns="http://schemas.microsoft.com/office/spreadsheetml/2009/9/main" objectType="CheckBox" fmlaLink="$D$15" lockText="1" noThreeD="1"/>
</file>

<file path=xl/ctrlProps/ctrlProp736.xml><?xml version="1.0" encoding="utf-8"?>
<formControlPr xmlns="http://schemas.microsoft.com/office/spreadsheetml/2009/9/main" objectType="CheckBox" fmlaLink="$D$15" lockText="1" noThreeD="1"/>
</file>

<file path=xl/ctrlProps/ctrlProp737.xml><?xml version="1.0" encoding="utf-8"?>
<formControlPr xmlns="http://schemas.microsoft.com/office/spreadsheetml/2009/9/main" objectType="CheckBox" fmlaLink="$D$15" lockText="1" noThreeD="1"/>
</file>

<file path=xl/ctrlProps/ctrlProp738.xml><?xml version="1.0" encoding="utf-8"?>
<formControlPr xmlns="http://schemas.microsoft.com/office/spreadsheetml/2009/9/main" objectType="CheckBox" fmlaLink="$D$15" lockText="1" noThreeD="1"/>
</file>

<file path=xl/ctrlProps/ctrlProp739.xml><?xml version="1.0" encoding="utf-8"?>
<formControlPr xmlns="http://schemas.microsoft.com/office/spreadsheetml/2009/9/main" objectType="CheckBox" fmlaLink="$D$15" lockText="1" noThreeD="1"/>
</file>

<file path=xl/ctrlProps/ctrlProp74.xml><?xml version="1.0" encoding="utf-8"?>
<formControlPr xmlns="http://schemas.microsoft.com/office/spreadsheetml/2009/9/main" objectType="CheckBox" fmlaLink="$D$15" lockText="1" noThreeD="1"/>
</file>

<file path=xl/ctrlProps/ctrlProp740.xml><?xml version="1.0" encoding="utf-8"?>
<formControlPr xmlns="http://schemas.microsoft.com/office/spreadsheetml/2009/9/main" objectType="CheckBox" fmlaLink="$D$15" lockText="1" noThreeD="1"/>
</file>

<file path=xl/ctrlProps/ctrlProp741.xml><?xml version="1.0" encoding="utf-8"?>
<formControlPr xmlns="http://schemas.microsoft.com/office/spreadsheetml/2009/9/main" objectType="CheckBox" fmlaLink="$D$15" lockText="1" noThreeD="1"/>
</file>

<file path=xl/ctrlProps/ctrlProp742.xml><?xml version="1.0" encoding="utf-8"?>
<formControlPr xmlns="http://schemas.microsoft.com/office/spreadsheetml/2009/9/main" objectType="CheckBox" fmlaLink="$D$15" lockText="1" noThreeD="1"/>
</file>

<file path=xl/ctrlProps/ctrlProp743.xml><?xml version="1.0" encoding="utf-8"?>
<formControlPr xmlns="http://schemas.microsoft.com/office/spreadsheetml/2009/9/main" objectType="CheckBox" fmlaLink="$D$15" lockText="1" noThreeD="1"/>
</file>

<file path=xl/ctrlProps/ctrlProp744.xml><?xml version="1.0" encoding="utf-8"?>
<formControlPr xmlns="http://schemas.microsoft.com/office/spreadsheetml/2009/9/main" objectType="CheckBox" fmlaLink="$D$15" lockText="1" noThreeD="1"/>
</file>

<file path=xl/ctrlProps/ctrlProp745.xml><?xml version="1.0" encoding="utf-8"?>
<formControlPr xmlns="http://schemas.microsoft.com/office/spreadsheetml/2009/9/main" objectType="CheckBox" fmlaLink="$D$15" lockText="1" noThreeD="1"/>
</file>

<file path=xl/ctrlProps/ctrlProp746.xml><?xml version="1.0" encoding="utf-8"?>
<formControlPr xmlns="http://schemas.microsoft.com/office/spreadsheetml/2009/9/main" objectType="CheckBox" fmlaLink="$D$15" lockText="1" noThreeD="1"/>
</file>

<file path=xl/ctrlProps/ctrlProp747.xml><?xml version="1.0" encoding="utf-8"?>
<formControlPr xmlns="http://schemas.microsoft.com/office/spreadsheetml/2009/9/main" objectType="CheckBox" fmlaLink="$D$15" lockText="1" noThreeD="1"/>
</file>

<file path=xl/ctrlProps/ctrlProp748.xml><?xml version="1.0" encoding="utf-8"?>
<formControlPr xmlns="http://schemas.microsoft.com/office/spreadsheetml/2009/9/main" objectType="CheckBox" fmlaLink="$D$15" lockText="1" noThreeD="1"/>
</file>

<file path=xl/ctrlProps/ctrlProp749.xml><?xml version="1.0" encoding="utf-8"?>
<formControlPr xmlns="http://schemas.microsoft.com/office/spreadsheetml/2009/9/main" objectType="CheckBox" fmlaLink="$D$15" lockText="1" noThreeD="1"/>
</file>

<file path=xl/ctrlProps/ctrlProp75.xml><?xml version="1.0" encoding="utf-8"?>
<formControlPr xmlns="http://schemas.microsoft.com/office/spreadsheetml/2009/9/main" objectType="CheckBox" fmlaLink="$D$15" lockText="1" noThreeD="1"/>
</file>

<file path=xl/ctrlProps/ctrlProp750.xml><?xml version="1.0" encoding="utf-8"?>
<formControlPr xmlns="http://schemas.microsoft.com/office/spreadsheetml/2009/9/main" objectType="CheckBox" fmlaLink="$D$15" lockText="1" noThreeD="1"/>
</file>

<file path=xl/ctrlProps/ctrlProp751.xml><?xml version="1.0" encoding="utf-8"?>
<formControlPr xmlns="http://schemas.microsoft.com/office/spreadsheetml/2009/9/main" objectType="CheckBox" fmlaLink="$D$15" lockText="1" noThreeD="1"/>
</file>

<file path=xl/ctrlProps/ctrlProp752.xml><?xml version="1.0" encoding="utf-8"?>
<formControlPr xmlns="http://schemas.microsoft.com/office/spreadsheetml/2009/9/main" objectType="CheckBox" fmlaLink="$D$15" lockText="1" noThreeD="1"/>
</file>

<file path=xl/ctrlProps/ctrlProp753.xml><?xml version="1.0" encoding="utf-8"?>
<formControlPr xmlns="http://schemas.microsoft.com/office/spreadsheetml/2009/9/main" objectType="CheckBox" fmlaLink="$D$15" lockText="1" noThreeD="1"/>
</file>

<file path=xl/ctrlProps/ctrlProp754.xml><?xml version="1.0" encoding="utf-8"?>
<formControlPr xmlns="http://schemas.microsoft.com/office/spreadsheetml/2009/9/main" objectType="CheckBox" fmlaLink="$D$15" lockText="1" noThreeD="1"/>
</file>

<file path=xl/ctrlProps/ctrlProp755.xml><?xml version="1.0" encoding="utf-8"?>
<formControlPr xmlns="http://schemas.microsoft.com/office/spreadsheetml/2009/9/main" objectType="CheckBox" fmlaLink="$D$15" lockText="1" noThreeD="1"/>
</file>

<file path=xl/ctrlProps/ctrlProp756.xml><?xml version="1.0" encoding="utf-8"?>
<formControlPr xmlns="http://schemas.microsoft.com/office/spreadsheetml/2009/9/main" objectType="CheckBox" fmlaLink="$D$15" lockText="1" noThreeD="1"/>
</file>

<file path=xl/ctrlProps/ctrlProp757.xml><?xml version="1.0" encoding="utf-8"?>
<formControlPr xmlns="http://schemas.microsoft.com/office/spreadsheetml/2009/9/main" objectType="CheckBox" fmlaLink="$D$15" lockText="1" noThreeD="1"/>
</file>

<file path=xl/ctrlProps/ctrlProp758.xml><?xml version="1.0" encoding="utf-8"?>
<formControlPr xmlns="http://schemas.microsoft.com/office/spreadsheetml/2009/9/main" objectType="CheckBox" fmlaLink="$D$15" lockText="1" noThreeD="1"/>
</file>

<file path=xl/ctrlProps/ctrlProp759.xml><?xml version="1.0" encoding="utf-8"?>
<formControlPr xmlns="http://schemas.microsoft.com/office/spreadsheetml/2009/9/main" objectType="CheckBox" fmlaLink="$D$15" lockText="1" noThreeD="1"/>
</file>

<file path=xl/ctrlProps/ctrlProp76.xml><?xml version="1.0" encoding="utf-8"?>
<formControlPr xmlns="http://schemas.microsoft.com/office/spreadsheetml/2009/9/main" objectType="CheckBox" fmlaLink="$D$15" lockText="1" noThreeD="1"/>
</file>

<file path=xl/ctrlProps/ctrlProp760.xml><?xml version="1.0" encoding="utf-8"?>
<formControlPr xmlns="http://schemas.microsoft.com/office/spreadsheetml/2009/9/main" objectType="CheckBox" fmlaLink="$D$15" lockText="1" noThreeD="1"/>
</file>

<file path=xl/ctrlProps/ctrlProp761.xml><?xml version="1.0" encoding="utf-8"?>
<formControlPr xmlns="http://schemas.microsoft.com/office/spreadsheetml/2009/9/main" objectType="CheckBox" fmlaLink="$D$15" lockText="1" noThreeD="1"/>
</file>

<file path=xl/ctrlProps/ctrlProp762.xml><?xml version="1.0" encoding="utf-8"?>
<formControlPr xmlns="http://schemas.microsoft.com/office/spreadsheetml/2009/9/main" objectType="CheckBox" fmlaLink="$D$15" lockText="1" noThreeD="1"/>
</file>

<file path=xl/ctrlProps/ctrlProp763.xml><?xml version="1.0" encoding="utf-8"?>
<formControlPr xmlns="http://schemas.microsoft.com/office/spreadsheetml/2009/9/main" objectType="CheckBox" fmlaLink="$D$15" lockText="1" noThreeD="1"/>
</file>

<file path=xl/ctrlProps/ctrlProp764.xml><?xml version="1.0" encoding="utf-8"?>
<formControlPr xmlns="http://schemas.microsoft.com/office/spreadsheetml/2009/9/main" objectType="CheckBox" fmlaLink="$D$15" lockText="1" noThreeD="1"/>
</file>

<file path=xl/ctrlProps/ctrlProp765.xml><?xml version="1.0" encoding="utf-8"?>
<formControlPr xmlns="http://schemas.microsoft.com/office/spreadsheetml/2009/9/main" objectType="CheckBox" fmlaLink="$D$15" lockText="1" noThreeD="1"/>
</file>

<file path=xl/ctrlProps/ctrlProp766.xml><?xml version="1.0" encoding="utf-8"?>
<formControlPr xmlns="http://schemas.microsoft.com/office/spreadsheetml/2009/9/main" objectType="CheckBox" fmlaLink="$D$15" lockText="1" noThreeD="1"/>
</file>

<file path=xl/ctrlProps/ctrlProp767.xml><?xml version="1.0" encoding="utf-8"?>
<formControlPr xmlns="http://schemas.microsoft.com/office/spreadsheetml/2009/9/main" objectType="CheckBox" fmlaLink="$D$15" lockText="1" noThreeD="1"/>
</file>

<file path=xl/ctrlProps/ctrlProp768.xml><?xml version="1.0" encoding="utf-8"?>
<formControlPr xmlns="http://schemas.microsoft.com/office/spreadsheetml/2009/9/main" objectType="CheckBox" fmlaLink="$D$15" lockText="1" noThreeD="1"/>
</file>

<file path=xl/ctrlProps/ctrlProp769.xml><?xml version="1.0" encoding="utf-8"?>
<formControlPr xmlns="http://schemas.microsoft.com/office/spreadsheetml/2009/9/main" objectType="CheckBox" fmlaLink="$D$15" lockText="1" noThreeD="1"/>
</file>

<file path=xl/ctrlProps/ctrlProp77.xml><?xml version="1.0" encoding="utf-8"?>
<formControlPr xmlns="http://schemas.microsoft.com/office/spreadsheetml/2009/9/main" objectType="CheckBox" fmlaLink="$D$15" lockText="1" noThreeD="1"/>
</file>

<file path=xl/ctrlProps/ctrlProp770.xml><?xml version="1.0" encoding="utf-8"?>
<formControlPr xmlns="http://schemas.microsoft.com/office/spreadsheetml/2009/9/main" objectType="CheckBox" fmlaLink="$D$15" lockText="1" noThreeD="1"/>
</file>

<file path=xl/ctrlProps/ctrlProp771.xml><?xml version="1.0" encoding="utf-8"?>
<formControlPr xmlns="http://schemas.microsoft.com/office/spreadsheetml/2009/9/main" objectType="CheckBox" fmlaLink="$D$15" lockText="1" noThreeD="1"/>
</file>

<file path=xl/ctrlProps/ctrlProp772.xml><?xml version="1.0" encoding="utf-8"?>
<formControlPr xmlns="http://schemas.microsoft.com/office/spreadsheetml/2009/9/main" objectType="CheckBox" fmlaLink="$D$15" lockText="1" noThreeD="1"/>
</file>

<file path=xl/ctrlProps/ctrlProp773.xml><?xml version="1.0" encoding="utf-8"?>
<formControlPr xmlns="http://schemas.microsoft.com/office/spreadsheetml/2009/9/main" objectType="CheckBox" fmlaLink="$D$15" lockText="1" noThreeD="1"/>
</file>

<file path=xl/ctrlProps/ctrlProp774.xml><?xml version="1.0" encoding="utf-8"?>
<formControlPr xmlns="http://schemas.microsoft.com/office/spreadsheetml/2009/9/main" objectType="CheckBox" fmlaLink="$D$15" lockText="1" noThreeD="1"/>
</file>

<file path=xl/ctrlProps/ctrlProp775.xml><?xml version="1.0" encoding="utf-8"?>
<formControlPr xmlns="http://schemas.microsoft.com/office/spreadsheetml/2009/9/main" objectType="CheckBox" fmlaLink="$D$15" lockText="1" noThreeD="1"/>
</file>

<file path=xl/ctrlProps/ctrlProp776.xml><?xml version="1.0" encoding="utf-8"?>
<formControlPr xmlns="http://schemas.microsoft.com/office/spreadsheetml/2009/9/main" objectType="CheckBox" fmlaLink="$D$15" lockText="1" noThreeD="1"/>
</file>

<file path=xl/ctrlProps/ctrlProp777.xml><?xml version="1.0" encoding="utf-8"?>
<formControlPr xmlns="http://schemas.microsoft.com/office/spreadsheetml/2009/9/main" objectType="CheckBox" fmlaLink="$D$15" lockText="1" noThreeD="1"/>
</file>

<file path=xl/ctrlProps/ctrlProp778.xml><?xml version="1.0" encoding="utf-8"?>
<formControlPr xmlns="http://schemas.microsoft.com/office/spreadsheetml/2009/9/main" objectType="CheckBox" fmlaLink="$D$15" lockText="1" noThreeD="1"/>
</file>

<file path=xl/ctrlProps/ctrlProp779.xml><?xml version="1.0" encoding="utf-8"?>
<formControlPr xmlns="http://schemas.microsoft.com/office/spreadsheetml/2009/9/main" objectType="CheckBox" fmlaLink="$D$15" lockText="1" noThreeD="1"/>
</file>

<file path=xl/ctrlProps/ctrlProp78.xml><?xml version="1.0" encoding="utf-8"?>
<formControlPr xmlns="http://schemas.microsoft.com/office/spreadsheetml/2009/9/main" objectType="CheckBox" fmlaLink="$D$15" lockText="1" noThreeD="1"/>
</file>

<file path=xl/ctrlProps/ctrlProp780.xml><?xml version="1.0" encoding="utf-8"?>
<formControlPr xmlns="http://schemas.microsoft.com/office/spreadsheetml/2009/9/main" objectType="CheckBox" fmlaLink="$D$15" lockText="1" noThreeD="1"/>
</file>

<file path=xl/ctrlProps/ctrlProp781.xml><?xml version="1.0" encoding="utf-8"?>
<formControlPr xmlns="http://schemas.microsoft.com/office/spreadsheetml/2009/9/main" objectType="CheckBox" fmlaLink="$D$15" lockText="1" noThreeD="1"/>
</file>

<file path=xl/ctrlProps/ctrlProp782.xml><?xml version="1.0" encoding="utf-8"?>
<formControlPr xmlns="http://schemas.microsoft.com/office/spreadsheetml/2009/9/main" objectType="CheckBox" fmlaLink="$D$15" lockText="1" noThreeD="1"/>
</file>

<file path=xl/ctrlProps/ctrlProp783.xml><?xml version="1.0" encoding="utf-8"?>
<formControlPr xmlns="http://schemas.microsoft.com/office/spreadsheetml/2009/9/main" objectType="CheckBox" fmlaLink="$D$15" lockText="1" noThreeD="1"/>
</file>

<file path=xl/ctrlProps/ctrlProp784.xml><?xml version="1.0" encoding="utf-8"?>
<formControlPr xmlns="http://schemas.microsoft.com/office/spreadsheetml/2009/9/main" objectType="CheckBox" fmlaLink="$D$15" lockText="1" noThreeD="1"/>
</file>

<file path=xl/ctrlProps/ctrlProp785.xml><?xml version="1.0" encoding="utf-8"?>
<formControlPr xmlns="http://schemas.microsoft.com/office/spreadsheetml/2009/9/main" objectType="CheckBox" fmlaLink="$D$15" lockText="1" noThreeD="1"/>
</file>

<file path=xl/ctrlProps/ctrlProp786.xml><?xml version="1.0" encoding="utf-8"?>
<formControlPr xmlns="http://schemas.microsoft.com/office/spreadsheetml/2009/9/main" objectType="CheckBox" fmlaLink="$D$15" lockText="1" noThreeD="1"/>
</file>

<file path=xl/ctrlProps/ctrlProp787.xml><?xml version="1.0" encoding="utf-8"?>
<formControlPr xmlns="http://schemas.microsoft.com/office/spreadsheetml/2009/9/main" objectType="CheckBox" fmlaLink="$D$15" lockText="1" noThreeD="1"/>
</file>

<file path=xl/ctrlProps/ctrlProp788.xml><?xml version="1.0" encoding="utf-8"?>
<formControlPr xmlns="http://schemas.microsoft.com/office/spreadsheetml/2009/9/main" objectType="CheckBox" fmlaLink="$D$15" lockText="1" noThreeD="1"/>
</file>

<file path=xl/ctrlProps/ctrlProp789.xml><?xml version="1.0" encoding="utf-8"?>
<formControlPr xmlns="http://schemas.microsoft.com/office/spreadsheetml/2009/9/main" objectType="CheckBox" fmlaLink="$D$15" lockText="1" noThreeD="1"/>
</file>

<file path=xl/ctrlProps/ctrlProp79.xml><?xml version="1.0" encoding="utf-8"?>
<formControlPr xmlns="http://schemas.microsoft.com/office/spreadsheetml/2009/9/main" objectType="CheckBox" fmlaLink="$D$15" lockText="1" noThreeD="1"/>
</file>

<file path=xl/ctrlProps/ctrlProp790.xml><?xml version="1.0" encoding="utf-8"?>
<formControlPr xmlns="http://schemas.microsoft.com/office/spreadsheetml/2009/9/main" objectType="CheckBox" fmlaLink="$D$15" lockText="1" noThreeD="1"/>
</file>

<file path=xl/ctrlProps/ctrlProp791.xml><?xml version="1.0" encoding="utf-8"?>
<formControlPr xmlns="http://schemas.microsoft.com/office/spreadsheetml/2009/9/main" objectType="CheckBox" fmlaLink="$D$15" lockText="1" noThreeD="1"/>
</file>

<file path=xl/ctrlProps/ctrlProp792.xml><?xml version="1.0" encoding="utf-8"?>
<formControlPr xmlns="http://schemas.microsoft.com/office/spreadsheetml/2009/9/main" objectType="CheckBox" fmlaLink="$D$15" lockText="1" noThreeD="1"/>
</file>

<file path=xl/ctrlProps/ctrlProp793.xml><?xml version="1.0" encoding="utf-8"?>
<formControlPr xmlns="http://schemas.microsoft.com/office/spreadsheetml/2009/9/main" objectType="CheckBox" fmlaLink="$D$15" lockText="1" noThreeD="1"/>
</file>

<file path=xl/ctrlProps/ctrlProp794.xml><?xml version="1.0" encoding="utf-8"?>
<formControlPr xmlns="http://schemas.microsoft.com/office/spreadsheetml/2009/9/main" objectType="CheckBox" fmlaLink="$D$15" lockText="1" noThreeD="1"/>
</file>

<file path=xl/ctrlProps/ctrlProp795.xml><?xml version="1.0" encoding="utf-8"?>
<formControlPr xmlns="http://schemas.microsoft.com/office/spreadsheetml/2009/9/main" objectType="CheckBox" fmlaLink="$D$15" lockText="1" noThreeD="1"/>
</file>

<file path=xl/ctrlProps/ctrlProp796.xml><?xml version="1.0" encoding="utf-8"?>
<formControlPr xmlns="http://schemas.microsoft.com/office/spreadsheetml/2009/9/main" objectType="CheckBox" fmlaLink="$D$15" lockText="1" noThreeD="1"/>
</file>

<file path=xl/ctrlProps/ctrlProp797.xml><?xml version="1.0" encoding="utf-8"?>
<formControlPr xmlns="http://schemas.microsoft.com/office/spreadsheetml/2009/9/main" objectType="CheckBox" fmlaLink="$D$15" lockText="1" noThreeD="1"/>
</file>

<file path=xl/ctrlProps/ctrlProp798.xml><?xml version="1.0" encoding="utf-8"?>
<formControlPr xmlns="http://schemas.microsoft.com/office/spreadsheetml/2009/9/main" objectType="CheckBox" fmlaLink="$D$15" lockText="1" noThreeD="1"/>
</file>

<file path=xl/ctrlProps/ctrlProp799.xml><?xml version="1.0" encoding="utf-8"?>
<formControlPr xmlns="http://schemas.microsoft.com/office/spreadsheetml/2009/9/main" objectType="CheckBox" fmlaLink="$D$15" lockText="1" noThreeD="1"/>
</file>

<file path=xl/ctrlProps/ctrlProp8.xml><?xml version="1.0" encoding="utf-8"?>
<formControlPr xmlns="http://schemas.microsoft.com/office/spreadsheetml/2009/9/main" objectType="CheckBox" fmlaLink="$D$15" lockText="1" noThreeD="1"/>
</file>

<file path=xl/ctrlProps/ctrlProp80.xml><?xml version="1.0" encoding="utf-8"?>
<formControlPr xmlns="http://schemas.microsoft.com/office/spreadsheetml/2009/9/main" objectType="CheckBox" fmlaLink="$D$15" lockText="1" noThreeD="1"/>
</file>

<file path=xl/ctrlProps/ctrlProp800.xml><?xml version="1.0" encoding="utf-8"?>
<formControlPr xmlns="http://schemas.microsoft.com/office/spreadsheetml/2009/9/main" objectType="CheckBox" fmlaLink="$D$15" lockText="1" noThreeD="1"/>
</file>

<file path=xl/ctrlProps/ctrlProp801.xml><?xml version="1.0" encoding="utf-8"?>
<formControlPr xmlns="http://schemas.microsoft.com/office/spreadsheetml/2009/9/main" objectType="CheckBox" fmlaLink="$D$15" lockText="1" noThreeD="1"/>
</file>

<file path=xl/ctrlProps/ctrlProp802.xml><?xml version="1.0" encoding="utf-8"?>
<formControlPr xmlns="http://schemas.microsoft.com/office/spreadsheetml/2009/9/main" objectType="CheckBox" fmlaLink="$D$15" lockText="1" noThreeD="1"/>
</file>

<file path=xl/ctrlProps/ctrlProp803.xml><?xml version="1.0" encoding="utf-8"?>
<formControlPr xmlns="http://schemas.microsoft.com/office/spreadsheetml/2009/9/main" objectType="CheckBox" fmlaLink="$D$15" lockText="1" noThreeD="1"/>
</file>

<file path=xl/ctrlProps/ctrlProp804.xml><?xml version="1.0" encoding="utf-8"?>
<formControlPr xmlns="http://schemas.microsoft.com/office/spreadsheetml/2009/9/main" objectType="CheckBox" fmlaLink="$D$15" lockText="1" noThreeD="1"/>
</file>

<file path=xl/ctrlProps/ctrlProp805.xml><?xml version="1.0" encoding="utf-8"?>
<formControlPr xmlns="http://schemas.microsoft.com/office/spreadsheetml/2009/9/main" objectType="CheckBox" fmlaLink="$D$15" lockText="1" noThreeD="1"/>
</file>

<file path=xl/ctrlProps/ctrlProp806.xml><?xml version="1.0" encoding="utf-8"?>
<formControlPr xmlns="http://schemas.microsoft.com/office/spreadsheetml/2009/9/main" objectType="CheckBox" fmlaLink="$D$15" lockText="1" noThreeD="1"/>
</file>

<file path=xl/ctrlProps/ctrlProp807.xml><?xml version="1.0" encoding="utf-8"?>
<formControlPr xmlns="http://schemas.microsoft.com/office/spreadsheetml/2009/9/main" objectType="CheckBox" fmlaLink="$D$15" lockText="1" noThreeD="1"/>
</file>

<file path=xl/ctrlProps/ctrlProp808.xml><?xml version="1.0" encoding="utf-8"?>
<formControlPr xmlns="http://schemas.microsoft.com/office/spreadsheetml/2009/9/main" objectType="CheckBox" fmlaLink="$D$15" lockText="1" noThreeD="1"/>
</file>

<file path=xl/ctrlProps/ctrlProp809.xml><?xml version="1.0" encoding="utf-8"?>
<formControlPr xmlns="http://schemas.microsoft.com/office/spreadsheetml/2009/9/main" objectType="CheckBox" fmlaLink="$D$15" lockText="1" noThreeD="1"/>
</file>

<file path=xl/ctrlProps/ctrlProp81.xml><?xml version="1.0" encoding="utf-8"?>
<formControlPr xmlns="http://schemas.microsoft.com/office/spreadsheetml/2009/9/main" objectType="CheckBox" fmlaLink="$D$15" lockText="1" noThreeD="1"/>
</file>

<file path=xl/ctrlProps/ctrlProp810.xml><?xml version="1.0" encoding="utf-8"?>
<formControlPr xmlns="http://schemas.microsoft.com/office/spreadsheetml/2009/9/main" objectType="CheckBox" fmlaLink="$D$15" lockText="1" noThreeD="1"/>
</file>

<file path=xl/ctrlProps/ctrlProp811.xml><?xml version="1.0" encoding="utf-8"?>
<formControlPr xmlns="http://schemas.microsoft.com/office/spreadsheetml/2009/9/main" objectType="CheckBox" fmlaLink="$D$15" lockText="1" noThreeD="1"/>
</file>

<file path=xl/ctrlProps/ctrlProp812.xml><?xml version="1.0" encoding="utf-8"?>
<formControlPr xmlns="http://schemas.microsoft.com/office/spreadsheetml/2009/9/main" objectType="CheckBox" fmlaLink="$D$15" lockText="1" noThreeD="1"/>
</file>

<file path=xl/ctrlProps/ctrlProp813.xml><?xml version="1.0" encoding="utf-8"?>
<formControlPr xmlns="http://schemas.microsoft.com/office/spreadsheetml/2009/9/main" objectType="CheckBox" fmlaLink="$D$15" lockText="1" noThreeD="1"/>
</file>

<file path=xl/ctrlProps/ctrlProp814.xml><?xml version="1.0" encoding="utf-8"?>
<formControlPr xmlns="http://schemas.microsoft.com/office/spreadsheetml/2009/9/main" objectType="CheckBox" fmlaLink="$D$15" lockText="1" noThreeD="1"/>
</file>

<file path=xl/ctrlProps/ctrlProp815.xml><?xml version="1.0" encoding="utf-8"?>
<formControlPr xmlns="http://schemas.microsoft.com/office/spreadsheetml/2009/9/main" objectType="CheckBox" fmlaLink="$D$15" lockText="1" noThreeD="1"/>
</file>

<file path=xl/ctrlProps/ctrlProp816.xml><?xml version="1.0" encoding="utf-8"?>
<formControlPr xmlns="http://schemas.microsoft.com/office/spreadsheetml/2009/9/main" objectType="CheckBox" fmlaLink="$D$15" lockText="1" noThreeD="1"/>
</file>

<file path=xl/ctrlProps/ctrlProp817.xml><?xml version="1.0" encoding="utf-8"?>
<formControlPr xmlns="http://schemas.microsoft.com/office/spreadsheetml/2009/9/main" objectType="CheckBox" fmlaLink="$D$15" lockText="1" noThreeD="1"/>
</file>

<file path=xl/ctrlProps/ctrlProp818.xml><?xml version="1.0" encoding="utf-8"?>
<formControlPr xmlns="http://schemas.microsoft.com/office/spreadsheetml/2009/9/main" objectType="CheckBox" fmlaLink="$D$15" lockText="1" noThreeD="1"/>
</file>

<file path=xl/ctrlProps/ctrlProp819.xml><?xml version="1.0" encoding="utf-8"?>
<formControlPr xmlns="http://schemas.microsoft.com/office/spreadsheetml/2009/9/main" objectType="CheckBox" fmlaLink="$D$15" lockText="1" noThreeD="1"/>
</file>

<file path=xl/ctrlProps/ctrlProp82.xml><?xml version="1.0" encoding="utf-8"?>
<formControlPr xmlns="http://schemas.microsoft.com/office/spreadsheetml/2009/9/main" objectType="CheckBox" fmlaLink="$D$15" lockText="1" noThreeD="1"/>
</file>

<file path=xl/ctrlProps/ctrlProp820.xml><?xml version="1.0" encoding="utf-8"?>
<formControlPr xmlns="http://schemas.microsoft.com/office/spreadsheetml/2009/9/main" objectType="CheckBox" fmlaLink="$D$15" lockText="1" noThreeD="1"/>
</file>

<file path=xl/ctrlProps/ctrlProp821.xml><?xml version="1.0" encoding="utf-8"?>
<formControlPr xmlns="http://schemas.microsoft.com/office/spreadsheetml/2009/9/main" objectType="CheckBox" fmlaLink="$D$15" lockText="1" noThreeD="1"/>
</file>

<file path=xl/ctrlProps/ctrlProp822.xml><?xml version="1.0" encoding="utf-8"?>
<formControlPr xmlns="http://schemas.microsoft.com/office/spreadsheetml/2009/9/main" objectType="CheckBox" fmlaLink="$D$15" lockText="1" noThreeD="1"/>
</file>

<file path=xl/ctrlProps/ctrlProp823.xml><?xml version="1.0" encoding="utf-8"?>
<formControlPr xmlns="http://schemas.microsoft.com/office/spreadsheetml/2009/9/main" objectType="CheckBox" fmlaLink="$D$15" lockText="1" noThreeD="1"/>
</file>

<file path=xl/ctrlProps/ctrlProp824.xml><?xml version="1.0" encoding="utf-8"?>
<formControlPr xmlns="http://schemas.microsoft.com/office/spreadsheetml/2009/9/main" objectType="CheckBox" fmlaLink="$D$15" lockText="1" noThreeD="1"/>
</file>

<file path=xl/ctrlProps/ctrlProp825.xml><?xml version="1.0" encoding="utf-8"?>
<formControlPr xmlns="http://schemas.microsoft.com/office/spreadsheetml/2009/9/main" objectType="CheckBox" fmlaLink="$D$15" lockText="1" noThreeD="1"/>
</file>

<file path=xl/ctrlProps/ctrlProp826.xml><?xml version="1.0" encoding="utf-8"?>
<formControlPr xmlns="http://schemas.microsoft.com/office/spreadsheetml/2009/9/main" objectType="CheckBox" fmlaLink="$D$15" lockText="1" noThreeD="1"/>
</file>

<file path=xl/ctrlProps/ctrlProp827.xml><?xml version="1.0" encoding="utf-8"?>
<formControlPr xmlns="http://schemas.microsoft.com/office/spreadsheetml/2009/9/main" objectType="CheckBox" fmlaLink="$D$15" lockText="1" noThreeD="1"/>
</file>

<file path=xl/ctrlProps/ctrlProp828.xml><?xml version="1.0" encoding="utf-8"?>
<formControlPr xmlns="http://schemas.microsoft.com/office/spreadsheetml/2009/9/main" objectType="CheckBox" fmlaLink="$D$15" lockText="1" noThreeD="1"/>
</file>

<file path=xl/ctrlProps/ctrlProp829.xml><?xml version="1.0" encoding="utf-8"?>
<formControlPr xmlns="http://schemas.microsoft.com/office/spreadsheetml/2009/9/main" objectType="CheckBox" fmlaLink="$D$15" lockText="1" noThreeD="1"/>
</file>

<file path=xl/ctrlProps/ctrlProp83.xml><?xml version="1.0" encoding="utf-8"?>
<formControlPr xmlns="http://schemas.microsoft.com/office/spreadsheetml/2009/9/main" objectType="CheckBox" fmlaLink="$D$15" lockText="1" noThreeD="1"/>
</file>

<file path=xl/ctrlProps/ctrlProp830.xml><?xml version="1.0" encoding="utf-8"?>
<formControlPr xmlns="http://schemas.microsoft.com/office/spreadsheetml/2009/9/main" objectType="CheckBox" fmlaLink="$D$15" lockText="1" noThreeD="1"/>
</file>

<file path=xl/ctrlProps/ctrlProp831.xml><?xml version="1.0" encoding="utf-8"?>
<formControlPr xmlns="http://schemas.microsoft.com/office/spreadsheetml/2009/9/main" objectType="CheckBox" fmlaLink="$D$15" lockText="1" noThreeD="1"/>
</file>

<file path=xl/ctrlProps/ctrlProp832.xml><?xml version="1.0" encoding="utf-8"?>
<formControlPr xmlns="http://schemas.microsoft.com/office/spreadsheetml/2009/9/main" objectType="CheckBox" fmlaLink="$D$15" lockText="1" noThreeD="1"/>
</file>

<file path=xl/ctrlProps/ctrlProp833.xml><?xml version="1.0" encoding="utf-8"?>
<formControlPr xmlns="http://schemas.microsoft.com/office/spreadsheetml/2009/9/main" objectType="CheckBox" fmlaLink="$D$15" lockText="1" noThreeD="1"/>
</file>

<file path=xl/ctrlProps/ctrlProp834.xml><?xml version="1.0" encoding="utf-8"?>
<formControlPr xmlns="http://schemas.microsoft.com/office/spreadsheetml/2009/9/main" objectType="CheckBox" fmlaLink="$D$15" lockText="1" noThreeD="1"/>
</file>

<file path=xl/ctrlProps/ctrlProp835.xml><?xml version="1.0" encoding="utf-8"?>
<formControlPr xmlns="http://schemas.microsoft.com/office/spreadsheetml/2009/9/main" objectType="CheckBox" fmlaLink="$D$15" lockText="1" noThreeD="1"/>
</file>

<file path=xl/ctrlProps/ctrlProp836.xml><?xml version="1.0" encoding="utf-8"?>
<formControlPr xmlns="http://schemas.microsoft.com/office/spreadsheetml/2009/9/main" objectType="CheckBox" fmlaLink="$D$15" lockText="1" noThreeD="1"/>
</file>

<file path=xl/ctrlProps/ctrlProp837.xml><?xml version="1.0" encoding="utf-8"?>
<formControlPr xmlns="http://schemas.microsoft.com/office/spreadsheetml/2009/9/main" objectType="CheckBox" fmlaLink="$D$15" lockText="1" noThreeD="1"/>
</file>

<file path=xl/ctrlProps/ctrlProp838.xml><?xml version="1.0" encoding="utf-8"?>
<formControlPr xmlns="http://schemas.microsoft.com/office/spreadsheetml/2009/9/main" objectType="CheckBox" fmlaLink="$D$15" lockText="1" noThreeD="1"/>
</file>

<file path=xl/ctrlProps/ctrlProp839.xml><?xml version="1.0" encoding="utf-8"?>
<formControlPr xmlns="http://schemas.microsoft.com/office/spreadsheetml/2009/9/main" objectType="CheckBox" fmlaLink="$D$15" lockText="1" noThreeD="1"/>
</file>

<file path=xl/ctrlProps/ctrlProp84.xml><?xml version="1.0" encoding="utf-8"?>
<formControlPr xmlns="http://schemas.microsoft.com/office/spreadsheetml/2009/9/main" objectType="CheckBox" fmlaLink="$D$15" lockText="1" noThreeD="1"/>
</file>

<file path=xl/ctrlProps/ctrlProp840.xml><?xml version="1.0" encoding="utf-8"?>
<formControlPr xmlns="http://schemas.microsoft.com/office/spreadsheetml/2009/9/main" objectType="CheckBox" fmlaLink="$D$15" lockText="1" noThreeD="1"/>
</file>

<file path=xl/ctrlProps/ctrlProp841.xml><?xml version="1.0" encoding="utf-8"?>
<formControlPr xmlns="http://schemas.microsoft.com/office/spreadsheetml/2009/9/main" objectType="CheckBox" fmlaLink="$D$15" lockText="1" noThreeD="1"/>
</file>

<file path=xl/ctrlProps/ctrlProp842.xml><?xml version="1.0" encoding="utf-8"?>
<formControlPr xmlns="http://schemas.microsoft.com/office/spreadsheetml/2009/9/main" objectType="CheckBox" fmlaLink="$D$15" lockText="1" noThreeD="1"/>
</file>

<file path=xl/ctrlProps/ctrlProp843.xml><?xml version="1.0" encoding="utf-8"?>
<formControlPr xmlns="http://schemas.microsoft.com/office/spreadsheetml/2009/9/main" objectType="CheckBox" fmlaLink="$D$15" lockText="1" noThreeD="1"/>
</file>

<file path=xl/ctrlProps/ctrlProp844.xml><?xml version="1.0" encoding="utf-8"?>
<formControlPr xmlns="http://schemas.microsoft.com/office/spreadsheetml/2009/9/main" objectType="CheckBox" fmlaLink="$D$15" lockText="1" noThreeD="1"/>
</file>

<file path=xl/ctrlProps/ctrlProp845.xml><?xml version="1.0" encoding="utf-8"?>
<formControlPr xmlns="http://schemas.microsoft.com/office/spreadsheetml/2009/9/main" objectType="CheckBox" fmlaLink="$D$15" lockText="1" noThreeD="1"/>
</file>

<file path=xl/ctrlProps/ctrlProp846.xml><?xml version="1.0" encoding="utf-8"?>
<formControlPr xmlns="http://schemas.microsoft.com/office/spreadsheetml/2009/9/main" objectType="CheckBox" fmlaLink="$D$15" lockText="1" noThreeD="1"/>
</file>

<file path=xl/ctrlProps/ctrlProp847.xml><?xml version="1.0" encoding="utf-8"?>
<formControlPr xmlns="http://schemas.microsoft.com/office/spreadsheetml/2009/9/main" objectType="CheckBox" fmlaLink="$D$15" lockText="1" noThreeD="1"/>
</file>

<file path=xl/ctrlProps/ctrlProp848.xml><?xml version="1.0" encoding="utf-8"?>
<formControlPr xmlns="http://schemas.microsoft.com/office/spreadsheetml/2009/9/main" objectType="CheckBox" fmlaLink="$D$15" lockText="1" noThreeD="1"/>
</file>

<file path=xl/ctrlProps/ctrlProp849.xml><?xml version="1.0" encoding="utf-8"?>
<formControlPr xmlns="http://schemas.microsoft.com/office/spreadsheetml/2009/9/main" objectType="CheckBox" fmlaLink="$D$15" lockText="1" noThreeD="1"/>
</file>

<file path=xl/ctrlProps/ctrlProp85.xml><?xml version="1.0" encoding="utf-8"?>
<formControlPr xmlns="http://schemas.microsoft.com/office/spreadsheetml/2009/9/main" objectType="CheckBox" fmlaLink="$D$15" lockText="1" noThreeD="1"/>
</file>

<file path=xl/ctrlProps/ctrlProp850.xml><?xml version="1.0" encoding="utf-8"?>
<formControlPr xmlns="http://schemas.microsoft.com/office/spreadsheetml/2009/9/main" objectType="CheckBox" fmlaLink="$D$15" lockText="1" noThreeD="1"/>
</file>

<file path=xl/ctrlProps/ctrlProp851.xml><?xml version="1.0" encoding="utf-8"?>
<formControlPr xmlns="http://schemas.microsoft.com/office/spreadsheetml/2009/9/main" objectType="CheckBox" fmlaLink="$D$15" lockText="1" noThreeD="1"/>
</file>

<file path=xl/ctrlProps/ctrlProp852.xml><?xml version="1.0" encoding="utf-8"?>
<formControlPr xmlns="http://schemas.microsoft.com/office/spreadsheetml/2009/9/main" objectType="CheckBox" fmlaLink="$D$15" lockText="1" noThreeD="1"/>
</file>

<file path=xl/ctrlProps/ctrlProp853.xml><?xml version="1.0" encoding="utf-8"?>
<formControlPr xmlns="http://schemas.microsoft.com/office/spreadsheetml/2009/9/main" objectType="CheckBox" fmlaLink="$D$15" lockText="1" noThreeD="1"/>
</file>

<file path=xl/ctrlProps/ctrlProp854.xml><?xml version="1.0" encoding="utf-8"?>
<formControlPr xmlns="http://schemas.microsoft.com/office/spreadsheetml/2009/9/main" objectType="CheckBox" fmlaLink="$D$15" lockText="1" noThreeD="1"/>
</file>

<file path=xl/ctrlProps/ctrlProp855.xml><?xml version="1.0" encoding="utf-8"?>
<formControlPr xmlns="http://schemas.microsoft.com/office/spreadsheetml/2009/9/main" objectType="CheckBox" fmlaLink="$D$15" lockText="1" noThreeD="1"/>
</file>

<file path=xl/ctrlProps/ctrlProp856.xml><?xml version="1.0" encoding="utf-8"?>
<formControlPr xmlns="http://schemas.microsoft.com/office/spreadsheetml/2009/9/main" objectType="CheckBox" fmlaLink="$D$15" lockText="1" noThreeD="1"/>
</file>

<file path=xl/ctrlProps/ctrlProp857.xml><?xml version="1.0" encoding="utf-8"?>
<formControlPr xmlns="http://schemas.microsoft.com/office/spreadsheetml/2009/9/main" objectType="CheckBox" fmlaLink="$D$15" lockText="1" noThreeD="1"/>
</file>

<file path=xl/ctrlProps/ctrlProp858.xml><?xml version="1.0" encoding="utf-8"?>
<formControlPr xmlns="http://schemas.microsoft.com/office/spreadsheetml/2009/9/main" objectType="CheckBox" fmlaLink="$D$15" lockText="1" noThreeD="1"/>
</file>

<file path=xl/ctrlProps/ctrlProp859.xml><?xml version="1.0" encoding="utf-8"?>
<formControlPr xmlns="http://schemas.microsoft.com/office/spreadsheetml/2009/9/main" objectType="CheckBox" fmlaLink="$D$15" lockText="1" noThreeD="1"/>
</file>

<file path=xl/ctrlProps/ctrlProp86.xml><?xml version="1.0" encoding="utf-8"?>
<formControlPr xmlns="http://schemas.microsoft.com/office/spreadsheetml/2009/9/main" objectType="CheckBox" fmlaLink="$D$15" lockText="1" noThreeD="1"/>
</file>

<file path=xl/ctrlProps/ctrlProp860.xml><?xml version="1.0" encoding="utf-8"?>
<formControlPr xmlns="http://schemas.microsoft.com/office/spreadsheetml/2009/9/main" objectType="CheckBox" fmlaLink="$D$15" lockText="1" noThreeD="1"/>
</file>

<file path=xl/ctrlProps/ctrlProp861.xml><?xml version="1.0" encoding="utf-8"?>
<formControlPr xmlns="http://schemas.microsoft.com/office/spreadsheetml/2009/9/main" objectType="CheckBox" fmlaLink="$D$15" lockText="1" noThreeD="1"/>
</file>

<file path=xl/ctrlProps/ctrlProp862.xml><?xml version="1.0" encoding="utf-8"?>
<formControlPr xmlns="http://schemas.microsoft.com/office/spreadsheetml/2009/9/main" objectType="CheckBox" fmlaLink="$D$15" lockText="1" noThreeD="1"/>
</file>

<file path=xl/ctrlProps/ctrlProp863.xml><?xml version="1.0" encoding="utf-8"?>
<formControlPr xmlns="http://schemas.microsoft.com/office/spreadsheetml/2009/9/main" objectType="CheckBox" fmlaLink="$D$15" lockText="1" noThreeD="1"/>
</file>

<file path=xl/ctrlProps/ctrlProp864.xml><?xml version="1.0" encoding="utf-8"?>
<formControlPr xmlns="http://schemas.microsoft.com/office/spreadsheetml/2009/9/main" objectType="CheckBox" fmlaLink="$D$15" lockText="1" noThreeD="1"/>
</file>

<file path=xl/ctrlProps/ctrlProp865.xml><?xml version="1.0" encoding="utf-8"?>
<formControlPr xmlns="http://schemas.microsoft.com/office/spreadsheetml/2009/9/main" objectType="CheckBox" fmlaLink="$D$15" lockText="1" noThreeD="1"/>
</file>

<file path=xl/ctrlProps/ctrlProp866.xml><?xml version="1.0" encoding="utf-8"?>
<formControlPr xmlns="http://schemas.microsoft.com/office/spreadsheetml/2009/9/main" objectType="CheckBox" fmlaLink="$D$15" lockText="1" noThreeD="1"/>
</file>

<file path=xl/ctrlProps/ctrlProp867.xml><?xml version="1.0" encoding="utf-8"?>
<formControlPr xmlns="http://schemas.microsoft.com/office/spreadsheetml/2009/9/main" objectType="CheckBox" fmlaLink="$D$15" lockText="1" noThreeD="1"/>
</file>

<file path=xl/ctrlProps/ctrlProp868.xml><?xml version="1.0" encoding="utf-8"?>
<formControlPr xmlns="http://schemas.microsoft.com/office/spreadsheetml/2009/9/main" objectType="CheckBox" fmlaLink="$D$15" lockText="1" noThreeD="1"/>
</file>

<file path=xl/ctrlProps/ctrlProp869.xml><?xml version="1.0" encoding="utf-8"?>
<formControlPr xmlns="http://schemas.microsoft.com/office/spreadsheetml/2009/9/main" objectType="CheckBox" fmlaLink="$D$15" lockText="1" noThreeD="1"/>
</file>

<file path=xl/ctrlProps/ctrlProp87.xml><?xml version="1.0" encoding="utf-8"?>
<formControlPr xmlns="http://schemas.microsoft.com/office/spreadsheetml/2009/9/main" objectType="CheckBox" fmlaLink="$D$15" lockText="1" noThreeD="1"/>
</file>

<file path=xl/ctrlProps/ctrlProp870.xml><?xml version="1.0" encoding="utf-8"?>
<formControlPr xmlns="http://schemas.microsoft.com/office/spreadsheetml/2009/9/main" objectType="CheckBox" fmlaLink="$D$15" lockText="1" noThreeD="1"/>
</file>

<file path=xl/ctrlProps/ctrlProp871.xml><?xml version="1.0" encoding="utf-8"?>
<formControlPr xmlns="http://schemas.microsoft.com/office/spreadsheetml/2009/9/main" objectType="CheckBox" fmlaLink="$D$15" lockText="1" noThreeD="1"/>
</file>

<file path=xl/ctrlProps/ctrlProp872.xml><?xml version="1.0" encoding="utf-8"?>
<formControlPr xmlns="http://schemas.microsoft.com/office/spreadsheetml/2009/9/main" objectType="CheckBox" fmlaLink="$D$15" lockText="1" noThreeD="1"/>
</file>

<file path=xl/ctrlProps/ctrlProp873.xml><?xml version="1.0" encoding="utf-8"?>
<formControlPr xmlns="http://schemas.microsoft.com/office/spreadsheetml/2009/9/main" objectType="CheckBox" fmlaLink="$D$15" lockText="1" noThreeD="1"/>
</file>

<file path=xl/ctrlProps/ctrlProp874.xml><?xml version="1.0" encoding="utf-8"?>
<formControlPr xmlns="http://schemas.microsoft.com/office/spreadsheetml/2009/9/main" objectType="CheckBox" fmlaLink="$D$15" lockText="1" noThreeD="1"/>
</file>

<file path=xl/ctrlProps/ctrlProp875.xml><?xml version="1.0" encoding="utf-8"?>
<formControlPr xmlns="http://schemas.microsoft.com/office/spreadsheetml/2009/9/main" objectType="CheckBox" fmlaLink="$D$15" lockText="1" noThreeD="1"/>
</file>

<file path=xl/ctrlProps/ctrlProp876.xml><?xml version="1.0" encoding="utf-8"?>
<formControlPr xmlns="http://schemas.microsoft.com/office/spreadsheetml/2009/9/main" objectType="CheckBox" fmlaLink="$D$15" lockText="1" noThreeD="1"/>
</file>

<file path=xl/ctrlProps/ctrlProp877.xml><?xml version="1.0" encoding="utf-8"?>
<formControlPr xmlns="http://schemas.microsoft.com/office/spreadsheetml/2009/9/main" objectType="CheckBox" fmlaLink="$D$15" lockText="1" noThreeD="1"/>
</file>

<file path=xl/ctrlProps/ctrlProp878.xml><?xml version="1.0" encoding="utf-8"?>
<formControlPr xmlns="http://schemas.microsoft.com/office/spreadsheetml/2009/9/main" objectType="CheckBox" fmlaLink="$D$15" lockText="1" noThreeD="1"/>
</file>

<file path=xl/ctrlProps/ctrlProp879.xml><?xml version="1.0" encoding="utf-8"?>
<formControlPr xmlns="http://schemas.microsoft.com/office/spreadsheetml/2009/9/main" objectType="CheckBox" fmlaLink="$D$15" lockText="1" noThreeD="1"/>
</file>

<file path=xl/ctrlProps/ctrlProp88.xml><?xml version="1.0" encoding="utf-8"?>
<formControlPr xmlns="http://schemas.microsoft.com/office/spreadsheetml/2009/9/main" objectType="CheckBox" fmlaLink="$D$15" lockText="1" noThreeD="1"/>
</file>

<file path=xl/ctrlProps/ctrlProp880.xml><?xml version="1.0" encoding="utf-8"?>
<formControlPr xmlns="http://schemas.microsoft.com/office/spreadsheetml/2009/9/main" objectType="CheckBox" fmlaLink="$D$15" lockText="1" noThreeD="1"/>
</file>

<file path=xl/ctrlProps/ctrlProp881.xml><?xml version="1.0" encoding="utf-8"?>
<formControlPr xmlns="http://schemas.microsoft.com/office/spreadsheetml/2009/9/main" objectType="CheckBox" fmlaLink="$D$15" lockText="1" noThreeD="1"/>
</file>

<file path=xl/ctrlProps/ctrlProp882.xml><?xml version="1.0" encoding="utf-8"?>
<formControlPr xmlns="http://schemas.microsoft.com/office/spreadsheetml/2009/9/main" objectType="CheckBox" fmlaLink="$D$15" lockText="1" noThreeD="1"/>
</file>

<file path=xl/ctrlProps/ctrlProp883.xml><?xml version="1.0" encoding="utf-8"?>
<formControlPr xmlns="http://schemas.microsoft.com/office/spreadsheetml/2009/9/main" objectType="CheckBox" fmlaLink="$D$15" lockText="1" noThreeD="1"/>
</file>

<file path=xl/ctrlProps/ctrlProp884.xml><?xml version="1.0" encoding="utf-8"?>
<formControlPr xmlns="http://schemas.microsoft.com/office/spreadsheetml/2009/9/main" objectType="CheckBox" fmlaLink="$D$15" lockText="1" noThreeD="1"/>
</file>

<file path=xl/ctrlProps/ctrlProp885.xml><?xml version="1.0" encoding="utf-8"?>
<formControlPr xmlns="http://schemas.microsoft.com/office/spreadsheetml/2009/9/main" objectType="CheckBox" fmlaLink="$D$15" lockText="1" noThreeD="1"/>
</file>

<file path=xl/ctrlProps/ctrlProp886.xml><?xml version="1.0" encoding="utf-8"?>
<formControlPr xmlns="http://schemas.microsoft.com/office/spreadsheetml/2009/9/main" objectType="CheckBox" fmlaLink="$D$15" lockText="1" noThreeD="1"/>
</file>

<file path=xl/ctrlProps/ctrlProp887.xml><?xml version="1.0" encoding="utf-8"?>
<formControlPr xmlns="http://schemas.microsoft.com/office/spreadsheetml/2009/9/main" objectType="CheckBox" fmlaLink="$D$15" lockText="1" noThreeD="1"/>
</file>

<file path=xl/ctrlProps/ctrlProp888.xml><?xml version="1.0" encoding="utf-8"?>
<formControlPr xmlns="http://schemas.microsoft.com/office/spreadsheetml/2009/9/main" objectType="CheckBox" fmlaLink="$D$15" lockText="1" noThreeD="1"/>
</file>

<file path=xl/ctrlProps/ctrlProp889.xml><?xml version="1.0" encoding="utf-8"?>
<formControlPr xmlns="http://schemas.microsoft.com/office/spreadsheetml/2009/9/main" objectType="CheckBox" fmlaLink="$D$15" lockText="1" noThreeD="1"/>
</file>

<file path=xl/ctrlProps/ctrlProp89.xml><?xml version="1.0" encoding="utf-8"?>
<formControlPr xmlns="http://schemas.microsoft.com/office/spreadsheetml/2009/9/main" objectType="CheckBox" fmlaLink="$D$15" lockText="1" noThreeD="1"/>
</file>

<file path=xl/ctrlProps/ctrlProp890.xml><?xml version="1.0" encoding="utf-8"?>
<formControlPr xmlns="http://schemas.microsoft.com/office/spreadsheetml/2009/9/main" objectType="CheckBox" fmlaLink="$D$15" lockText="1" noThreeD="1"/>
</file>

<file path=xl/ctrlProps/ctrlProp891.xml><?xml version="1.0" encoding="utf-8"?>
<formControlPr xmlns="http://schemas.microsoft.com/office/spreadsheetml/2009/9/main" objectType="CheckBox" fmlaLink="$D$15" lockText="1" noThreeD="1"/>
</file>

<file path=xl/ctrlProps/ctrlProp892.xml><?xml version="1.0" encoding="utf-8"?>
<formControlPr xmlns="http://schemas.microsoft.com/office/spreadsheetml/2009/9/main" objectType="CheckBox" fmlaLink="$D$15" lockText="1" noThreeD="1"/>
</file>

<file path=xl/ctrlProps/ctrlProp893.xml><?xml version="1.0" encoding="utf-8"?>
<formControlPr xmlns="http://schemas.microsoft.com/office/spreadsheetml/2009/9/main" objectType="CheckBox" fmlaLink="$D$15" lockText="1" noThreeD="1"/>
</file>

<file path=xl/ctrlProps/ctrlProp894.xml><?xml version="1.0" encoding="utf-8"?>
<formControlPr xmlns="http://schemas.microsoft.com/office/spreadsheetml/2009/9/main" objectType="CheckBox" fmlaLink="$D$15" lockText="1" noThreeD="1"/>
</file>

<file path=xl/ctrlProps/ctrlProp895.xml><?xml version="1.0" encoding="utf-8"?>
<formControlPr xmlns="http://schemas.microsoft.com/office/spreadsheetml/2009/9/main" objectType="CheckBox" fmlaLink="$D$15" lockText="1" noThreeD="1"/>
</file>

<file path=xl/ctrlProps/ctrlProp896.xml><?xml version="1.0" encoding="utf-8"?>
<formControlPr xmlns="http://schemas.microsoft.com/office/spreadsheetml/2009/9/main" objectType="CheckBox" fmlaLink="$D$15" lockText="1" noThreeD="1"/>
</file>

<file path=xl/ctrlProps/ctrlProp897.xml><?xml version="1.0" encoding="utf-8"?>
<formControlPr xmlns="http://schemas.microsoft.com/office/spreadsheetml/2009/9/main" objectType="CheckBox" fmlaLink="$D$15" lockText="1" noThreeD="1"/>
</file>

<file path=xl/ctrlProps/ctrlProp898.xml><?xml version="1.0" encoding="utf-8"?>
<formControlPr xmlns="http://schemas.microsoft.com/office/spreadsheetml/2009/9/main" objectType="CheckBox" fmlaLink="$D$15" lockText="1" noThreeD="1"/>
</file>

<file path=xl/ctrlProps/ctrlProp899.xml><?xml version="1.0" encoding="utf-8"?>
<formControlPr xmlns="http://schemas.microsoft.com/office/spreadsheetml/2009/9/main" objectType="CheckBox" fmlaLink="$D$15" lockText="1" noThreeD="1"/>
</file>

<file path=xl/ctrlProps/ctrlProp9.xml><?xml version="1.0" encoding="utf-8"?>
<formControlPr xmlns="http://schemas.microsoft.com/office/spreadsheetml/2009/9/main" objectType="CheckBox" fmlaLink="$D$15" lockText="1" noThreeD="1"/>
</file>

<file path=xl/ctrlProps/ctrlProp90.xml><?xml version="1.0" encoding="utf-8"?>
<formControlPr xmlns="http://schemas.microsoft.com/office/spreadsheetml/2009/9/main" objectType="CheckBox" fmlaLink="$D$15" lockText="1" noThreeD="1"/>
</file>

<file path=xl/ctrlProps/ctrlProp900.xml><?xml version="1.0" encoding="utf-8"?>
<formControlPr xmlns="http://schemas.microsoft.com/office/spreadsheetml/2009/9/main" objectType="CheckBox" fmlaLink="$D$15" lockText="1" noThreeD="1"/>
</file>

<file path=xl/ctrlProps/ctrlProp901.xml><?xml version="1.0" encoding="utf-8"?>
<formControlPr xmlns="http://schemas.microsoft.com/office/spreadsheetml/2009/9/main" objectType="CheckBox" fmlaLink="$D$15" lockText="1" noThreeD="1"/>
</file>

<file path=xl/ctrlProps/ctrlProp902.xml><?xml version="1.0" encoding="utf-8"?>
<formControlPr xmlns="http://schemas.microsoft.com/office/spreadsheetml/2009/9/main" objectType="CheckBox" fmlaLink="$D$15" lockText="1" noThreeD="1"/>
</file>

<file path=xl/ctrlProps/ctrlProp903.xml><?xml version="1.0" encoding="utf-8"?>
<formControlPr xmlns="http://schemas.microsoft.com/office/spreadsheetml/2009/9/main" objectType="CheckBox" fmlaLink="$D$15" lockText="1" noThreeD="1"/>
</file>

<file path=xl/ctrlProps/ctrlProp904.xml><?xml version="1.0" encoding="utf-8"?>
<formControlPr xmlns="http://schemas.microsoft.com/office/spreadsheetml/2009/9/main" objectType="CheckBox" fmlaLink="$D$15" lockText="1" noThreeD="1"/>
</file>

<file path=xl/ctrlProps/ctrlProp905.xml><?xml version="1.0" encoding="utf-8"?>
<formControlPr xmlns="http://schemas.microsoft.com/office/spreadsheetml/2009/9/main" objectType="CheckBox" fmlaLink="$D$15" lockText="1" noThreeD="1"/>
</file>

<file path=xl/ctrlProps/ctrlProp906.xml><?xml version="1.0" encoding="utf-8"?>
<formControlPr xmlns="http://schemas.microsoft.com/office/spreadsheetml/2009/9/main" objectType="CheckBox" fmlaLink="$D$15" lockText="1" noThreeD="1"/>
</file>

<file path=xl/ctrlProps/ctrlProp907.xml><?xml version="1.0" encoding="utf-8"?>
<formControlPr xmlns="http://schemas.microsoft.com/office/spreadsheetml/2009/9/main" objectType="CheckBox" fmlaLink="$D$15" lockText="1" noThreeD="1"/>
</file>

<file path=xl/ctrlProps/ctrlProp908.xml><?xml version="1.0" encoding="utf-8"?>
<formControlPr xmlns="http://schemas.microsoft.com/office/spreadsheetml/2009/9/main" objectType="CheckBox" fmlaLink="$D$15" lockText="1" noThreeD="1"/>
</file>

<file path=xl/ctrlProps/ctrlProp909.xml><?xml version="1.0" encoding="utf-8"?>
<formControlPr xmlns="http://schemas.microsoft.com/office/spreadsheetml/2009/9/main" objectType="CheckBox" fmlaLink="$D$15" lockText="1" noThreeD="1"/>
</file>

<file path=xl/ctrlProps/ctrlProp91.xml><?xml version="1.0" encoding="utf-8"?>
<formControlPr xmlns="http://schemas.microsoft.com/office/spreadsheetml/2009/9/main" objectType="CheckBox" fmlaLink="$D$15" lockText="1" noThreeD="1"/>
</file>

<file path=xl/ctrlProps/ctrlProp910.xml><?xml version="1.0" encoding="utf-8"?>
<formControlPr xmlns="http://schemas.microsoft.com/office/spreadsheetml/2009/9/main" objectType="CheckBox" fmlaLink="$D$15" lockText="1" noThreeD="1"/>
</file>

<file path=xl/ctrlProps/ctrlProp911.xml><?xml version="1.0" encoding="utf-8"?>
<formControlPr xmlns="http://schemas.microsoft.com/office/spreadsheetml/2009/9/main" objectType="CheckBox" fmlaLink="$D$15" lockText="1" noThreeD="1"/>
</file>

<file path=xl/ctrlProps/ctrlProp912.xml><?xml version="1.0" encoding="utf-8"?>
<formControlPr xmlns="http://schemas.microsoft.com/office/spreadsheetml/2009/9/main" objectType="CheckBox" fmlaLink="$D$15" lockText="1" noThreeD="1"/>
</file>

<file path=xl/ctrlProps/ctrlProp913.xml><?xml version="1.0" encoding="utf-8"?>
<formControlPr xmlns="http://schemas.microsoft.com/office/spreadsheetml/2009/9/main" objectType="CheckBox" fmlaLink="$D$15" lockText="1" noThreeD="1"/>
</file>

<file path=xl/ctrlProps/ctrlProp914.xml><?xml version="1.0" encoding="utf-8"?>
<formControlPr xmlns="http://schemas.microsoft.com/office/spreadsheetml/2009/9/main" objectType="CheckBox" fmlaLink="$D$15" lockText="1" noThreeD="1"/>
</file>

<file path=xl/ctrlProps/ctrlProp915.xml><?xml version="1.0" encoding="utf-8"?>
<formControlPr xmlns="http://schemas.microsoft.com/office/spreadsheetml/2009/9/main" objectType="CheckBox" fmlaLink="$D$15" lockText="1" noThreeD="1"/>
</file>

<file path=xl/ctrlProps/ctrlProp916.xml><?xml version="1.0" encoding="utf-8"?>
<formControlPr xmlns="http://schemas.microsoft.com/office/spreadsheetml/2009/9/main" objectType="CheckBox" fmlaLink="$D$15" lockText="1" noThreeD="1"/>
</file>

<file path=xl/ctrlProps/ctrlProp917.xml><?xml version="1.0" encoding="utf-8"?>
<formControlPr xmlns="http://schemas.microsoft.com/office/spreadsheetml/2009/9/main" objectType="CheckBox" fmlaLink="$D$15" lockText="1" noThreeD="1"/>
</file>

<file path=xl/ctrlProps/ctrlProp918.xml><?xml version="1.0" encoding="utf-8"?>
<formControlPr xmlns="http://schemas.microsoft.com/office/spreadsheetml/2009/9/main" objectType="CheckBox" fmlaLink="$D$15" lockText="1" noThreeD="1"/>
</file>

<file path=xl/ctrlProps/ctrlProp919.xml><?xml version="1.0" encoding="utf-8"?>
<formControlPr xmlns="http://schemas.microsoft.com/office/spreadsheetml/2009/9/main" objectType="CheckBox" fmlaLink="$D$15" lockText="1" noThreeD="1"/>
</file>

<file path=xl/ctrlProps/ctrlProp92.xml><?xml version="1.0" encoding="utf-8"?>
<formControlPr xmlns="http://schemas.microsoft.com/office/spreadsheetml/2009/9/main" objectType="CheckBox" fmlaLink="$D$15" lockText="1" noThreeD="1"/>
</file>

<file path=xl/ctrlProps/ctrlProp920.xml><?xml version="1.0" encoding="utf-8"?>
<formControlPr xmlns="http://schemas.microsoft.com/office/spreadsheetml/2009/9/main" objectType="CheckBox" fmlaLink="$D$15" lockText="1" noThreeD="1"/>
</file>

<file path=xl/ctrlProps/ctrlProp921.xml><?xml version="1.0" encoding="utf-8"?>
<formControlPr xmlns="http://schemas.microsoft.com/office/spreadsheetml/2009/9/main" objectType="CheckBox" fmlaLink="$D$15" lockText="1" noThreeD="1"/>
</file>

<file path=xl/ctrlProps/ctrlProp922.xml><?xml version="1.0" encoding="utf-8"?>
<formControlPr xmlns="http://schemas.microsoft.com/office/spreadsheetml/2009/9/main" objectType="CheckBox" fmlaLink="$D$15" lockText="1" noThreeD="1"/>
</file>

<file path=xl/ctrlProps/ctrlProp923.xml><?xml version="1.0" encoding="utf-8"?>
<formControlPr xmlns="http://schemas.microsoft.com/office/spreadsheetml/2009/9/main" objectType="CheckBox" fmlaLink="$D$15" lockText="1" noThreeD="1"/>
</file>

<file path=xl/ctrlProps/ctrlProp924.xml><?xml version="1.0" encoding="utf-8"?>
<formControlPr xmlns="http://schemas.microsoft.com/office/spreadsheetml/2009/9/main" objectType="CheckBox" fmlaLink="$D$15" lockText="1" noThreeD="1"/>
</file>

<file path=xl/ctrlProps/ctrlProp925.xml><?xml version="1.0" encoding="utf-8"?>
<formControlPr xmlns="http://schemas.microsoft.com/office/spreadsheetml/2009/9/main" objectType="CheckBox" fmlaLink="$D$15" lockText="1" noThreeD="1"/>
</file>

<file path=xl/ctrlProps/ctrlProp926.xml><?xml version="1.0" encoding="utf-8"?>
<formControlPr xmlns="http://schemas.microsoft.com/office/spreadsheetml/2009/9/main" objectType="CheckBox" fmlaLink="$D$15" lockText="1" noThreeD="1"/>
</file>

<file path=xl/ctrlProps/ctrlProp927.xml><?xml version="1.0" encoding="utf-8"?>
<formControlPr xmlns="http://schemas.microsoft.com/office/spreadsheetml/2009/9/main" objectType="CheckBox" fmlaLink="$D$15" lockText="1" noThreeD="1"/>
</file>

<file path=xl/ctrlProps/ctrlProp928.xml><?xml version="1.0" encoding="utf-8"?>
<formControlPr xmlns="http://schemas.microsoft.com/office/spreadsheetml/2009/9/main" objectType="CheckBox" fmlaLink="$D$15" lockText="1" noThreeD="1"/>
</file>

<file path=xl/ctrlProps/ctrlProp929.xml><?xml version="1.0" encoding="utf-8"?>
<formControlPr xmlns="http://schemas.microsoft.com/office/spreadsheetml/2009/9/main" objectType="CheckBox" fmlaLink="$D$15" lockText="1" noThreeD="1"/>
</file>

<file path=xl/ctrlProps/ctrlProp93.xml><?xml version="1.0" encoding="utf-8"?>
<formControlPr xmlns="http://schemas.microsoft.com/office/spreadsheetml/2009/9/main" objectType="CheckBox" fmlaLink="$D$15" lockText="1" noThreeD="1"/>
</file>

<file path=xl/ctrlProps/ctrlProp930.xml><?xml version="1.0" encoding="utf-8"?>
<formControlPr xmlns="http://schemas.microsoft.com/office/spreadsheetml/2009/9/main" objectType="CheckBox" fmlaLink="$D$15" lockText="1" noThreeD="1"/>
</file>

<file path=xl/ctrlProps/ctrlProp931.xml><?xml version="1.0" encoding="utf-8"?>
<formControlPr xmlns="http://schemas.microsoft.com/office/spreadsheetml/2009/9/main" objectType="CheckBox" fmlaLink="$D$15" lockText="1" noThreeD="1"/>
</file>

<file path=xl/ctrlProps/ctrlProp932.xml><?xml version="1.0" encoding="utf-8"?>
<formControlPr xmlns="http://schemas.microsoft.com/office/spreadsheetml/2009/9/main" objectType="CheckBox" fmlaLink="$D$15" lockText="1" noThreeD="1"/>
</file>

<file path=xl/ctrlProps/ctrlProp933.xml><?xml version="1.0" encoding="utf-8"?>
<formControlPr xmlns="http://schemas.microsoft.com/office/spreadsheetml/2009/9/main" objectType="CheckBox" fmlaLink="$D$15" lockText="1" noThreeD="1"/>
</file>

<file path=xl/ctrlProps/ctrlProp934.xml><?xml version="1.0" encoding="utf-8"?>
<formControlPr xmlns="http://schemas.microsoft.com/office/spreadsheetml/2009/9/main" objectType="CheckBox" fmlaLink="$D$15" lockText="1" noThreeD="1"/>
</file>

<file path=xl/ctrlProps/ctrlProp935.xml><?xml version="1.0" encoding="utf-8"?>
<formControlPr xmlns="http://schemas.microsoft.com/office/spreadsheetml/2009/9/main" objectType="CheckBox" fmlaLink="$D$15" lockText="1" noThreeD="1"/>
</file>

<file path=xl/ctrlProps/ctrlProp936.xml><?xml version="1.0" encoding="utf-8"?>
<formControlPr xmlns="http://schemas.microsoft.com/office/spreadsheetml/2009/9/main" objectType="CheckBox" fmlaLink="$D$15" lockText="1" noThreeD="1"/>
</file>

<file path=xl/ctrlProps/ctrlProp937.xml><?xml version="1.0" encoding="utf-8"?>
<formControlPr xmlns="http://schemas.microsoft.com/office/spreadsheetml/2009/9/main" objectType="CheckBox" fmlaLink="$D$15" lockText="1" noThreeD="1"/>
</file>

<file path=xl/ctrlProps/ctrlProp938.xml><?xml version="1.0" encoding="utf-8"?>
<formControlPr xmlns="http://schemas.microsoft.com/office/spreadsheetml/2009/9/main" objectType="CheckBox" fmlaLink="$D$15" lockText="1" noThreeD="1"/>
</file>

<file path=xl/ctrlProps/ctrlProp939.xml><?xml version="1.0" encoding="utf-8"?>
<formControlPr xmlns="http://schemas.microsoft.com/office/spreadsheetml/2009/9/main" objectType="CheckBox" fmlaLink="$D$15" lockText="1" noThreeD="1"/>
</file>

<file path=xl/ctrlProps/ctrlProp94.xml><?xml version="1.0" encoding="utf-8"?>
<formControlPr xmlns="http://schemas.microsoft.com/office/spreadsheetml/2009/9/main" objectType="CheckBox" fmlaLink="$D$15" lockText="1" noThreeD="1"/>
</file>

<file path=xl/ctrlProps/ctrlProp940.xml><?xml version="1.0" encoding="utf-8"?>
<formControlPr xmlns="http://schemas.microsoft.com/office/spreadsheetml/2009/9/main" objectType="CheckBox" fmlaLink="$D$15" lockText="1" noThreeD="1"/>
</file>

<file path=xl/ctrlProps/ctrlProp941.xml><?xml version="1.0" encoding="utf-8"?>
<formControlPr xmlns="http://schemas.microsoft.com/office/spreadsheetml/2009/9/main" objectType="CheckBox" fmlaLink="$D$15" lockText="1" noThreeD="1"/>
</file>

<file path=xl/ctrlProps/ctrlProp942.xml><?xml version="1.0" encoding="utf-8"?>
<formControlPr xmlns="http://schemas.microsoft.com/office/spreadsheetml/2009/9/main" objectType="CheckBox" fmlaLink="$D$15" lockText="1" noThreeD="1"/>
</file>

<file path=xl/ctrlProps/ctrlProp943.xml><?xml version="1.0" encoding="utf-8"?>
<formControlPr xmlns="http://schemas.microsoft.com/office/spreadsheetml/2009/9/main" objectType="CheckBox" fmlaLink="$D$15" lockText="1" noThreeD="1"/>
</file>

<file path=xl/ctrlProps/ctrlProp944.xml><?xml version="1.0" encoding="utf-8"?>
<formControlPr xmlns="http://schemas.microsoft.com/office/spreadsheetml/2009/9/main" objectType="CheckBox" fmlaLink="$D$15" lockText="1" noThreeD="1"/>
</file>

<file path=xl/ctrlProps/ctrlProp945.xml><?xml version="1.0" encoding="utf-8"?>
<formControlPr xmlns="http://schemas.microsoft.com/office/spreadsheetml/2009/9/main" objectType="CheckBox" fmlaLink="$D$15" lockText="1" noThreeD="1"/>
</file>

<file path=xl/ctrlProps/ctrlProp946.xml><?xml version="1.0" encoding="utf-8"?>
<formControlPr xmlns="http://schemas.microsoft.com/office/spreadsheetml/2009/9/main" objectType="CheckBox" fmlaLink="$D$15" lockText="1" noThreeD="1"/>
</file>

<file path=xl/ctrlProps/ctrlProp947.xml><?xml version="1.0" encoding="utf-8"?>
<formControlPr xmlns="http://schemas.microsoft.com/office/spreadsheetml/2009/9/main" objectType="CheckBox" fmlaLink="$D$15" lockText="1" noThreeD="1"/>
</file>

<file path=xl/ctrlProps/ctrlProp948.xml><?xml version="1.0" encoding="utf-8"?>
<formControlPr xmlns="http://schemas.microsoft.com/office/spreadsheetml/2009/9/main" objectType="CheckBox" fmlaLink="$D$15" lockText="1" noThreeD="1"/>
</file>

<file path=xl/ctrlProps/ctrlProp949.xml><?xml version="1.0" encoding="utf-8"?>
<formControlPr xmlns="http://schemas.microsoft.com/office/spreadsheetml/2009/9/main" objectType="CheckBox" fmlaLink="$D$15" lockText="1" noThreeD="1"/>
</file>

<file path=xl/ctrlProps/ctrlProp95.xml><?xml version="1.0" encoding="utf-8"?>
<formControlPr xmlns="http://schemas.microsoft.com/office/spreadsheetml/2009/9/main" objectType="CheckBox" fmlaLink="$D$15" lockText="1" noThreeD="1"/>
</file>

<file path=xl/ctrlProps/ctrlProp950.xml><?xml version="1.0" encoding="utf-8"?>
<formControlPr xmlns="http://schemas.microsoft.com/office/spreadsheetml/2009/9/main" objectType="CheckBox" fmlaLink="$D$15" lockText="1" noThreeD="1"/>
</file>

<file path=xl/ctrlProps/ctrlProp951.xml><?xml version="1.0" encoding="utf-8"?>
<formControlPr xmlns="http://schemas.microsoft.com/office/spreadsheetml/2009/9/main" objectType="CheckBox" fmlaLink="$D$15" lockText="1" noThreeD="1"/>
</file>

<file path=xl/ctrlProps/ctrlProp952.xml><?xml version="1.0" encoding="utf-8"?>
<formControlPr xmlns="http://schemas.microsoft.com/office/spreadsheetml/2009/9/main" objectType="CheckBox" fmlaLink="$D$15" lockText="1" noThreeD="1"/>
</file>

<file path=xl/ctrlProps/ctrlProp953.xml><?xml version="1.0" encoding="utf-8"?>
<formControlPr xmlns="http://schemas.microsoft.com/office/spreadsheetml/2009/9/main" objectType="CheckBox" fmlaLink="$D$15" lockText="1" noThreeD="1"/>
</file>

<file path=xl/ctrlProps/ctrlProp954.xml><?xml version="1.0" encoding="utf-8"?>
<formControlPr xmlns="http://schemas.microsoft.com/office/spreadsheetml/2009/9/main" objectType="CheckBox" fmlaLink="$D$15" lockText="1" noThreeD="1"/>
</file>

<file path=xl/ctrlProps/ctrlProp955.xml><?xml version="1.0" encoding="utf-8"?>
<formControlPr xmlns="http://schemas.microsoft.com/office/spreadsheetml/2009/9/main" objectType="CheckBox" fmlaLink="$D$15" lockText="1" noThreeD="1"/>
</file>

<file path=xl/ctrlProps/ctrlProp956.xml><?xml version="1.0" encoding="utf-8"?>
<formControlPr xmlns="http://schemas.microsoft.com/office/spreadsheetml/2009/9/main" objectType="CheckBox" fmlaLink="$D$15" lockText="1" noThreeD="1"/>
</file>

<file path=xl/ctrlProps/ctrlProp957.xml><?xml version="1.0" encoding="utf-8"?>
<formControlPr xmlns="http://schemas.microsoft.com/office/spreadsheetml/2009/9/main" objectType="CheckBox" fmlaLink="$D$15" lockText="1" noThreeD="1"/>
</file>

<file path=xl/ctrlProps/ctrlProp958.xml><?xml version="1.0" encoding="utf-8"?>
<formControlPr xmlns="http://schemas.microsoft.com/office/spreadsheetml/2009/9/main" objectType="CheckBox" fmlaLink="$D$15" lockText="1" noThreeD="1"/>
</file>

<file path=xl/ctrlProps/ctrlProp959.xml><?xml version="1.0" encoding="utf-8"?>
<formControlPr xmlns="http://schemas.microsoft.com/office/spreadsheetml/2009/9/main" objectType="CheckBox" fmlaLink="$D$15" lockText="1" noThreeD="1"/>
</file>

<file path=xl/ctrlProps/ctrlProp96.xml><?xml version="1.0" encoding="utf-8"?>
<formControlPr xmlns="http://schemas.microsoft.com/office/spreadsheetml/2009/9/main" objectType="CheckBox" fmlaLink="$D$15" lockText="1" noThreeD="1"/>
</file>

<file path=xl/ctrlProps/ctrlProp960.xml><?xml version="1.0" encoding="utf-8"?>
<formControlPr xmlns="http://schemas.microsoft.com/office/spreadsheetml/2009/9/main" objectType="CheckBox" fmlaLink="$D$15" lockText="1" noThreeD="1"/>
</file>

<file path=xl/ctrlProps/ctrlProp961.xml><?xml version="1.0" encoding="utf-8"?>
<formControlPr xmlns="http://schemas.microsoft.com/office/spreadsheetml/2009/9/main" objectType="CheckBox" fmlaLink="$D$15" lockText="1" noThreeD="1"/>
</file>

<file path=xl/ctrlProps/ctrlProp962.xml><?xml version="1.0" encoding="utf-8"?>
<formControlPr xmlns="http://schemas.microsoft.com/office/spreadsheetml/2009/9/main" objectType="CheckBox" fmlaLink="$D$15" lockText="1" noThreeD="1"/>
</file>

<file path=xl/ctrlProps/ctrlProp963.xml><?xml version="1.0" encoding="utf-8"?>
<formControlPr xmlns="http://schemas.microsoft.com/office/spreadsheetml/2009/9/main" objectType="CheckBox" fmlaLink="$D$15" lockText="1" noThreeD="1"/>
</file>

<file path=xl/ctrlProps/ctrlProp964.xml><?xml version="1.0" encoding="utf-8"?>
<formControlPr xmlns="http://schemas.microsoft.com/office/spreadsheetml/2009/9/main" objectType="CheckBox" fmlaLink="$D$15" lockText="1" noThreeD="1"/>
</file>

<file path=xl/ctrlProps/ctrlProp965.xml><?xml version="1.0" encoding="utf-8"?>
<formControlPr xmlns="http://schemas.microsoft.com/office/spreadsheetml/2009/9/main" objectType="CheckBox" fmlaLink="$D$15" lockText="1" noThreeD="1"/>
</file>

<file path=xl/ctrlProps/ctrlProp966.xml><?xml version="1.0" encoding="utf-8"?>
<formControlPr xmlns="http://schemas.microsoft.com/office/spreadsheetml/2009/9/main" objectType="CheckBox" fmlaLink="$D$15" lockText="1" noThreeD="1"/>
</file>

<file path=xl/ctrlProps/ctrlProp967.xml><?xml version="1.0" encoding="utf-8"?>
<formControlPr xmlns="http://schemas.microsoft.com/office/spreadsheetml/2009/9/main" objectType="CheckBox" fmlaLink="$D$15" lockText="1" noThreeD="1"/>
</file>

<file path=xl/ctrlProps/ctrlProp968.xml><?xml version="1.0" encoding="utf-8"?>
<formControlPr xmlns="http://schemas.microsoft.com/office/spreadsheetml/2009/9/main" objectType="CheckBox" fmlaLink="$D$15" lockText="1" noThreeD="1"/>
</file>

<file path=xl/ctrlProps/ctrlProp969.xml><?xml version="1.0" encoding="utf-8"?>
<formControlPr xmlns="http://schemas.microsoft.com/office/spreadsheetml/2009/9/main" objectType="CheckBox" fmlaLink="$D$15" lockText="1" noThreeD="1"/>
</file>

<file path=xl/ctrlProps/ctrlProp97.xml><?xml version="1.0" encoding="utf-8"?>
<formControlPr xmlns="http://schemas.microsoft.com/office/spreadsheetml/2009/9/main" objectType="CheckBox" fmlaLink="$D$15" lockText="1" noThreeD="1"/>
</file>

<file path=xl/ctrlProps/ctrlProp970.xml><?xml version="1.0" encoding="utf-8"?>
<formControlPr xmlns="http://schemas.microsoft.com/office/spreadsheetml/2009/9/main" objectType="CheckBox" fmlaLink="$D$15" lockText="1" noThreeD="1"/>
</file>

<file path=xl/ctrlProps/ctrlProp971.xml><?xml version="1.0" encoding="utf-8"?>
<formControlPr xmlns="http://schemas.microsoft.com/office/spreadsheetml/2009/9/main" objectType="CheckBox" fmlaLink="$D$15" lockText="1" noThreeD="1"/>
</file>

<file path=xl/ctrlProps/ctrlProp972.xml><?xml version="1.0" encoding="utf-8"?>
<formControlPr xmlns="http://schemas.microsoft.com/office/spreadsheetml/2009/9/main" objectType="CheckBox" fmlaLink="$D$15" lockText="1" noThreeD="1"/>
</file>

<file path=xl/ctrlProps/ctrlProp973.xml><?xml version="1.0" encoding="utf-8"?>
<formControlPr xmlns="http://schemas.microsoft.com/office/spreadsheetml/2009/9/main" objectType="CheckBox" fmlaLink="$D$15" lockText="1" noThreeD="1"/>
</file>

<file path=xl/ctrlProps/ctrlProp974.xml><?xml version="1.0" encoding="utf-8"?>
<formControlPr xmlns="http://schemas.microsoft.com/office/spreadsheetml/2009/9/main" objectType="CheckBox" fmlaLink="$D$15" lockText="1" noThreeD="1"/>
</file>

<file path=xl/ctrlProps/ctrlProp975.xml><?xml version="1.0" encoding="utf-8"?>
<formControlPr xmlns="http://schemas.microsoft.com/office/spreadsheetml/2009/9/main" objectType="CheckBox" fmlaLink="$D$15" lockText="1" noThreeD="1"/>
</file>

<file path=xl/ctrlProps/ctrlProp976.xml><?xml version="1.0" encoding="utf-8"?>
<formControlPr xmlns="http://schemas.microsoft.com/office/spreadsheetml/2009/9/main" objectType="CheckBox" fmlaLink="$D$15" lockText="1" noThreeD="1"/>
</file>

<file path=xl/ctrlProps/ctrlProp977.xml><?xml version="1.0" encoding="utf-8"?>
<formControlPr xmlns="http://schemas.microsoft.com/office/spreadsheetml/2009/9/main" objectType="CheckBox" fmlaLink="$D$15" lockText="1" noThreeD="1"/>
</file>

<file path=xl/ctrlProps/ctrlProp978.xml><?xml version="1.0" encoding="utf-8"?>
<formControlPr xmlns="http://schemas.microsoft.com/office/spreadsheetml/2009/9/main" objectType="CheckBox" fmlaLink="$D$15" lockText="1" noThreeD="1"/>
</file>

<file path=xl/ctrlProps/ctrlProp979.xml><?xml version="1.0" encoding="utf-8"?>
<formControlPr xmlns="http://schemas.microsoft.com/office/spreadsheetml/2009/9/main" objectType="CheckBox" fmlaLink="$D$15" lockText="1" noThreeD="1"/>
</file>

<file path=xl/ctrlProps/ctrlProp98.xml><?xml version="1.0" encoding="utf-8"?>
<formControlPr xmlns="http://schemas.microsoft.com/office/spreadsheetml/2009/9/main" objectType="CheckBox" fmlaLink="$D$15" lockText="1" noThreeD="1"/>
</file>

<file path=xl/ctrlProps/ctrlProp980.xml><?xml version="1.0" encoding="utf-8"?>
<formControlPr xmlns="http://schemas.microsoft.com/office/spreadsheetml/2009/9/main" objectType="CheckBox" fmlaLink="$D$15" lockText="1" noThreeD="1"/>
</file>

<file path=xl/ctrlProps/ctrlProp981.xml><?xml version="1.0" encoding="utf-8"?>
<formControlPr xmlns="http://schemas.microsoft.com/office/spreadsheetml/2009/9/main" objectType="CheckBox" fmlaLink="$D$15" lockText="1" noThreeD="1"/>
</file>

<file path=xl/ctrlProps/ctrlProp982.xml><?xml version="1.0" encoding="utf-8"?>
<formControlPr xmlns="http://schemas.microsoft.com/office/spreadsheetml/2009/9/main" objectType="CheckBox" fmlaLink="$D$15" lockText="1" noThreeD="1"/>
</file>

<file path=xl/ctrlProps/ctrlProp983.xml><?xml version="1.0" encoding="utf-8"?>
<formControlPr xmlns="http://schemas.microsoft.com/office/spreadsheetml/2009/9/main" objectType="CheckBox" fmlaLink="$D$15" lockText="1" noThreeD="1"/>
</file>

<file path=xl/ctrlProps/ctrlProp984.xml><?xml version="1.0" encoding="utf-8"?>
<formControlPr xmlns="http://schemas.microsoft.com/office/spreadsheetml/2009/9/main" objectType="CheckBox" fmlaLink="$D$15" lockText="1" noThreeD="1"/>
</file>

<file path=xl/ctrlProps/ctrlProp985.xml><?xml version="1.0" encoding="utf-8"?>
<formControlPr xmlns="http://schemas.microsoft.com/office/spreadsheetml/2009/9/main" objectType="CheckBox" fmlaLink="$D$15" lockText="1" noThreeD="1"/>
</file>

<file path=xl/ctrlProps/ctrlProp986.xml><?xml version="1.0" encoding="utf-8"?>
<formControlPr xmlns="http://schemas.microsoft.com/office/spreadsheetml/2009/9/main" objectType="CheckBox" fmlaLink="$D$15" lockText="1" noThreeD="1"/>
</file>

<file path=xl/ctrlProps/ctrlProp987.xml><?xml version="1.0" encoding="utf-8"?>
<formControlPr xmlns="http://schemas.microsoft.com/office/spreadsheetml/2009/9/main" objectType="CheckBox" fmlaLink="$D$15" lockText="1" noThreeD="1"/>
</file>

<file path=xl/ctrlProps/ctrlProp988.xml><?xml version="1.0" encoding="utf-8"?>
<formControlPr xmlns="http://schemas.microsoft.com/office/spreadsheetml/2009/9/main" objectType="CheckBox" fmlaLink="$D$15" lockText="1" noThreeD="1"/>
</file>

<file path=xl/ctrlProps/ctrlProp989.xml><?xml version="1.0" encoding="utf-8"?>
<formControlPr xmlns="http://schemas.microsoft.com/office/spreadsheetml/2009/9/main" objectType="CheckBox" fmlaLink="$D$15" lockText="1" noThreeD="1"/>
</file>

<file path=xl/ctrlProps/ctrlProp99.xml><?xml version="1.0" encoding="utf-8"?>
<formControlPr xmlns="http://schemas.microsoft.com/office/spreadsheetml/2009/9/main" objectType="CheckBox" fmlaLink="$D$15" lockText="1" noThreeD="1"/>
</file>

<file path=xl/ctrlProps/ctrlProp990.xml><?xml version="1.0" encoding="utf-8"?>
<formControlPr xmlns="http://schemas.microsoft.com/office/spreadsheetml/2009/9/main" objectType="CheckBox" fmlaLink="$D$15" lockText="1" noThreeD="1"/>
</file>

<file path=xl/ctrlProps/ctrlProp991.xml><?xml version="1.0" encoding="utf-8"?>
<formControlPr xmlns="http://schemas.microsoft.com/office/spreadsheetml/2009/9/main" objectType="CheckBox" fmlaLink="$D$15" lockText="1" noThreeD="1"/>
</file>

<file path=xl/ctrlProps/ctrlProp992.xml><?xml version="1.0" encoding="utf-8"?>
<formControlPr xmlns="http://schemas.microsoft.com/office/spreadsheetml/2009/9/main" objectType="CheckBox" fmlaLink="$D$15" lockText="1" noThreeD="1"/>
</file>

<file path=xl/ctrlProps/ctrlProp993.xml><?xml version="1.0" encoding="utf-8"?>
<formControlPr xmlns="http://schemas.microsoft.com/office/spreadsheetml/2009/9/main" objectType="CheckBox" fmlaLink="$D$15" lockText="1" noThreeD="1"/>
</file>

<file path=xl/ctrlProps/ctrlProp994.xml><?xml version="1.0" encoding="utf-8"?>
<formControlPr xmlns="http://schemas.microsoft.com/office/spreadsheetml/2009/9/main" objectType="CheckBox" fmlaLink="$D$15" lockText="1" noThreeD="1"/>
</file>

<file path=xl/ctrlProps/ctrlProp995.xml><?xml version="1.0" encoding="utf-8"?>
<formControlPr xmlns="http://schemas.microsoft.com/office/spreadsheetml/2009/9/main" objectType="CheckBox" fmlaLink="$D$15" lockText="1" noThreeD="1"/>
</file>

<file path=xl/ctrlProps/ctrlProp996.xml><?xml version="1.0" encoding="utf-8"?>
<formControlPr xmlns="http://schemas.microsoft.com/office/spreadsheetml/2009/9/main" objectType="CheckBox" fmlaLink="$D$15" lockText="1" noThreeD="1"/>
</file>

<file path=xl/ctrlProps/ctrlProp997.xml><?xml version="1.0" encoding="utf-8"?>
<formControlPr xmlns="http://schemas.microsoft.com/office/spreadsheetml/2009/9/main" objectType="CheckBox" fmlaLink="$D$15" lockText="1" noThreeD="1"/>
</file>

<file path=xl/ctrlProps/ctrlProp998.xml><?xml version="1.0" encoding="utf-8"?>
<formControlPr xmlns="http://schemas.microsoft.com/office/spreadsheetml/2009/9/main" objectType="CheckBox" fmlaLink="$D$15" lockText="1" noThreeD="1"/>
</file>

<file path=xl/ctrlProps/ctrlProp999.xml><?xml version="1.0" encoding="utf-8"?>
<formControlPr xmlns="http://schemas.microsoft.com/office/spreadsheetml/2009/9/main" objectType="CheckBox" fmlaLink="$D$15"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www.vertex42.com/"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www.vertex42.com/" TargetMode="External"/><Relationship Id="rId1" Type="http://schemas.openxmlformats.org/officeDocument/2006/relationships/chart" Target="../charts/chart2.xml"/><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www.vertex42.com/" TargetMode="Externa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0</xdr:rowOff>
    </xdr:from>
    <xdr:to>
      <xdr:col>6</xdr:col>
      <xdr:colOff>57150</xdr:colOff>
      <xdr:row>26</xdr:row>
      <xdr:rowOff>123825</xdr:rowOff>
    </xdr:to>
    <xdr:graphicFrame macro="">
      <xdr:nvGraphicFramePr>
        <xdr:cNvPr id="421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723900</xdr:colOff>
      <xdr:row>0</xdr:row>
      <xdr:rowOff>0</xdr:rowOff>
    </xdr:from>
    <xdr:to>
      <xdr:col>7</xdr:col>
      <xdr:colOff>1085850</xdr:colOff>
      <xdr:row>0</xdr:row>
      <xdr:rowOff>266700</xdr:rowOff>
    </xdr:to>
    <xdr:pic>
      <xdr:nvPicPr>
        <xdr:cNvPr id="4219" name="Picture 1139" descr="vertex42_logo_40px">
          <a:hlinkClick xmlns:r="http://schemas.openxmlformats.org/officeDocument/2006/relationships" r:id="rId2"/>
        </xdr:cNvPr>
        <xdr:cNvPicPr>
          <a:picLocks noChangeAspect="1" noChangeArrowheads="1"/>
        </xdr:cNvPicPr>
      </xdr:nvPicPr>
      <xdr:blipFill>
        <a:blip xmlns:r="http://schemas.openxmlformats.org/officeDocument/2006/relationships" r:embed="rId3"/>
        <a:srcRect/>
        <a:stretch>
          <a:fillRect/>
        </a:stretch>
      </xdr:blipFill>
      <xdr:spPr bwMode="auto">
        <a:xfrm>
          <a:off x="4848225" y="0"/>
          <a:ext cx="1238250" cy="2667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6</xdr:col>
          <xdr:colOff>662940</xdr:colOff>
          <xdr:row>16</xdr:row>
          <xdr:rowOff>83820</xdr:rowOff>
        </xdr:from>
        <xdr:to>
          <xdr:col>7</xdr:col>
          <xdr:colOff>868680</xdr:colOff>
          <xdr:row>18</xdr:row>
          <xdr:rowOff>0</xdr:rowOff>
        </xdr:to>
        <xdr:sp macro="" textlink="">
          <xdr:nvSpPr>
            <xdr:cNvPr id="1772" name="Check Box 748" hidden="1">
              <a:extLst>
                <a:ext uri="{63B3BB69-23CF-44E3-9099-C40C66FF867C}">
                  <a14:compatExt spid="_x0000_s177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110489</xdr:colOff>
      <xdr:row>9</xdr:row>
      <xdr:rowOff>51435</xdr:rowOff>
    </xdr:from>
    <xdr:to>
      <xdr:col>7</xdr:col>
      <xdr:colOff>1278255</xdr:colOff>
      <xdr:row>20</xdr:row>
      <xdr:rowOff>104775</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266700</xdr:colOff>
      <xdr:row>8</xdr:row>
      <xdr:rowOff>171450</xdr:rowOff>
    </xdr:from>
    <xdr:to>
      <xdr:col>12</xdr:col>
      <xdr:colOff>28575</xdr:colOff>
      <xdr:row>28</xdr:row>
      <xdr:rowOff>142875</xdr:rowOff>
    </xdr:to>
    <xdr:sp macro="" textlink="">
      <xdr:nvSpPr>
        <xdr:cNvPr id="3" name="AutoShape 13"/>
        <xdr:cNvSpPr>
          <a:spLocks noChangeArrowheads="1"/>
        </xdr:cNvSpPr>
      </xdr:nvSpPr>
      <xdr:spPr bwMode="auto">
        <a:xfrm>
          <a:off x="6534150" y="1752600"/>
          <a:ext cx="2486025" cy="4095750"/>
        </a:xfrm>
        <a:prstGeom prst="roundRect">
          <a:avLst>
            <a:gd name="adj" fmla="val 7477"/>
          </a:avLst>
        </a:prstGeom>
        <a:solidFill>
          <a:srgbClr val="FFFFFF"/>
        </a:solidFill>
        <a:ln w="9525">
          <a:solidFill>
            <a:srgbClr val="000000"/>
          </a:solidFill>
          <a:round/>
          <a:headEnd/>
          <a:tailEnd/>
        </a:ln>
        <a:effectLst>
          <a:outerShdw dist="53882" dir="2700000" algn="ctr" rotWithShape="0">
            <a:srgbClr val="BCC5E1">
              <a:alpha val="50000"/>
            </a:srgbClr>
          </a:outerShdw>
        </a:effectLst>
      </xdr:spPr>
      <xdr:txBody>
        <a:bodyPr vertOverflow="clip" wrap="square" lIns="27432" tIns="22860" rIns="0" bIns="0" anchor="t" upright="1"/>
        <a:lstStyle/>
        <a:p>
          <a:pPr algn="l" rtl="1">
            <a:defRPr sz="1000"/>
          </a:pPr>
          <a:r>
            <a:rPr lang="en-US" sz="1000" b="1" i="0" strike="noStrike">
              <a:solidFill>
                <a:srgbClr val="000000"/>
              </a:solidFill>
              <a:latin typeface="Tahoma"/>
              <a:ea typeface="Tahoma"/>
              <a:cs typeface="Tahoma"/>
            </a:rPr>
            <a:t>Instructions/Help:</a:t>
          </a:r>
          <a:endParaRPr lang="en-US" sz="1000" b="0" i="0" strike="noStrike">
            <a:solidFill>
              <a:srgbClr val="000000"/>
            </a:solidFill>
            <a:latin typeface="Tahoma"/>
            <a:ea typeface="Tahoma"/>
            <a:cs typeface="Tahoma"/>
          </a:endParaRPr>
        </a:p>
        <a:p>
          <a:pPr algn="l" rtl="1">
            <a:defRPr sz="1000"/>
          </a:pPr>
          <a:endParaRPr lang="en-US" sz="1000" b="0" i="0" strike="noStrike">
            <a:solidFill>
              <a:srgbClr val="000000"/>
            </a:solidFill>
            <a:latin typeface="Tahoma"/>
            <a:ea typeface="Tahoma"/>
            <a:cs typeface="Tahoma"/>
          </a:endParaRPr>
        </a:p>
        <a:p>
          <a:pPr algn="l" rtl="1">
            <a:defRPr sz="1000"/>
          </a:pPr>
          <a:r>
            <a:rPr lang="en-US" sz="1000" b="1" i="0" strike="noStrike">
              <a:solidFill>
                <a:srgbClr val="000000"/>
              </a:solidFill>
              <a:latin typeface="Tahoma"/>
              <a:ea typeface="Tahoma"/>
              <a:cs typeface="Tahoma"/>
            </a:rPr>
            <a:t>1. </a:t>
          </a:r>
          <a:r>
            <a:rPr lang="en-US" sz="1000" b="0" i="0" strike="noStrike">
              <a:solidFill>
                <a:srgbClr val="000000"/>
              </a:solidFill>
              <a:latin typeface="Tahoma"/>
              <a:ea typeface="Tahoma"/>
              <a:cs typeface="Tahoma"/>
            </a:rPr>
            <a:t>Change the input values in the Retirement Savings Plan section to see how the estimated Future Value changes.</a:t>
          </a:r>
        </a:p>
        <a:p>
          <a:pPr algn="l" rtl="1">
            <a:defRPr sz="1000"/>
          </a:pPr>
          <a:endParaRPr lang="en-US" sz="1000" b="0" i="0" strike="noStrike">
            <a:solidFill>
              <a:srgbClr val="000000"/>
            </a:solidFill>
            <a:latin typeface="Tahoma"/>
            <a:ea typeface="Tahoma"/>
            <a:cs typeface="Tahoma"/>
          </a:endParaRPr>
        </a:p>
        <a:p>
          <a:pPr algn="l" rtl="1">
            <a:defRPr sz="1000"/>
          </a:pPr>
          <a:r>
            <a:rPr lang="en-US" sz="1000" b="1" i="0" strike="noStrike">
              <a:solidFill>
                <a:srgbClr val="000000"/>
              </a:solidFill>
              <a:latin typeface="Tahoma"/>
              <a:ea typeface="Tahoma"/>
              <a:cs typeface="Tahoma"/>
            </a:rPr>
            <a:t>2</a:t>
          </a:r>
          <a:r>
            <a:rPr lang="en-US" sz="1000" b="0" i="0" strike="noStrike">
              <a:solidFill>
                <a:srgbClr val="000000"/>
              </a:solidFill>
              <a:latin typeface="Tahoma"/>
              <a:ea typeface="Tahoma"/>
              <a:cs typeface="Tahoma"/>
            </a:rPr>
            <a:t>. </a:t>
          </a:r>
          <a:r>
            <a:rPr lang="en-US" sz="1000" b="1" i="0" strike="noStrike">
              <a:solidFill>
                <a:srgbClr val="000000"/>
              </a:solidFill>
              <a:latin typeface="Tahoma"/>
              <a:ea typeface="Tahoma"/>
              <a:cs typeface="Tahoma"/>
            </a:rPr>
            <a:t>Set Chart Axis to Fixed Values</a:t>
          </a:r>
          <a:endParaRPr lang="en-US" sz="1000" b="0" i="0" strike="noStrike">
            <a:solidFill>
              <a:srgbClr val="000000"/>
            </a:solidFill>
            <a:latin typeface="Tahoma"/>
            <a:ea typeface="Tahoma"/>
            <a:cs typeface="Tahoma"/>
          </a:endParaRPr>
        </a:p>
        <a:p>
          <a:pPr algn="l" rtl="1">
            <a:defRPr sz="1000"/>
          </a:pPr>
          <a:r>
            <a:rPr lang="en-US" sz="1000" b="0" i="0" strike="noStrike">
              <a:solidFill>
                <a:srgbClr val="000000"/>
              </a:solidFill>
              <a:latin typeface="Tahoma"/>
              <a:ea typeface="Tahoma"/>
              <a:cs typeface="Tahoma"/>
            </a:rPr>
            <a:t>When making comparisons by changing the inputs, it helps to set the y-axis on the chart to some maximum $ amount. Right-click on the $ axis, select Format Axis, go to the Scale tab, uncheck the box next to Maximum, and set the max $. For example, see what happens when you change the # of payments.</a:t>
          </a:r>
        </a:p>
        <a:p>
          <a:pPr algn="l" rtl="1">
            <a:defRPr sz="1000"/>
          </a:pPr>
          <a:endParaRPr lang="en-US" sz="1000" b="0" i="0" strike="noStrike">
            <a:solidFill>
              <a:srgbClr val="000000"/>
            </a:solidFill>
            <a:latin typeface="Tahoma"/>
            <a:ea typeface="Tahoma"/>
            <a:cs typeface="Tahoma"/>
          </a:endParaRPr>
        </a:p>
        <a:p>
          <a:pPr algn="l" rtl="1">
            <a:defRPr sz="1000"/>
          </a:pPr>
          <a:r>
            <a:rPr lang="en-US" sz="1000" b="1" i="0" strike="noStrike">
              <a:solidFill>
                <a:srgbClr val="000000"/>
              </a:solidFill>
              <a:latin typeface="Tahoma"/>
              <a:ea typeface="Tahoma"/>
              <a:cs typeface="Tahoma"/>
            </a:rPr>
            <a:t>3</a:t>
          </a:r>
          <a:r>
            <a:rPr lang="en-US" sz="1000" b="0" i="0" strike="noStrike">
              <a:solidFill>
                <a:srgbClr val="000000"/>
              </a:solidFill>
              <a:latin typeface="Tahoma"/>
              <a:ea typeface="Tahoma"/>
              <a:cs typeface="Tahoma"/>
            </a:rPr>
            <a:t>. </a:t>
          </a:r>
          <a:r>
            <a:rPr lang="en-US" sz="1000" b="1" i="0" strike="noStrike">
              <a:solidFill>
                <a:srgbClr val="000000"/>
              </a:solidFill>
              <a:latin typeface="Tahoma"/>
              <a:ea typeface="Tahoma"/>
              <a:cs typeface="Tahoma"/>
            </a:rPr>
            <a:t>Using Random Rates</a:t>
          </a:r>
          <a:endParaRPr lang="en-US" sz="1000" b="0" i="0" strike="noStrike">
            <a:solidFill>
              <a:srgbClr val="000000"/>
            </a:solidFill>
            <a:latin typeface="Tahoma"/>
            <a:ea typeface="Tahoma"/>
            <a:cs typeface="Tahoma"/>
          </a:endParaRPr>
        </a:p>
        <a:p>
          <a:pPr algn="l" rtl="1">
            <a:defRPr sz="1000"/>
          </a:pPr>
          <a:r>
            <a:rPr lang="en-US" sz="1000" b="0" i="0" strike="noStrike">
              <a:solidFill>
                <a:srgbClr val="000000"/>
              </a:solidFill>
              <a:latin typeface="Tahoma"/>
              <a:ea typeface="Tahoma"/>
              <a:cs typeface="Tahoma"/>
            </a:rPr>
            <a:t>If you check the "Use Random Rates" box below, then the Rate column will calculate a random rate between the specified min and max. </a:t>
          </a:r>
          <a:r>
            <a:rPr lang="en-US" sz="1000" b="1" i="0" strike="noStrike">
              <a:solidFill>
                <a:srgbClr val="000000"/>
              </a:solidFill>
              <a:latin typeface="Tahoma"/>
              <a:ea typeface="Tahoma"/>
              <a:cs typeface="Tahoma"/>
            </a:rPr>
            <a:t>To recalculate, press F9</a:t>
          </a:r>
          <a:r>
            <a:rPr lang="en-US" sz="1000" b="0" i="0" strike="noStrike">
              <a:solidFill>
                <a:srgbClr val="000000"/>
              </a:solidFill>
              <a:latin typeface="Tahoma"/>
              <a:ea typeface="Tahoma"/>
              <a:cs typeface="Tahoma"/>
            </a:rPr>
            <a:t>. </a:t>
          </a:r>
        </a:p>
      </xdr:txBody>
    </xdr:sp>
    <xdr:clientData/>
  </xdr:twoCellAnchor>
  <xdr:twoCellAnchor editAs="oneCell">
    <xdr:from>
      <xdr:col>6</xdr:col>
      <xdr:colOff>647700</xdr:colOff>
      <xdr:row>0</xdr:row>
      <xdr:rowOff>0</xdr:rowOff>
    </xdr:from>
    <xdr:to>
      <xdr:col>7</xdr:col>
      <xdr:colOff>409575</xdr:colOff>
      <xdr:row>0</xdr:row>
      <xdr:rowOff>161925</xdr:rowOff>
    </xdr:to>
    <xdr:pic>
      <xdr:nvPicPr>
        <xdr:cNvPr id="4" name="Picture 753" descr="vertex42_logo_40px">
          <a:hlinkClick xmlns:r="http://schemas.openxmlformats.org/officeDocument/2006/relationships" r:id="rId2"/>
        </xdr:cNvPr>
        <xdr:cNvPicPr>
          <a:picLocks noChangeAspect="1" noChangeArrowheads="1"/>
        </xdr:cNvPicPr>
      </xdr:nvPicPr>
      <xdr:blipFill>
        <a:blip xmlns:r="http://schemas.openxmlformats.org/officeDocument/2006/relationships" r:embed="rId3"/>
        <a:srcRect/>
        <a:stretch>
          <a:fillRect/>
        </a:stretch>
      </xdr:blipFill>
      <xdr:spPr bwMode="auto">
        <a:xfrm>
          <a:off x="5029200" y="0"/>
          <a:ext cx="1238250" cy="266700"/>
        </a:xfrm>
        <a:prstGeom prst="rect">
          <a:avLst/>
        </a:prstGeom>
        <a:noFill/>
      </xdr:spPr>
    </xdr:pic>
    <xdr:clientData/>
  </xdr:twoCellAnchor>
  <xdr:twoCellAnchor>
    <xdr:from>
      <xdr:col>8</xdr:col>
      <xdr:colOff>200025</xdr:colOff>
      <xdr:row>1</xdr:row>
      <xdr:rowOff>0</xdr:rowOff>
    </xdr:from>
    <xdr:to>
      <xdr:col>12</xdr:col>
      <xdr:colOff>57150</xdr:colOff>
      <xdr:row>7</xdr:row>
      <xdr:rowOff>85725</xdr:rowOff>
    </xdr:to>
    <xdr:grpSp>
      <xdr:nvGrpSpPr>
        <xdr:cNvPr id="5" name="Group 6"/>
        <xdr:cNvGrpSpPr>
          <a:grpSpLocks/>
        </xdr:cNvGrpSpPr>
      </xdr:nvGrpSpPr>
      <xdr:grpSpPr bwMode="auto">
        <a:xfrm>
          <a:off x="7675245" y="289560"/>
          <a:ext cx="2356485" cy="1122045"/>
          <a:chOff x="941" y="15"/>
          <a:chExt cx="271" cy="128"/>
        </a:xfrm>
      </xdr:grpSpPr>
      <xdr:sp macro="" textlink="">
        <xdr:nvSpPr>
          <xdr:cNvPr id="6" name="AutoShape 7"/>
          <xdr:cNvSpPr>
            <a:spLocks noChangeArrowheads="1"/>
          </xdr:cNvSpPr>
        </xdr:nvSpPr>
        <xdr:spPr bwMode="auto">
          <a:xfrm>
            <a:off x="941" y="15"/>
            <a:ext cx="271" cy="128"/>
          </a:xfrm>
          <a:prstGeom prst="roundRect">
            <a:avLst>
              <a:gd name="adj" fmla="val 10579"/>
            </a:avLst>
          </a:prstGeom>
          <a:solidFill>
            <a:srgbClr val="FFFFFF"/>
          </a:solidFill>
          <a:ln w="9525">
            <a:solidFill>
              <a:srgbClr val="000000"/>
            </a:solidFill>
            <a:round/>
            <a:headEnd/>
            <a:tailEnd/>
          </a:ln>
          <a:effectLst>
            <a:outerShdw dist="53882" dir="2700000" algn="ctr" rotWithShape="0">
              <a:srgbClr val="635100">
                <a:alpha val="50000"/>
              </a:srgbClr>
            </a:outerShdw>
          </a:effectLst>
        </xdr:spPr>
        <xdr:txBody>
          <a:bodyPr vertOverflow="clip" wrap="square" lIns="91440" tIns="45720" rIns="91440" bIns="45720" anchor="t" upright="1"/>
          <a:lstStyle/>
          <a:p>
            <a:pPr algn="l" rtl="0">
              <a:defRPr sz="1000"/>
            </a:pPr>
            <a:r>
              <a:rPr lang="en-US" sz="1200" b="1" i="0" u="none" strike="noStrike" baseline="0">
                <a:solidFill>
                  <a:srgbClr val="000000"/>
                </a:solidFill>
                <a:latin typeface="Arial"/>
                <a:cs typeface="Arial"/>
              </a:rPr>
              <a:t>Rate and Review</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After using this template, please return to Vertex42.com to rate and review it.</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Thank you !</a:t>
            </a:r>
          </a:p>
        </xdr:txBody>
      </xdr:sp>
      <xdr:pic>
        <xdr:nvPicPr>
          <xdr:cNvPr id="7" name="Picture 8"/>
          <xdr:cNvPicPr>
            <a:picLocks noChangeAspect="1" noChangeArrowheads="1"/>
          </xdr:cNvPicPr>
        </xdr:nvPicPr>
        <xdr:blipFill>
          <a:blip xmlns:r="http://schemas.openxmlformats.org/officeDocument/2006/relationships" r:embed="rId4"/>
          <a:srcRect/>
          <a:stretch>
            <a:fillRect/>
          </a:stretch>
        </xdr:blipFill>
        <xdr:spPr bwMode="auto">
          <a:xfrm>
            <a:off x="1097" y="22"/>
            <a:ext cx="102" cy="25"/>
          </a:xfrm>
          <a:prstGeom prst="rect">
            <a:avLst/>
          </a:prstGeom>
          <a:noFill/>
          <a:ln w="1">
            <a:noFill/>
            <a:miter lim="800000"/>
            <a:headEnd/>
            <a:tailEnd/>
          </a:ln>
          <a:effectLst/>
        </xdr:spPr>
      </xdr:pic>
    </xdr:grpSp>
    <xdr:clientData/>
  </xdr:twoCellAnchor>
  <mc:AlternateContent xmlns:mc="http://schemas.openxmlformats.org/markup-compatibility/2006">
    <mc:Choice xmlns:a14="http://schemas.microsoft.com/office/drawing/2010/main" Requires="a14">
      <xdr:twoCellAnchor editAs="oneCell">
        <xdr:from>
          <xdr:col>2</xdr:col>
          <xdr:colOff>236220</xdr:colOff>
          <xdr:row>13</xdr:row>
          <xdr:rowOff>83820</xdr:rowOff>
        </xdr:from>
        <xdr:to>
          <xdr:col>3</xdr:col>
          <xdr:colOff>586740</xdr:colOff>
          <xdr:row>15</xdr:row>
          <xdr:rowOff>0</xdr:rowOff>
        </xdr:to>
        <xdr:sp macro="" textlink="">
          <xdr:nvSpPr>
            <xdr:cNvPr id="7169" name="Check Box 1" hidden="1">
              <a:extLst>
                <a:ext uri="{63B3BB69-23CF-44E3-9099-C40C66FF867C}">
                  <a14:compatExt spid="_x0000_s716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236220</xdr:colOff>
          <xdr:row>65549</xdr:row>
          <xdr:rowOff>83820</xdr:rowOff>
        </xdr:from>
        <xdr:to>
          <xdr:col>3</xdr:col>
          <xdr:colOff>586740</xdr:colOff>
          <xdr:row>65551</xdr:row>
          <xdr:rowOff>0</xdr:rowOff>
        </xdr:to>
        <xdr:sp macro="" textlink="">
          <xdr:nvSpPr>
            <xdr:cNvPr id="7170" name="Check Box 2" hidden="1">
              <a:extLst>
                <a:ext uri="{63B3BB69-23CF-44E3-9099-C40C66FF867C}">
                  <a14:compatExt spid="_x0000_s717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236220</xdr:colOff>
          <xdr:row>131085</xdr:row>
          <xdr:rowOff>83820</xdr:rowOff>
        </xdr:from>
        <xdr:to>
          <xdr:col>3</xdr:col>
          <xdr:colOff>586740</xdr:colOff>
          <xdr:row>131087</xdr:row>
          <xdr:rowOff>0</xdr:rowOff>
        </xdr:to>
        <xdr:sp macro="" textlink="">
          <xdr:nvSpPr>
            <xdr:cNvPr id="7171" name="Check Box 3" hidden="1">
              <a:extLst>
                <a:ext uri="{63B3BB69-23CF-44E3-9099-C40C66FF867C}">
                  <a14:compatExt spid="_x0000_s717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236220</xdr:colOff>
          <xdr:row>196621</xdr:row>
          <xdr:rowOff>83820</xdr:rowOff>
        </xdr:from>
        <xdr:to>
          <xdr:col>3</xdr:col>
          <xdr:colOff>586740</xdr:colOff>
          <xdr:row>196623</xdr:row>
          <xdr:rowOff>0</xdr:rowOff>
        </xdr:to>
        <xdr:sp macro="" textlink="">
          <xdr:nvSpPr>
            <xdr:cNvPr id="7172" name="Check Box 4" hidden="1">
              <a:extLst>
                <a:ext uri="{63B3BB69-23CF-44E3-9099-C40C66FF867C}">
                  <a14:compatExt spid="_x0000_s717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236220</xdr:colOff>
          <xdr:row>262157</xdr:row>
          <xdr:rowOff>83820</xdr:rowOff>
        </xdr:from>
        <xdr:to>
          <xdr:col>3</xdr:col>
          <xdr:colOff>586740</xdr:colOff>
          <xdr:row>262159</xdr:row>
          <xdr:rowOff>0</xdr:rowOff>
        </xdr:to>
        <xdr:sp macro="" textlink="">
          <xdr:nvSpPr>
            <xdr:cNvPr id="7173" name="Check Box 5" hidden="1">
              <a:extLst>
                <a:ext uri="{63B3BB69-23CF-44E3-9099-C40C66FF867C}">
                  <a14:compatExt spid="_x0000_s717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236220</xdr:colOff>
          <xdr:row>327693</xdr:row>
          <xdr:rowOff>83820</xdr:rowOff>
        </xdr:from>
        <xdr:to>
          <xdr:col>3</xdr:col>
          <xdr:colOff>586740</xdr:colOff>
          <xdr:row>327695</xdr:row>
          <xdr:rowOff>0</xdr:rowOff>
        </xdr:to>
        <xdr:sp macro="" textlink="">
          <xdr:nvSpPr>
            <xdr:cNvPr id="7174" name="Check Box 6" hidden="1">
              <a:extLst>
                <a:ext uri="{63B3BB69-23CF-44E3-9099-C40C66FF867C}">
                  <a14:compatExt spid="_x0000_s717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236220</xdr:colOff>
          <xdr:row>393229</xdr:row>
          <xdr:rowOff>83820</xdr:rowOff>
        </xdr:from>
        <xdr:to>
          <xdr:col>3</xdr:col>
          <xdr:colOff>586740</xdr:colOff>
          <xdr:row>393231</xdr:row>
          <xdr:rowOff>0</xdr:rowOff>
        </xdr:to>
        <xdr:sp macro="" textlink="">
          <xdr:nvSpPr>
            <xdr:cNvPr id="7175" name="Check Box 7" hidden="1">
              <a:extLst>
                <a:ext uri="{63B3BB69-23CF-44E3-9099-C40C66FF867C}">
                  <a14:compatExt spid="_x0000_s717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236220</xdr:colOff>
          <xdr:row>458765</xdr:row>
          <xdr:rowOff>83820</xdr:rowOff>
        </xdr:from>
        <xdr:to>
          <xdr:col>3</xdr:col>
          <xdr:colOff>586740</xdr:colOff>
          <xdr:row>458767</xdr:row>
          <xdr:rowOff>0</xdr:rowOff>
        </xdr:to>
        <xdr:sp macro="" textlink="">
          <xdr:nvSpPr>
            <xdr:cNvPr id="7176" name="Check Box 8" hidden="1">
              <a:extLst>
                <a:ext uri="{63B3BB69-23CF-44E3-9099-C40C66FF867C}">
                  <a14:compatExt spid="_x0000_s717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236220</xdr:colOff>
          <xdr:row>524301</xdr:row>
          <xdr:rowOff>83820</xdr:rowOff>
        </xdr:from>
        <xdr:to>
          <xdr:col>3</xdr:col>
          <xdr:colOff>586740</xdr:colOff>
          <xdr:row>524303</xdr:row>
          <xdr:rowOff>0</xdr:rowOff>
        </xdr:to>
        <xdr:sp macro="" textlink="">
          <xdr:nvSpPr>
            <xdr:cNvPr id="7177" name="Check Box 9" hidden="1">
              <a:extLst>
                <a:ext uri="{63B3BB69-23CF-44E3-9099-C40C66FF867C}">
                  <a14:compatExt spid="_x0000_s717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236220</xdr:colOff>
          <xdr:row>589837</xdr:row>
          <xdr:rowOff>83820</xdr:rowOff>
        </xdr:from>
        <xdr:to>
          <xdr:col>3</xdr:col>
          <xdr:colOff>586740</xdr:colOff>
          <xdr:row>589839</xdr:row>
          <xdr:rowOff>0</xdr:rowOff>
        </xdr:to>
        <xdr:sp macro="" textlink="">
          <xdr:nvSpPr>
            <xdr:cNvPr id="7178" name="Check Box 10" hidden="1">
              <a:extLst>
                <a:ext uri="{63B3BB69-23CF-44E3-9099-C40C66FF867C}">
                  <a14:compatExt spid="_x0000_s717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236220</xdr:colOff>
          <xdr:row>655373</xdr:row>
          <xdr:rowOff>83820</xdr:rowOff>
        </xdr:from>
        <xdr:to>
          <xdr:col>3</xdr:col>
          <xdr:colOff>586740</xdr:colOff>
          <xdr:row>655375</xdr:row>
          <xdr:rowOff>0</xdr:rowOff>
        </xdr:to>
        <xdr:sp macro="" textlink="">
          <xdr:nvSpPr>
            <xdr:cNvPr id="7179" name="Check Box 11" hidden="1">
              <a:extLst>
                <a:ext uri="{63B3BB69-23CF-44E3-9099-C40C66FF867C}">
                  <a14:compatExt spid="_x0000_s717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236220</xdr:colOff>
          <xdr:row>720909</xdr:row>
          <xdr:rowOff>83820</xdr:rowOff>
        </xdr:from>
        <xdr:to>
          <xdr:col>3</xdr:col>
          <xdr:colOff>586740</xdr:colOff>
          <xdr:row>720911</xdr:row>
          <xdr:rowOff>0</xdr:rowOff>
        </xdr:to>
        <xdr:sp macro="" textlink="">
          <xdr:nvSpPr>
            <xdr:cNvPr id="7180" name="Check Box 12" hidden="1">
              <a:extLst>
                <a:ext uri="{63B3BB69-23CF-44E3-9099-C40C66FF867C}">
                  <a14:compatExt spid="_x0000_s718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236220</xdr:colOff>
          <xdr:row>786445</xdr:row>
          <xdr:rowOff>83820</xdr:rowOff>
        </xdr:from>
        <xdr:to>
          <xdr:col>3</xdr:col>
          <xdr:colOff>586740</xdr:colOff>
          <xdr:row>786447</xdr:row>
          <xdr:rowOff>0</xdr:rowOff>
        </xdr:to>
        <xdr:sp macro="" textlink="">
          <xdr:nvSpPr>
            <xdr:cNvPr id="7181" name="Check Box 13" hidden="1">
              <a:extLst>
                <a:ext uri="{63B3BB69-23CF-44E3-9099-C40C66FF867C}">
                  <a14:compatExt spid="_x0000_s718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236220</xdr:colOff>
          <xdr:row>851981</xdr:row>
          <xdr:rowOff>83820</xdr:rowOff>
        </xdr:from>
        <xdr:to>
          <xdr:col>3</xdr:col>
          <xdr:colOff>586740</xdr:colOff>
          <xdr:row>851983</xdr:row>
          <xdr:rowOff>0</xdr:rowOff>
        </xdr:to>
        <xdr:sp macro="" textlink="">
          <xdr:nvSpPr>
            <xdr:cNvPr id="7182" name="Check Box 14" hidden="1">
              <a:extLst>
                <a:ext uri="{63B3BB69-23CF-44E3-9099-C40C66FF867C}">
                  <a14:compatExt spid="_x0000_s718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236220</xdr:colOff>
          <xdr:row>917517</xdr:row>
          <xdr:rowOff>83820</xdr:rowOff>
        </xdr:from>
        <xdr:to>
          <xdr:col>3</xdr:col>
          <xdr:colOff>586740</xdr:colOff>
          <xdr:row>917519</xdr:row>
          <xdr:rowOff>0</xdr:rowOff>
        </xdr:to>
        <xdr:sp macro="" textlink="">
          <xdr:nvSpPr>
            <xdr:cNvPr id="7183" name="Check Box 15" hidden="1">
              <a:extLst>
                <a:ext uri="{63B3BB69-23CF-44E3-9099-C40C66FF867C}">
                  <a14:compatExt spid="_x0000_s718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236220</xdr:colOff>
          <xdr:row>983053</xdr:row>
          <xdr:rowOff>83820</xdr:rowOff>
        </xdr:from>
        <xdr:to>
          <xdr:col>3</xdr:col>
          <xdr:colOff>586740</xdr:colOff>
          <xdr:row>983055</xdr:row>
          <xdr:rowOff>0</xdr:rowOff>
        </xdr:to>
        <xdr:sp macro="" textlink="">
          <xdr:nvSpPr>
            <xdr:cNvPr id="7184" name="Check Box 16" hidden="1">
              <a:extLst>
                <a:ext uri="{63B3BB69-23CF-44E3-9099-C40C66FF867C}">
                  <a14:compatExt spid="_x0000_s718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258</xdr:col>
          <xdr:colOff>236220</xdr:colOff>
          <xdr:row>13</xdr:row>
          <xdr:rowOff>83820</xdr:rowOff>
        </xdr:from>
        <xdr:to>
          <xdr:col>260</xdr:col>
          <xdr:colOff>220980</xdr:colOff>
          <xdr:row>15</xdr:row>
          <xdr:rowOff>0</xdr:rowOff>
        </xdr:to>
        <xdr:sp macro="" textlink="">
          <xdr:nvSpPr>
            <xdr:cNvPr id="7185" name="Check Box 17" hidden="1">
              <a:extLst>
                <a:ext uri="{63B3BB69-23CF-44E3-9099-C40C66FF867C}">
                  <a14:compatExt spid="_x0000_s718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258</xdr:col>
          <xdr:colOff>236220</xdr:colOff>
          <xdr:row>65549</xdr:row>
          <xdr:rowOff>83820</xdr:rowOff>
        </xdr:from>
        <xdr:to>
          <xdr:col>260</xdr:col>
          <xdr:colOff>220980</xdr:colOff>
          <xdr:row>65551</xdr:row>
          <xdr:rowOff>0</xdr:rowOff>
        </xdr:to>
        <xdr:sp macro="" textlink="">
          <xdr:nvSpPr>
            <xdr:cNvPr id="7186" name="Check Box 18" hidden="1">
              <a:extLst>
                <a:ext uri="{63B3BB69-23CF-44E3-9099-C40C66FF867C}">
                  <a14:compatExt spid="_x0000_s718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258</xdr:col>
          <xdr:colOff>236220</xdr:colOff>
          <xdr:row>131085</xdr:row>
          <xdr:rowOff>83820</xdr:rowOff>
        </xdr:from>
        <xdr:to>
          <xdr:col>260</xdr:col>
          <xdr:colOff>220980</xdr:colOff>
          <xdr:row>131087</xdr:row>
          <xdr:rowOff>0</xdr:rowOff>
        </xdr:to>
        <xdr:sp macro="" textlink="">
          <xdr:nvSpPr>
            <xdr:cNvPr id="7187" name="Check Box 19" hidden="1">
              <a:extLst>
                <a:ext uri="{63B3BB69-23CF-44E3-9099-C40C66FF867C}">
                  <a14:compatExt spid="_x0000_s718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258</xdr:col>
          <xdr:colOff>236220</xdr:colOff>
          <xdr:row>196621</xdr:row>
          <xdr:rowOff>83820</xdr:rowOff>
        </xdr:from>
        <xdr:to>
          <xdr:col>260</xdr:col>
          <xdr:colOff>220980</xdr:colOff>
          <xdr:row>196623</xdr:row>
          <xdr:rowOff>0</xdr:rowOff>
        </xdr:to>
        <xdr:sp macro="" textlink="">
          <xdr:nvSpPr>
            <xdr:cNvPr id="7188" name="Check Box 20" hidden="1">
              <a:extLst>
                <a:ext uri="{63B3BB69-23CF-44E3-9099-C40C66FF867C}">
                  <a14:compatExt spid="_x0000_s718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258</xdr:col>
          <xdr:colOff>236220</xdr:colOff>
          <xdr:row>262157</xdr:row>
          <xdr:rowOff>83820</xdr:rowOff>
        </xdr:from>
        <xdr:to>
          <xdr:col>260</xdr:col>
          <xdr:colOff>220980</xdr:colOff>
          <xdr:row>262159</xdr:row>
          <xdr:rowOff>0</xdr:rowOff>
        </xdr:to>
        <xdr:sp macro="" textlink="">
          <xdr:nvSpPr>
            <xdr:cNvPr id="7189" name="Check Box 21" hidden="1">
              <a:extLst>
                <a:ext uri="{63B3BB69-23CF-44E3-9099-C40C66FF867C}">
                  <a14:compatExt spid="_x0000_s718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258</xdr:col>
          <xdr:colOff>236220</xdr:colOff>
          <xdr:row>327693</xdr:row>
          <xdr:rowOff>83820</xdr:rowOff>
        </xdr:from>
        <xdr:to>
          <xdr:col>260</xdr:col>
          <xdr:colOff>220980</xdr:colOff>
          <xdr:row>327695</xdr:row>
          <xdr:rowOff>0</xdr:rowOff>
        </xdr:to>
        <xdr:sp macro="" textlink="">
          <xdr:nvSpPr>
            <xdr:cNvPr id="7190" name="Check Box 22" hidden="1">
              <a:extLst>
                <a:ext uri="{63B3BB69-23CF-44E3-9099-C40C66FF867C}">
                  <a14:compatExt spid="_x0000_s719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258</xdr:col>
          <xdr:colOff>236220</xdr:colOff>
          <xdr:row>393229</xdr:row>
          <xdr:rowOff>83820</xdr:rowOff>
        </xdr:from>
        <xdr:to>
          <xdr:col>260</xdr:col>
          <xdr:colOff>220980</xdr:colOff>
          <xdr:row>393231</xdr:row>
          <xdr:rowOff>0</xdr:rowOff>
        </xdr:to>
        <xdr:sp macro="" textlink="">
          <xdr:nvSpPr>
            <xdr:cNvPr id="7191" name="Check Box 23" hidden="1">
              <a:extLst>
                <a:ext uri="{63B3BB69-23CF-44E3-9099-C40C66FF867C}">
                  <a14:compatExt spid="_x0000_s719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258</xdr:col>
          <xdr:colOff>236220</xdr:colOff>
          <xdr:row>458765</xdr:row>
          <xdr:rowOff>83820</xdr:rowOff>
        </xdr:from>
        <xdr:to>
          <xdr:col>260</xdr:col>
          <xdr:colOff>220980</xdr:colOff>
          <xdr:row>458767</xdr:row>
          <xdr:rowOff>0</xdr:rowOff>
        </xdr:to>
        <xdr:sp macro="" textlink="">
          <xdr:nvSpPr>
            <xdr:cNvPr id="7192" name="Check Box 24" hidden="1">
              <a:extLst>
                <a:ext uri="{63B3BB69-23CF-44E3-9099-C40C66FF867C}">
                  <a14:compatExt spid="_x0000_s719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258</xdr:col>
          <xdr:colOff>236220</xdr:colOff>
          <xdr:row>524301</xdr:row>
          <xdr:rowOff>83820</xdr:rowOff>
        </xdr:from>
        <xdr:to>
          <xdr:col>260</xdr:col>
          <xdr:colOff>220980</xdr:colOff>
          <xdr:row>524303</xdr:row>
          <xdr:rowOff>0</xdr:rowOff>
        </xdr:to>
        <xdr:sp macro="" textlink="">
          <xdr:nvSpPr>
            <xdr:cNvPr id="7193" name="Check Box 25" hidden="1">
              <a:extLst>
                <a:ext uri="{63B3BB69-23CF-44E3-9099-C40C66FF867C}">
                  <a14:compatExt spid="_x0000_s719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258</xdr:col>
          <xdr:colOff>236220</xdr:colOff>
          <xdr:row>589837</xdr:row>
          <xdr:rowOff>83820</xdr:rowOff>
        </xdr:from>
        <xdr:to>
          <xdr:col>260</xdr:col>
          <xdr:colOff>220980</xdr:colOff>
          <xdr:row>589839</xdr:row>
          <xdr:rowOff>0</xdr:rowOff>
        </xdr:to>
        <xdr:sp macro="" textlink="">
          <xdr:nvSpPr>
            <xdr:cNvPr id="7194" name="Check Box 26" hidden="1">
              <a:extLst>
                <a:ext uri="{63B3BB69-23CF-44E3-9099-C40C66FF867C}">
                  <a14:compatExt spid="_x0000_s719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258</xdr:col>
          <xdr:colOff>236220</xdr:colOff>
          <xdr:row>655373</xdr:row>
          <xdr:rowOff>83820</xdr:rowOff>
        </xdr:from>
        <xdr:to>
          <xdr:col>260</xdr:col>
          <xdr:colOff>220980</xdr:colOff>
          <xdr:row>655375</xdr:row>
          <xdr:rowOff>0</xdr:rowOff>
        </xdr:to>
        <xdr:sp macro="" textlink="">
          <xdr:nvSpPr>
            <xdr:cNvPr id="7195" name="Check Box 27" hidden="1">
              <a:extLst>
                <a:ext uri="{63B3BB69-23CF-44E3-9099-C40C66FF867C}">
                  <a14:compatExt spid="_x0000_s719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258</xdr:col>
          <xdr:colOff>236220</xdr:colOff>
          <xdr:row>720909</xdr:row>
          <xdr:rowOff>83820</xdr:rowOff>
        </xdr:from>
        <xdr:to>
          <xdr:col>260</xdr:col>
          <xdr:colOff>220980</xdr:colOff>
          <xdr:row>720911</xdr:row>
          <xdr:rowOff>0</xdr:rowOff>
        </xdr:to>
        <xdr:sp macro="" textlink="">
          <xdr:nvSpPr>
            <xdr:cNvPr id="7196" name="Check Box 28" hidden="1">
              <a:extLst>
                <a:ext uri="{63B3BB69-23CF-44E3-9099-C40C66FF867C}">
                  <a14:compatExt spid="_x0000_s719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258</xdr:col>
          <xdr:colOff>236220</xdr:colOff>
          <xdr:row>786445</xdr:row>
          <xdr:rowOff>83820</xdr:rowOff>
        </xdr:from>
        <xdr:to>
          <xdr:col>260</xdr:col>
          <xdr:colOff>220980</xdr:colOff>
          <xdr:row>786447</xdr:row>
          <xdr:rowOff>0</xdr:rowOff>
        </xdr:to>
        <xdr:sp macro="" textlink="">
          <xdr:nvSpPr>
            <xdr:cNvPr id="7197" name="Check Box 29" hidden="1">
              <a:extLst>
                <a:ext uri="{63B3BB69-23CF-44E3-9099-C40C66FF867C}">
                  <a14:compatExt spid="_x0000_s719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258</xdr:col>
          <xdr:colOff>236220</xdr:colOff>
          <xdr:row>851981</xdr:row>
          <xdr:rowOff>83820</xdr:rowOff>
        </xdr:from>
        <xdr:to>
          <xdr:col>260</xdr:col>
          <xdr:colOff>220980</xdr:colOff>
          <xdr:row>851983</xdr:row>
          <xdr:rowOff>0</xdr:rowOff>
        </xdr:to>
        <xdr:sp macro="" textlink="">
          <xdr:nvSpPr>
            <xdr:cNvPr id="7198" name="Check Box 30" hidden="1">
              <a:extLst>
                <a:ext uri="{63B3BB69-23CF-44E3-9099-C40C66FF867C}">
                  <a14:compatExt spid="_x0000_s719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258</xdr:col>
          <xdr:colOff>236220</xdr:colOff>
          <xdr:row>917517</xdr:row>
          <xdr:rowOff>83820</xdr:rowOff>
        </xdr:from>
        <xdr:to>
          <xdr:col>260</xdr:col>
          <xdr:colOff>220980</xdr:colOff>
          <xdr:row>917519</xdr:row>
          <xdr:rowOff>0</xdr:rowOff>
        </xdr:to>
        <xdr:sp macro="" textlink="">
          <xdr:nvSpPr>
            <xdr:cNvPr id="7199" name="Check Box 31" hidden="1">
              <a:extLst>
                <a:ext uri="{63B3BB69-23CF-44E3-9099-C40C66FF867C}">
                  <a14:compatExt spid="_x0000_s719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258</xdr:col>
          <xdr:colOff>236220</xdr:colOff>
          <xdr:row>983053</xdr:row>
          <xdr:rowOff>83820</xdr:rowOff>
        </xdr:from>
        <xdr:to>
          <xdr:col>260</xdr:col>
          <xdr:colOff>220980</xdr:colOff>
          <xdr:row>983055</xdr:row>
          <xdr:rowOff>0</xdr:rowOff>
        </xdr:to>
        <xdr:sp macro="" textlink="">
          <xdr:nvSpPr>
            <xdr:cNvPr id="7200" name="Check Box 32" hidden="1">
              <a:extLst>
                <a:ext uri="{63B3BB69-23CF-44E3-9099-C40C66FF867C}">
                  <a14:compatExt spid="_x0000_s720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514</xdr:col>
          <xdr:colOff>236220</xdr:colOff>
          <xdr:row>13</xdr:row>
          <xdr:rowOff>83820</xdr:rowOff>
        </xdr:from>
        <xdr:to>
          <xdr:col>516</xdr:col>
          <xdr:colOff>220980</xdr:colOff>
          <xdr:row>15</xdr:row>
          <xdr:rowOff>0</xdr:rowOff>
        </xdr:to>
        <xdr:sp macro="" textlink="">
          <xdr:nvSpPr>
            <xdr:cNvPr id="7201" name="Check Box 33" hidden="1">
              <a:extLst>
                <a:ext uri="{63B3BB69-23CF-44E3-9099-C40C66FF867C}">
                  <a14:compatExt spid="_x0000_s720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514</xdr:col>
          <xdr:colOff>236220</xdr:colOff>
          <xdr:row>65549</xdr:row>
          <xdr:rowOff>83820</xdr:rowOff>
        </xdr:from>
        <xdr:to>
          <xdr:col>516</xdr:col>
          <xdr:colOff>220980</xdr:colOff>
          <xdr:row>65551</xdr:row>
          <xdr:rowOff>0</xdr:rowOff>
        </xdr:to>
        <xdr:sp macro="" textlink="">
          <xdr:nvSpPr>
            <xdr:cNvPr id="7202" name="Check Box 34" hidden="1">
              <a:extLst>
                <a:ext uri="{63B3BB69-23CF-44E3-9099-C40C66FF867C}">
                  <a14:compatExt spid="_x0000_s720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514</xdr:col>
          <xdr:colOff>236220</xdr:colOff>
          <xdr:row>131085</xdr:row>
          <xdr:rowOff>83820</xdr:rowOff>
        </xdr:from>
        <xdr:to>
          <xdr:col>516</xdr:col>
          <xdr:colOff>220980</xdr:colOff>
          <xdr:row>131087</xdr:row>
          <xdr:rowOff>0</xdr:rowOff>
        </xdr:to>
        <xdr:sp macro="" textlink="">
          <xdr:nvSpPr>
            <xdr:cNvPr id="7203" name="Check Box 35" hidden="1">
              <a:extLst>
                <a:ext uri="{63B3BB69-23CF-44E3-9099-C40C66FF867C}">
                  <a14:compatExt spid="_x0000_s720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514</xdr:col>
          <xdr:colOff>236220</xdr:colOff>
          <xdr:row>196621</xdr:row>
          <xdr:rowOff>83820</xdr:rowOff>
        </xdr:from>
        <xdr:to>
          <xdr:col>516</xdr:col>
          <xdr:colOff>220980</xdr:colOff>
          <xdr:row>196623</xdr:row>
          <xdr:rowOff>0</xdr:rowOff>
        </xdr:to>
        <xdr:sp macro="" textlink="">
          <xdr:nvSpPr>
            <xdr:cNvPr id="7204" name="Check Box 36" hidden="1">
              <a:extLst>
                <a:ext uri="{63B3BB69-23CF-44E3-9099-C40C66FF867C}">
                  <a14:compatExt spid="_x0000_s720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514</xdr:col>
          <xdr:colOff>236220</xdr:colOff>
          <xdr:row>262157</xdr:row>
          <xdr:rowOff>83820</xdr:rowOff>
        </xdr:from>
        <xdr:to>
          <xdr:col>516</xdr:col>
          <xdr:colOff>220980</xdr:colOff>
          <xdr:row>262159</xdr:row>
          <xdr:rowOff>0</xdr:rowOff>
        </xdr:to>
        <xdr:sp macro="" textlink="">
          <xdr:nvSpPr>
            <xdr:cNvPr id="7205" name="Check Box 37" hidden="1">
              <a:extLst>
                <a:ext uri="{63B3BB69-23CF-44E3-9099-C40C66FF867C}">
                  <a14:compatExt spid="_x0000_s720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514</xdr:col>
          <xdr:colOff>236220</xdr:colOff>
          <xdr:row>327693</xdr:row>
          <xdr:rowOff>83820</xdr:rowOff>
        </xdr:from>
        <xdr:to>
          <xdr:col>516</xdr:col>
          <xdr:colOff>220980</xdr:colOff>
          <xdr:row>327695</xdr:row>
          <xdr:rowOff>0</xdr:rowOff>
        </xdr:to>
        <xdr:sp macro="" textlink="">
          <xdr:nvSpPr>
            <xdr:cNvPr id="7206" name="Check Box 38" hidden="1">
              <a:extLst>
                <a:ext uri="{63B3BB69-23CF-44E3-9099-C40C66FF867C}">
                  <a14:compatExt spid="_x0000_s720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514</xdr:col>
          <xdr:colOff>236220</xdr:colOff>
          <xdr:row>393229</xdr:row>
          <xdr:rowOff>83820</xdr:rowOff>
        </xdr:from>
        <xdr:to>
          <xdr:col>516</xdr:col>
          <xdr:colOff>220980</xdr:colOff>
          <xdr:row>393231</xdr:row>
          <xdr:rowOff>0</xdr:rowOff>
        </xdr:to>
        <xdr:sp macro="" textlink="">
          <xdr:nvSpPr>
            <xdr:cNvPr id="7207" name="Check Box 39" hidden="1">
              <a:extLst>
                <a:ext uri="{63B3BB69-23CF-44E3-9099-C40C66FF867C}">
                  <a14:compatExt spid="_x0000_s720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514</xdr:col>
          <xdr:colOff>236220</xdr:colOff>
          <xdr:row>458765</xdr:row>
          <xdr:rowOff>83820</xdr:rowOff>
        </xdr:from>
        <xdr:to>
          <xdr:col>516</xdr:col>
          <xdr:colOff>220980</xdr:colOff>
          <xdr:row>458767</xdr:row>
          <xdr:rowOff>0</xdr:rowOff>
        </xdr:to>
        <xdr:sp macro="" textlink="">
          <xdr:nvSpPr>
            <xdr:cNvPr id="7208" name="Check Box 40" hidden="1">
              <a:extLst>
                <a:ext uri="{63B3BB69-23CF-44E3-9099-C40C66FF867C}">
                  <a14:compatExt spid="_x0000_s720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514</xdr:col>
          <xdr:colOff>236220</xdr:colOff>
          <xdr:row>524301</xdr:row>
          <xdr:rowOff>83820</xdr:rowOff>
        </xdr:from>
        <xdr:to>
          <xdr:col>516</xdr:col>
          <xdr:colOff>220980</xdr:colOff>
          <xdr:row>524303</xdr:row>
          <xdr:rowOff>0</xdr:rowOff>
        </xdr:to>
        <xdr:sp macro="" textlink="">
          <xdr:nvSpPr>
            <xdr:cNvPr id="7209" name="Check Box 41" hidden="1">
              <a:extLst>
                <a:ext uri="{63B3BB69-23CF-44E3-9099-C40C66FF867C}">
                  <a14:compatExt spid="_x0000_s720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514</xdr:col>
          <xdr:colOff>236220</xdr:colOff>
          <xdr:row>589837</xdr:row>
          <xdr:rowOff>83820</xdr:rowOff>
        </xdr:from>
        <xdr:to>
          <xdr:col>516</xdr:col>
          <xdr:colOff>220980</xdr:colOff>
          <xdr:row>589839</xdr:row>
          <xdr:rowOff>0</xdr:rowOff>
        </xdr:to>
        <xdr:sp macro="" textlink="">
          <xdr:nvSpPr>
            <xdr:cNvPr id="7210" name="Check Box 42" hidden="1">
              <a:extLst>
                <a:ext uri="{63B3BB69-23CF-44E3-9099-C40C66FF867C}">
                  <a14:compatExt spid="_x0000_s721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514</xdr:col>
          <xdr:colOff>236220</xdr:colOff>
          <xdr:row>655373</xdr:row>
          <xdr:rowOff>83820</xdr:rowOff>
        </xdr:from>
        <xdr:to>
          <xdr:col>516</xdr:col>
          <xdr:colOff>220980</xdr:colOff>
          <xdr:row>655375</xdr:row>
          <xdr:rowOff>0</xdr:rowOff>
        </xdr:to>
        <xdr:sp macro="" textlink="">
          <xdr:nvSpPr>
            <xdr:cNvPr id="7211" name="Check Box 43" hidden="1">
              <a:extLst>
                <a:ext uri="{63B3BB69-23CF-44E3-9099-C40C66FF867C}">
                  <a14:compatExt spid="_x0000_s721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514</xdr:col>
          <xdr:colOff>236220</xdr:colOff>
          <xdr:row>720909</xdr:row>
          <xdr:rowOff>83820</xdr:rowOff>
        </xdr:from>
        <xdr:to>
          <xdr:col>516</xdr:col>
          <xdr:colOff>220980</xdr:colOff>
          <xdr:row>720911</xdr:row>
          <xdr:rowOff>0</xdr:rowOff>
        </xdr:to>
        <xdr:sp macro="" textlink="">
          <xdr:nvSpPr>
            <xdr:cNvPr id="7212" name="Check Box 44" hidden="1">
              <a:extLst>
                <a:ext uri="{63B3BB69-23CF-44E3-9099-C40C66FF867C}">
                  <a14:compatExt spid="_x0000_s721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514</xdr:col>
          <xdr:colOff>236220</xdr:colOff>
          <xdr:row>786445</xdr:row>
          <xdr:rowOff>83820</xdr:rowOff>
        </xdr:from>
        <xdr:to>
          <xdr:col>516</xdr:col>
          <xdr:colOff>220980</xdr:colOff>
          <xdr:row>786447</xdr:row>
          <xdr:rowOff>0</xdr:rowOff>
        </xdr:to>
        <xdr:sp macro="" textlink="">
          <xdr:nvSpPr>
            <xdr:cNvPr id="7213" name="Check Box 45" hidden="1">
              <a:extLst>
                <a:ext uri="{63B3BB69-23CF-44E3-9099-C40C66FF867C}">
                  <a14:compatExt spid="_x0000_s721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514</xdr:col>
          <xdr:colOff>236220</xdr:colOff>
          <xdr:row>851981</xdr:row>
          <xdr:rowOff>83820</xdr:rowOff>
        </xdr:from>
        <xdr:to>
          <xdr:col>516</xdr:col>
          <xdr:colOff>220980</xdr:colOff>
          <xdr:row>851983</xdr:row>
          <xdr:rowOff>0</xdr:rowOff>
        </xdr:to>
        <xdr:sp macro="" textlink="">
          <xdr:nvSpPr>
            <xdr:cNvPr id="7214" name="Check Box 46" hidden="1">
              <a:extLst>
                <a:ext uri="{63B3BB69-23CF-44E3-9099-C40C66FF867C}">
                  <a14:compatExt spid="_x0000_s721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514</xdr:col>
          <xdr:colOff>236220</xdr:colOff>
          <xdr:row>917517</xdr:row>
          <xdr:rowOff>83820</xdr:rowOff>
        </xdr:from>
        <xdr:to>
          <xdr:col>516</xdr:col>
          <xdr:colOff>220980</xdr:colOff>
          <xdr:row>917519</xdr:row>
          <xdr:rowOff>0</xdr:rowOff>
        </xdr:to>
        <xdr:sp macro="" textlink="">
          <xdr:nvSpPr>
            <xdr:cNvPr id="7215" name="Check Box 47" hidden="1">
              <a:extLst>
                <a:ext uri="{63B3BB69-23CF-44E3-9099-C40C66FF867C}">
                  <a14:compatExt spid="_x0000_s721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514</xdr:col>
          <xdr:colOff>236220</xdr:colOff>
          <xdr:row>983053</xdr:row>
          <xdr:rowOff>83820</xdr:rowOff>
        </xdr:from>
        <xdr:to>
          <xdr:col>516</xdr:col>
          <xdr:colOff>220980</xdr:colOff>
          <xdr:row>983055</xdr:row>
          <xdr:rowOff>0</xdr:rowOff>
        </xdr:to>
        <xdr:sp macro="" textlink="">
          <xdr:nvSpPr>
            <xdr:cNvPr id="7216" name="Check Box 48" hidden="1">
              <a:extLst>
                <a:ext uri="{63B3BB69-23CF-44E3-9099-C40C66FF867C}">
                  <a14:compatExt spid="_x0000_s721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770</xdr:col>
          <xdr:colOff>236220</xdr:colOff>
          <xdr:row>13</xdr:row>
          <xdr:rowOff>83820</xdr:rowOff>
        </xdr:from>
        <xdr:to>
          <xdr:col>772</xdr:col>
          <xdr:colOff>220980</xdr:colOff>
          <xdr:row>15</xdr:row>
          <xdr:rowOff>0</xdr:rowOff>
        </xdr:to>
        <xdr:sp macro="" textlink="">
          <xdr:nvSpPr>
            <xdr:cNvPr id="7217" name="Check Box 49" hidden="1">
              <a:extLst>
                <a:ext uri="{63B3BB69-23CF-44E3-9099-C40C66FF867C}">
                  <a14:compatExt spid="_x0000_s721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770</xdr:col>
          <xdr:colOff>236220</xdr:colOff>
          <xdr:row>65549</xdr:row>
          <xdr:rowOff>83820</xdr:rowOff>
        </xdr:from>
        <xdr:to>
          <xdr:col>772</xdr:col>
          <xdr:colOff>220980</xdr:colOff>
          <xdr:row>65551</xdr:row>
          <xdr:rowOff>0</xdr:rowOff>
        </xdr:to>
        <xdr:sp macro="" textlink="">
          <xdr:nvSpPr>
            <xdr:cNvPr id="7218" name="Check Box 50" hidden="1">
              <a:extLst>
                <a:ext uri="{63B3BB69-23CF-44E3-9099-C40C66FF867C}">
                  <a14:compatExt spid="_x0000_s721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770</xdr:col>
          <xdr:colOff>236220</xdr:colOff>
          <xdr:row>131085</xdr:row>
          <xdr:rowOff>83820</xdr:rowOff>
        </xdr:from>
        <xdr:to>
          <xdr:col>772</xdr:col>
          <xdr:colOff>220980</xdr:colOff>
          <xdr:row>131087</xdr:row>
          <xdr:rowOff>0</xdr:rowOff>
        </xdr:to>
        <xdr:sp macro="" textlink="">
          <xdr:nvSpPr>
            <xdr:cNvPr id="7219" name="Check Box 51" hidden="1">
              <a:extLst>
                <a:ext uri="{63B3BB69-23CF-44E3-9099-C40C66FF867C}">
                  <a14:compatExt spid="_x0000_s721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770</xdr:col>
          <xdr:colOff>236220</xdr:colOff>
          <xdr:row>196621</xdr:row>
          <xdr:rowOff>83820</xdr:rowOff>
        </xdr:from>
        <xdr:to>
          <xdr:col>772</xdr:col>
          <xdr:colOff>220980</xdr:colOff>
          <xdr:row>196623</xdr:row>
          <xdr:rowOff>0</xdr:rowOff>
        </xdr:to>
        <xdr:sp macro="" textlink="">
          <xdr:nvSpPr>
            <xdr:cNvPr id="7220" name="Check Box 52" hidden="1">
              <a:extLst>
                <a:ext uri="{63B3BB69-23CF-44E3-9099-C40C66FF867C}">
                  <a14:compatExt spid="_x0000_s722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770</xdr:col>
          <xdr:colOff>236220</xdr:colOff>
          <xdr:row>262157</xdr:row>
          <xdr:rowOff>83820</xdr:rowOff>
        </xdr:from>
        <xdr:to>
          <xdr:col>772</xdr:col>
          <xdr:colOff>220980</xdr:colOff>
          <xdr:row>262159</xdr:row>
          <xdr:rowOff>0</xdr:rowOff>
        </xdr:to>
        <xdr:sp macro="" textlink="">
          <xdr:nvSpPr>
            <xdr:cNvPr id="7221" name="Check Box 53" hidden="1">
              <a:extLst>
                <a:ext uri="{63B3BB69-23CF-44E3-9099-C40C66FF867C}">
                  <a14:compatExt spid="_x0000_s722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770</xdr:col>
          <xdr:colOff>236220</xdr:colOff>
          <xdr:row>327693</xdr:row>
          <xdr:rowOff>83820</xdr:rowOff>
        </xdr:from>
        <xdr:to>
          <xdr:col>772</xdr:col>
          <xdr:colOff>220980</xdr:colOff>
          <xdr:row>327695</xdr:row>
          <xdr:rowOff>0</xdr:rowOff>
        </xdr:to>
        <xdr:sp macro="" textlink="">
          <xdr:nvSpPr>
            <xdr:cNvPr id="7222" name="Check Box 54" hidden="1">
              <a:extLst>
                <a:ext uri="{63B3BB69-23CF-44E3-9099-C40C66FF867C}">
                  <a14:compatExt spid="_x0000_s722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770</xdr:col>
          <xdr:colOff>236220</xdr:colOff>
          <xdr:row>393229</xdr:row>
          <xdr:rowOff>83820</xdr:rowOff>
        </xdr:from>
        <xdr:to>
          <xdr:col>772</xdr:col>
          <xdr:colOff>220980</xdr:colOff>
          <xdr:row>393231</xdr:row>
          <xdr:rowOff>0</xdr:rowOff>
        </xdr:to>
        <xdr:sp macro="" textlink="">
          <xdr:nvSpPr>
            <xdr:cNvPr id="7223" name="Check Box 55" hidden="1">
              <a:extLst>
                <a:ext uri="{63B3BB69-23CF-44E3-9099-C40C66FF867C}">
                  <a14:compatExt spid="_x0000_s722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770</xdr:col>
          <xdr:colOff>236220</xdr:colOff>
          <xdr:row>458765</xdr:row>
          <xdr:rowOff>83820</xdr:rowOff>
        </xdr:from>
        <xdr:to>
          <xdr:col>772</xdr:col>
          <xdr:colOff>220980</xdr:colOff>
          <xdr:row>458767</xdr:row>
          <xdr:rowOff>0</xdr:rowOff>
        </xdr:to>
        <xdr:sp macro="" textlink="">
          <xdr:nvSpPr>
            <xdr:cNvPr id="7224" name="Check Box 56" hidden="1">
              <a:extLst>
                <a:ext uri="{63B3BB69-23CF-44E3-9099-C40C66FF867C}">
                  <a14:compatExt spid="_x0000_s722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770</xdr:col>
          <xdr:colOff>236220</xdr:colOff>
          <xdr:row>524301</xdr:row>
          <xdr:rowOff>83820</xdr:rowOff>
        </xdr:from>
        <xdr:to>
          <xdr:col>772</xdr:col>
          <xdr:colOff>220980</xdr:colOff>
          <xdr:row>524303</xdr:row>
          <xdr:rowOff>0</xdr:rowOff>
        </xdr:to>
        <xdr:sp macro="" textlink="">
          <xdr:nvSpPr>
            <xdr:cNvPr id="7225" name="Check Box 57" hidden="1">
              <a:extLst>
                <a:ext uri="{63B3BB69-23CF-44E3-9099-C40C66FF867C}">
                  <a14:compatExt spid="_x0000_s722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770</xdr:col>
          <xdr:colOff>236220</xdr:colOff>
          <xdr:row>589837</xdr:row>
          <xdr:rowOff>83820</xdr:rowOff>
        </xdr:from>
        <xdr:to>
          <xdr:col>772</xdr:col>
          <xdr:colOff>220980</xdr:colOff>
          <xdr:row>589839</xdr:row>
          <xdr:rowOff>0</xdr:rowOff>
        </xdr:to>
        <xdr:sp macro="" textlink="">
          <xdr:nvSpPr>
            <xdr:cNvPr id="7226" name="Check Box 58" hidden="1">
              <a:extLst>
                <a:ext uri="{63B3BB69-23CF-44E3-9099-C40C66FF867C}">
                  <a14:compatExt spid="_x0000_s722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770</xdr:col>
          <xdr:colOff>236220</xdr:colOff>
          <xdr:row>655373</xdr:row>
          <xdr:rowOff>83820</xdr:rowOff>
        </xdr:from>
        <xdr:to>
          <xdr:col>772</xdr:col>
          <xdr:colOff>220980</xdr:colOff>
          <xdr:row>655375</xdr:row>
          <xdr:rowOff>0</xdr:rowOff>
        </xdr:to>
        <xdr:sp macro="" textlink="">
          <xdr:nvSpPr>
            <xdr:cNvPr id="7227" name="Check Box 59" hidden="1">
              <a:extLst>
                <a:ext uri="{63B3BB69-23CF-44E3-9099-C40C66FF867C}">
                  <a14:compatExt spid="_x0000_s722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770</xdr:col>
          <xdr:colOff>236220</xdr:colOff>
          <xdr:row>720909</xdr:row>
          <xdr:rowOff>83820</xdr:rowOff>
        </xdr:from>
        <xdr:to>
          <xdr:col>772</xdr:col>
          <xdr:colOff>220980</xdr:colOff>
          <xdr:row>720911</xdr:row>
          <xdr:rowOff>0</xdr:rowOff>
        </xdr:to>
        <xdr:sp macro="" textlink="">
          <xdr:nvSpPr>
            <xdr:cNvPr id="7228" name="Check Box 60" hidden="1">
              <a:extLst>
                <a:ext uri="{63B3BB69-23CF-44E3-9099-C40C66FF867C}">
                  <a14:compatExt spid="_x0000_s722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770</xdr:col>
          <xdr:colOff>236220</xdr:colOff>
          <xdr:row>786445</xdr:row>
          <xdr:rowOff>83820</xdr:rowOff>
        </xdr:from>
        <xdr:to>
          <xdr:col>772</xdr:col>
          <xdr:colOff>220980</xdr:colOff>
          <xdr:row>786447</xdr:row>
          <xdr:rowOff>0</xdr:rowOff>
        </xdr:to>
        <xdr:sp macro="" textlink="">
          <xdr:nvSpPr>
            <xdr:cNvPr id="7229" name="Check Box 61" hidden="1">
              <a:extLst>
                <a:ext uri="{63B3BB69-23CF-44E3-9099-C40C66FF867C}">
                  <a14:compatExt spid="_x0000_s722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770</xdr:col>
          <xdr:colOff>236220</xdr:colOff>
          <xdr:row>851981</xdr:row>
          <xdr:rowOff>83820</xdr:rowOff>
        </xdr:from>
        <xdr:to>
          <xdr:col>772</xdr:col>
          <xdr:colOff>220980</xdr:colOff>
          <xdr:row>851983</xdr:row>
          <xdr:rowOff>0</xdr:rowOff>
        </xdr:to>
        <xdr:sp macro="" textlink="">
          <xdr:nvSpPr>
            <xdr:cNvPr id="7230" name="Check Box 62" hidden="1">
              <a:extLst>
                <a:ext uri="{63B3BB69-23CF-44E3-9099-C40C66FF867C}">
                  <a14:compatExt spid="_x0000_s723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770</xdr:col>
          <xdr:colOff>236220</xdr:colOff>
          <xdr:row>917517</xdr:row>
          <xdr:rowOff>83820</xdr:rowOff>
        </xdr:from>
        <xdr:to>
          <xdr:col>772</xdr:col>
          <xdr:colOff>220980</xdr:colOff>
          <xdr:row>917519</xdr:row>
          <xdr:rowOff>0</xdr:rowOff>
        </xdr:to>
        <xdr:sp macro="" textlink="">
          <xdr:nvSpPr>
            <xdr:cNvPr id="7231" name="Check Box 63" hidden="1">
              <a:extLst>
                <a:ext uri="{63B3BB69-23CF-44E3-9099-C40C66FF867C}">
                  <a14:compatExt spid="_x0000_s723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770</xdr:col>
          <xdr:colOff>236220</xdr:colOff>
          <xdr:row>983053</xdr:row>
          <xdr:rowOff>83820</xdr:rowOff>
        </xdr:from>
        <xdr:to>
          <xdr:col>772</xdr:col>
          <xdr:colOff>220980</xdr:colOff>
          <xdr:row>983055</xdr:row>
          <xdr:rowOff>0</xdr:rowOff>
        </xdr:to>
        <xdr:sp macro="" textlink="">
          <xdr:nvSpPr>
            <xdr:cNvPr id="7232" name="Check Box 64" hidden="1">
              <a:extLst>
                <a:ext uri="{63B3BB69-23CF-44E3-9099-C40C66FF867C}">
                  <a14:compatExt spid="_x0000_s723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1026</xdr:col>
          <xdr:colOff>236220</xdr:colOff>
          <xdr:row>13</xdr:row>
          <xdr:rowOff>83820</xdr:rowOff>
        </xdr:from>
        <xdr:to>
          <xdr:col>1028</xdr:col>
          <xdr:colOff>220980</xdr:colOff>
          <xdr:row>15</xdr:row>
          <xdr:rowOff>0</xdr:rowOff>
        </xdr:to>
        <xdr:sp macro="" textlink="">
          <xdr:nvSpPr>
            <xdr:cNvPr id="7233" name="Check Box 65" hidden="1">
              <a:extLst>
                <a:ext uri="{63B3BB69-23CF-44E3-9099-C40C66FF867C}">
                  <a14:compatExt spid="_x0000_s723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1026</xdr:col>
          <xdr:colOff>236220</xdr:colOff>
          <xdr:row>65549</xdr:row>
          <xdr:rowOff>83820</xdr:rowOff>
        </xdr:from>
        <xdr:to>
          <xdr:col>1028</xdr:col>
          <xdr:colOff>220980</xdr:colOff>
          <xdr:row>65551</xdr:row>
          <xdr:rowOff>0</xdr:rowOff>
        </xdr:to>
        <xdr:sp macro="" textlink="">
          <xdr:nvSpPr>
            <xdr:cNvPr id="7234" name="Check Box 66" hidden="1">
              <a:extLst>
                <a:ext uri="{63B3BB69-23CF-44E3-9099-C40C66FF867C}">
                  <a14:compatExt spid="_x0000_s723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1026</xdr:col>
          <xdr:colOff>236220</xdr:colOff>
          <xdr:row>131085</xdr:row>
          <xdr:rowOff>83820</xdr:rowOff>
        </xdr:from>
        <xdr:to>
          <xdr:col>1028</xdr:col>
          <xdr:colOff>220980</xdr:colOff>
          <xdr:row>131087</xdr:row>
          <xdr:rowOff>0</xdr:rowOff>
        </xdr:to>
        <xdr:sp macro="" textlink="">
          <xdr:nvSpPr>
            <xdr:cNvPr id="7235" name="Check Box 67" hidden="1">
              <a:extLst>
                <a:ext uri="{63B3BB69-23CF-44E3-9099-C40C66FF867C}">
                  <a14:compatExt spid="_x0000_s723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1026</xdr:col>
          <xdr:colOff>236220</xdr:colOff>
          <xdr:row>196621</xdr:row>
          <xdr:rowOff>83820</xdr:rowOff>
        </xdr:from>
        <xdr:to>
          <xdr:col>1028</xdr:col>
          <xdr:colOff>220980</xdr:colOff>
          <xdr:row>196623</xdr:row>
          <xdr:rowOff>0</xdr:rowOff>
        </xdr:to>
        <xdr:sp macro="" textlink="">
          <xdr:nvSpPr>
            <xdr:cNvPr id="7236" name="Check Box 68" hidden="1">
              <a:extLst>
                <a:ext uri="{63B3BB69-23CF-44E3-9099-C40C66FF867C}">
                  <a14:compatExt spid="_x0000_s723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1026</xdr:col>
          <xdr:colOff>236220</xdr:colOff>
          <xdr:row>262157</xdr:row>
          <xdr:rowOff>83820</xdr:rowOff>
        </xdr:from>
        <xdr:to>
          <xdr:col>1028</xdr:col>
          <xdr:colOff>220980</xdr:colOff>
          <xdr:row>262159</xdr:row>
          <xdr:rowOff>0</xdr:rowOff>
        </xdr:to>
        <xdr:sp macro="" textlink="">
          <xdr:nvSpPr>
            <xdr:cNvPr id="7237" name="Check Box 69" hidden="1">
              <a:extLst>
                <a:ext uri="{63B3BB69-23CF-44E3-9099-C40C66FF867C}">
                  <a14:compatExt spid="_x0000_s723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1026</xdr:col>
          <xdr:colOff>236220</xdr:colOff>
          <xdr:row>327693</xdr:row>
          <xdr:rowOff>83820</xdr:rowOff>
        </xdr:from>
        <xdr:to>
          <xdr:col>1028</xdr:col>
          <xdr:colOff>220980</xdr:colOff>
          <xdr:row>327695</xdr:row>
          <xdr:rowOff>0</xdr:rowOff>
        </xdr:to>
        <xdr:sp macro="" textlink="">
          <xdr:nvSpPr>
            <xdr:cNvPr id="7238" name="Check Box 70" hidden="1">
              <a:extLst>
                <a:ext uri="{63B3BB69-23CF-44E3-9099-C40C66FF867C}">
                  <a14:compatExt spid="_x0000_s723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1026</xdr:col>
          <xdr:colOff>236220</xdr:colOff>
          <xdr:row>393229</xdr:row>
          <xdr:rowOff>83820</xdr:rowOff>
        </xdr:from>
        <xdr:to>
          <xdr:col>1028</xdr:col>
          <xdr:colOff>220980</xdr:colOff>
          <xdr:row>393231</xdr:row>
          <xdr:rowOff>0</xdr:rowOff>
        </xdr:to>
        <xdr:sp macro="" textlink="">
          <xdr:nvSpPr>
            <xdr:cNvPr id="7239" name="Check Box 71" hidden="1">
              <a:extLst>
                <a:ext uri="{63B3BB69-23CF-44E3-9099-C40C66FF867C}">
                  <a14:compatExt spid="_x0000_s723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1026</xdr:col>
          <xdr:colOff>236220</xdr:colOff>
          <xdr:row>458765</xdr:row>
          <xdr:rowOff>83820</xdr:rowOff>
        </xdr:from>
        <xdr:to>
          <xdr:col>1028</xdr:col>
          <xdr:colOff>220980</xdr:colOff>
          <xdr:row>458767</xdr:row>
          <xdr:rowOff>0</xdr:rowOff>
        </xdr:to>
        <xdr:sp macro="" textlink="">
          <xdr:nvSpPr>
            <xdr:cNvPr id="7240" name="Check Box 72" hidden="1">
              <a:extLst>
                <a:ext uri="{63B3BB69-23CF-44E3-9099-C40C66FF867C}">
                  <a14:compatExt spid="_x0000_s724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1026</xdr:col>
          <xdr:colOff>236220</xdr:colOff>
          <xdr:row>524301</xdr:row>
          <xdr:rowOff>83820</xdr:rowOff>
        </xdr:from>
        <xdr:to>
          <xdr:col>1028</xdr:col>
          <xdr:colOff>220980</xdr:colOff>
          <xdr:row>524303</xdr:row>
          <xdr:rowOff>0</xdr:rowOff>
        </xdr:to>
        <xdr:sp macro="" textlink="">
          <xdr:nvSpPr>
            <xdr:cNvPr id="7241" name="Check Box 73" hidden="1">
              <a:extLst>
                <a:ext uri="{63B3BB69-23CF-44E3-9099-C40C66FF867C}">
                  <a14:compatExt spid="_x0000_s724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1026</xdr:col>
          <xdr:colOff>236220</xdr:colOff>
          <xdr:row>589837</xdr:row>
          <xdr:rowOff>83820</xdr:rowOff>
        </xdr:from>
        <xdr:to>
          <xdr:col>1028</xdr:col>
          <xdr:colOff>220980</xdr:colOff>
          <xdr:row>589839</xdr:row>
          <xdr:rowOff>0</xdr:rowOff>
        </xdr:to>
        <xdr:sp macro="" textlink="">
          <xdr:nvSpPr>
            <xdr:cNvPr id="7242" name="Check Box 74" hidden="1">
              <a:extLst>
                <a:ext uri="{63B3BB69-23CF-44E3-9099-C40C66FF867C}">
                  <a14:compatExt spid="_x0000_s724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1026</xdr:col>
          <xdr:colOff>236220</xdr:colOff>
          <xdr:row>655373</xdr:row>
          <xdr:rowOff>83820</xdr:rowOff>
        </xdr:from>
        <xdr:to>
          <xdr:col>1028</xdr:col>
          <xdr:colOff>220980</xdr:colOff>
          <xdr:row>655375</xdr:row>
          <xdr:rowOff>0</xdr:rowOff>
        </xdr:to>
        <xdr:sp macro="" textlink="">
          <xdr:nvSpPr>
            <xdr:cNvPr id="7243" name="Check Box 75" hidden="1">
              <a:extLst>
                <a:ext uri="{63B3BB69-23CF-44E3-9099-C40C66FF867C}">
                  <a14:compatExt spid="_x0000_s724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1026</xdr:col>
          <xdr:colOff>236220</xdr:colOff>
          <xdr:row>720909</xdr:row>
          <xdr:rowOff>83820</xdr:rowOff>
        </xdr:from>
        <xdr:to>
          <xdr:col>1028</xdr:col>
          <xdr:colOff>220980</xdr:colOff>
          <xdr:row>720911</xdr:row>
          <xdr:rowOff>0</xdr:rowOff>
        </xdr:to>
        <xdr:sp macro="" textlink="">
          <xdr:nvSpPr>
            <xdr:cNvPr id="7244" name="Check Box 76" hidden="1">
              <a:extLst>
                <a:ext uri="{63B3BB69-23CF-44E3-9099-C40C66FF867C}">
                  <a14:compatExt spid="_x0000_s724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1026</xdr:col>
          <xdr:colOff>236220</xdr:colOff>
          <xdr:row>786445</xdr:row>
          <xdr:rowOff>83820</xdr:rowOff>
        </xdr:from>
        <xdr:to>
          <xdr:col>1028</xdr:col>
          <xdr:colOff>220980</xdr:colOff>
          <xdr:row>786447</xdr:row>
          <xdr:rowOff>0</xdr:rowOff>
        </xdr:to>
        <xdr:sp macro="" textlink="">
          <xdr:nvSpPr>
            <xdr:cNvPr id="7245" name="Check Box 77" hidden="1">
              <a:extLst>
                <a:ext uri="{63B3BB69-23CF-44E3-9099-C40C66FF867C}">
                  <a14:compatExt spid="_x0000_s724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1026</xdr:col>
          <xdr:colOff>236220</xdr:colOff>
          <xdr:row>851981</xdr:row>
          <xdr:rowOff>83820</xdr:rowOff>
        </xdr:from>
        <xdr:to>
          <xdr:col>1028</xdr:col>
          <xdr:colOff>220980</xdr:colOff>
          <xdr:row>851983</xdr:row>
          <xdr:rowOff>0</xdr:rowOff>
        </xdr:to>
        <xdr:sp macro="" textlink="">
          <xdr:nvSpPr>
            <xdr:cNvPr id="7246" name="Check Box 78" hidden="1">
              <a:extLst>
                <a:ext uri="{63B3BB69-23CF-44E3-9099-C40C66FF867C}">
                  <a14:compatExt spid="_x0000_s724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1026</xdr:col>
          <xdr:colOff>236220</xdr:colOff>
          <xdr:row>917517</xdr:row>
          <xdr:rowOff>83820</xdr:rowOff>
        </xdr:from>
        <xdr:to>
          <xdr:col>1028</xdr:col>
          <xdr:colOff>220980</xdr:colOff>
          <xdr:row>917519</xdr:row>
          <xdr:rowOff>0</xdr:rowOff>
        </xdr:to>
        <xdr:sp macro="" textlink="">
          <xdr:nvSpPr>
            <xdr:cNvPr id="7247" name="Check Box 79" hidden="1">
              <a:extLst>
                <a:ext uri="{63B3BB69-23CF-44E3-9099-C40C66FF867C}">
                  <a14:compatExt spid="_x0000_s724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1026</xdr:col>
          <xdr:colOff>236220</xdr:colOff>
          <xdr:row>983053</xdr:row>
          <xdr:rowOff>83820</xdr:rowOff>
        </xdr:from>
        <xdr:to>
          <xdr:col>1028</xdr:col>
          <xdr:colOff>220980</xdr:colOff>
          <xdr:row>983055</xdr:row>
          <xdr:rowOff>0</xdr:rowOff>
        </xdr:to>
        <xdr:sp macro="" textlink="">
          <xdr:nvSpPr>
            <xdr:cNvPr id="7248" name="Check Box 80" hidden="1">
              <a:extLst>
                <a:ext uri="{63B3BB69-23CF-44E3-9099-C40C66FF867C}">
                  <a14:compatExt spid="_x0000_s724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1282</xdr:col>
          <xdr:colOff>236220</xdr:colOff>
          <xdr:row>13</xdr:row>
          <xdr:rowOff>83820</xdr:rowOff>
        </xdr:from>
        <xdr:to>
          <xdr:col>1284</xdr:col>
          <xdr:colOff>220980</xdr:colOff>
          <xdr:row>15</xdr:row>
          <xdr:rowOff>0</xdr:rowOff>
        </xdr:to>
        <xdr:sp macro="" textlink="">
          <xdr:nvSpPr>
            <xdr:cNvPr id="7249" name="Check Box 81" hidden="1">
              <a:extLst>
                <a:ext uri="{63B3BB69-23CF-44E3-9099-C40C66FF867C}">
                  <a14:compatExt spid="_x0000_s724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1282</xdr:col>
          <xdr:colOff>236220</xdr:colOff>
          <xdr:row>65549</xdr:row>
          <xdr:rowOff>83820</xdr:rowOff>
        </xdr:from>
        <xdr:to>
          <xdr:col>1284</xdr:col>
          <xdr:colOff>220980</xdr:colOff>
          <xdr:row>65551</xdr:row>
          <xdr:rowOff>0</xdr:rowOff>
        </xdr:to>
        <xdr:sp macro="" textlink="">
          <xdr:nvSpPr>
            <xdr:cNvPr id="7250" name="Check Box 82" hidden="1">
              <a:extLst>
                <a:ext uri="{63B3BB69-23CF-44E3-9099-C40C66FF867C}">
                  <a14:compatExt spid="_x0000_s725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1282</xdr:col>
          <xdr:colOff>236220</xdr:colOff>
          <xdr:row>131085</xdr:row>
          <xdr:rowOff>83820</xdr:rowOff>
        </xdr:from>
        <xdr:to>
          <xdr:col>1284</xdr:col>
          <xdr:colOff>220980</xdr:colOff>
          <xdr:row>131087</xdr:row>
          <xdr:rowOff>0</xdr:rowOff>
        </xdr:to>
        <xdr:sp macro="" textlink="">
          <xdr:nvSpPr>
            <xdr:cNvPr id="7251" name="Check Box 83" hidden="1">
              <a:extLst>
                <a:ext uri="{63B3BB69-23CF-44E3-9099-C40C66FF867C}">
                  <a14:compatExt spid="_x0000_s725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1282</xdr:col>
          <xdr:colOff>236220</xdr:colOff>
          <xdr:row>196621</xdr:row>
          <xdr:rowOff>83820</xdr:rowOff>
        </xdr:from>
        <xdr:to>
          <xdr:col>1284</xdr:col>
          <xdr:colOff>220980</xdr:colOff>
          <xdr:row>196623</xdr:row>
          <xdr:rowOff>0</xdr:rowOff>
        </xdr:to>
        <xdr:sp macro="" textlink="">
          <xdr:nvSpPr>
            <xdr:cNvPr id="7252" name="Check Box 84" hidden="1">
              <a:extLst>
                <a:ext uri="{63B3BB69-23CF-44E3-9099-C40C66FF867C}">
                  <a14:compatExt spid="_x0000_s725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1282</xdr:col>
          <xdr:colOff>236220</xdr:colOff>
          <xdr:row>262157</xdr:row>
          <xdr:rowOff>83820</xdr:rowOff>
        </xdr:from>
        <xdr:to>
          <xdr:col>1284</xdr:col>
          <xdr:colOff>220980</xdr:colOff>
          <xdr:row>262159</xdr:row>
          <xdr:rowOff>0</xdr:rowOff>
        </xdr:to>
        <xdr:sp macro="" textlink="">
          <xdr:nvSpPr>
            <xdr:cNvPr id="7253" name="Check Box 85" hidden="1">
              <a:extLst>
                <a:ext uri="{63B3BB69-23CF-44E3-9099-C40C66FF867C}">
                  <a14:compatExt spid="_x0000_s725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1282</xdr:col>
          <xdr:colOff>236220</xdr:colOff>
          <xdr:row>327693</xdr:row>
          <xdr:rowOff>83820</xdr:rowOff>
        </xdr:from>
        <xdr:to>
          <xdr:col>1284</xdr:col>
          <xdr:colOff>220980</xdr:colOff>
          <xdr:row>327695</xdr:row>
          <xdr:rowOff>0</xdr:rowOff>
        </xdr:to>
        <xdr:sp macro="" textlink="">
          <xdr:nvSpPr>
            <xdr:cNvPr id="7254" name="Check Box 86" hidden="1">
              <a:extLst>
                <a:ext uri="{63B3BB69-23CF-44E3-9099-C40C66FF867C}">
                  <a14:compatExt spid="_x0000_s725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1282</xdr:col>
          <xdr:colOff>236220</xdr:colOff>
          <xdr:row>393229</xdr:row>
          <xdr:rowOff>83820</xdr:rowOff>
        </xdr:from>
        <xdr:to>
          <xdr:col>1284</xdr:col>
          <xdr:colOff>220980</xdr:colOff>
          <xdr:row>393231</xdr:row>
          <xdr:rowOff>0</xdr:rowOff>
        </xdr:to>
        <xdr:sp macro="" textlink="">
          <xdr:nvSpPr>
            <xdr:cNvPr id="7255" name="Check Box 87" hidden="1">
              <a:extLst>
                <a:ext uri="{63B3BB69-23CF-44E3-9099-C40C66FF867C}">
                  <a14:compatExt spid="_x0000_s725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1282</xdr:col>
          <xdr:colOff>236220</xdr:colOff>
          <xdr:row>458765</xdr:row>
          <xdr:rowOff>83820</xdr:rowOff>
        </xdr:from>
        <xdr:to>
          <xdr:col>1284</xdr:col>
          <xdr:colOff>220980</xdr:colOff>
          <xdr:row>458767</xdr:row>
          <xdr:rowOff>0</xdr:rowOff>
        </xdr:to>
        <xdr:sp macro="" textlink="">
          <xdr:nvSpPr>
            <xdr:cNvPr id="7256" name="Check Box 88" hidden="1">
              <a:extLst>
                <a:ext uri="{63B3BB69-23CF-44E3-9099-C40C66FF867C}">
                  <a14:compatExt spid="_x0000_s725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1282</xdr:col>
          <xdr:colOff>236220</xdr:colOff>
          <xdr:row>524301</xdr:row>
          <xdr:rowOff>83820</xdr:rowOff>
        </xdr:from>
        <xdr:to>
          <xdr:col>1284</xdr:col>
          <xdr:colOff>220980</xdr:colOff>
          <xdr:row>524303</xdr:row>
          <xdr:rowOff>0</xdr:rowOff>
        </xdr:to>
        <xdr:sp macro="" textlink="">
          <xdr:nvSpPr>
            <xdr:cNvPr id="7257" name="Check Box 89" hidden="1">
              <a:extLst>
                <a:ext uri="{63B3BB69-23CF-44E3-9099-C40C66FF867C}">
                  <a14:compatExt spid="_x0000_s725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1282</xdr:col>
          <xdr:colOff>236220</xdr:colOff>
          <xdr:row>589837</xdr:row>
          <xdr:rowOff>83820</xdr:rowOff>
        </xdr:from>
        <xdr:to>
          <xdr:col>1284</xdr:col>
          <xdr:colOff>220980</xdr:colOff>
          <xdr:row>589839</xdr:row>
          <xdr:rowOff>0</xdr:rowOff>
        </xdr:to>
        <xdr:sp macro="" textlink="">
          <xdr:nvSpPr>
            <xdr:cNvPr id="7258" name="Check Box 90" hidden="1">
              <a:extLst>
                <a:ext uri="{63B3BB69-23CF-44E3-9099-C40C66FF867C}">
                  <a14:compatExt spid="_x0000_s725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1282</xdr:col>
          <xdr:colOff>236220</xdr:colOff>
          <xdr:row>655373</xdr:row>
          <xdr:rowOff>83820</xdr:rowOff>
        </xdr:from>
        <xdr:to>
          <xdr:col>1284</xdr:col>
          <xdr:colOff>220980</xdr:colOff>
          <xdr:row>655375</xdr:row>
          <xdr:rowOff>0</xdr:rowOff>
        </xdr:to>
        <xdr:sp macro="" textlink="">
          <xdr:nvSpPr>
            <xdr:cNvPr id="7259" name="Check Box 91" hidden="1">
              <a:extLst>
                <a:ext uri="{63B3BB69-23CF-44E3-9099-C40C66FF867C}">
                  <a14:compatExt spid="_x0000_s725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1282</xdr:col>
          <xdr:colOff>236220</xdr:colOff>
          <xdr:row>720909</xdr:row>
          <xdr:rowOff>83820</xdr:rowOff>
        </xdr:from>
        <xdr:to>
          <xdr:col>1284</xdr:col>
          <xdr:colOff>220980</xdr:colOff>
          <xdr:row>720911</xdr:row>
          <xdr:rowOff>0</xdr:rowOff>
        </xdr:to>
        <xdr:sp macro="" textlink="">
          <xdr:nvSpPr>
            <xdr:cNvPr id="7260" name="Check Box 92" hidden="1">
              <a:extLst>
                <a:ext uri="{63B3BB69-23CF-44E3-9099-C40C66FF867C}">
                  <a14:compatExt spid="_x0000_s726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1282</xdr:col>
          <xdr:colOff>236220</xdr:colOff>
          <xdr:row>786445</xdr:row>
          <xdr:rowOff>83820</xdr:rowOff>
        </xdr:from>
        <xdr:to>
          <xdr:col>1284</xdr:col>
          <xdr:colOff>220980</xdr:colOff>
          <xdr:row>786447</xdr:row>
          <xdr:rowOff>0</xdr:rowOff>
        </xdr:to>
        <xdr:sp macro="" textlink="">
          <xdr:nvSpPr>
            <xdr:cNvPr id="7261" name="Check Box 93" hidden="1">
              <a:extLst>
                <a:ext uri="{63B3BB69-23CF-44E3-9099-C40C66FF867C}">
                  <a14:compatExt spid="_x0000_s726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1282</xdr:col>
          <xdr:colOff>236220</xdr:colOff>
          <xdr:row>851981</xdr:row>
          <xdr:rowOff>83820</xdr:rowOff>
        </xdr:from>
        <xdr:to>
          <xdr:col>1284</xdr:col>
          <xdr:colOff>220980</xdr:colOff>
          <xdr:row>851983</xdr:row>
          <xdr:rowOff>0</xdr:rowOff>
        </xdr:to>
        <xdr:sp macro="" textlink="">
          <xdr:nvSpPr>
            <xdr:cNvPr id="7262" name="Check Box 94" hidden="1">
              <a:extLst>
                <a:ext uri="{63B3BB69-23CF-44E3-9099-C40C66FF867C}">
                  <a14:compatExt spid="_x0000_s726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1282</xdr:col>
          <xdr:colOff>236220</xdr:colOff>
          <xdr:row>917517</xdr:row>
          <xdr:rowOff>83820</xdr:rowOff>
        </xdr:from>
        <xdr:to>
          <xdr:col>1284</xdr:col>
          <xdr:colOff>220980</xdr:colOff>
          <xdr:row>917519</xdr:row>
          <xdr:rowOff>0</xdr:rowOff>
        </xdr:to>
        <xdr:sp macro="" textlink="">
          <xdr:nvSpPr>
            <xdr:cNvPr id="7263" name="Check Box 95" hidden="1">
              <a:extLst>
                <a:ext uri="{63B3BB69-23CF-44E3-9099-C40C66FF867C}">
                  <a14:compatExt spid="_x0000_s726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1282</xdr:col>
          <xdr:colOff>236220</xdr:colOff>
          <xdr:row>983053</xdr:row>
          <xdr:rowOff>83820</xdr:rowOff>
        </xdr:from>
        <xdr:to>
          <xdr:col>1284</xdr:col>
          <xdr:colOff>220980</xdr:colOff>
          <xdr:row>983055</xdr:row>
          <xdr:rowOff>0</xdr:rowOff>
        </xdr:to>
        <xdr:sp macro="" textlink="">
          <xdr:nvSpPr>
            <xdr:cNvPr id="7264" name="Check Box 96" hidden="1">
              <a:extLst>
                <a:ext uri="{63B3BB69-23CF-44E3-9099-C40C66FF867C}">
                  <a14:compatExt spid="_x0000_s726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1538</xdr:col>
          <xdr:colOff>236220</xdr:colOff>
          <xdr:row>13</xdr:row>
          <xdr:rowOff>83820</xdr:rowOff>
        </xdr:from>
        <xdr:to>
          <xdr:col>1540</xdr:col>
          <xdr:colOff>220980</xdr:colOff>
          <xdr:row>15</xdr:row>
          <xdr:rowOff>0</xdr:rowOff>
        </xdr:to>
        <xdr:sp macro="" textlink="">
          <xdr:nvSpPr>
            <xdr:cNvPr id="7265" name="Check Box 97" hidden="1">
              <a:extLst>
                <a:ext uri="{63B3BB69-23CF-44E3-9099-C40C66FF867C}">
                  <a14:compatExt spid="_x0000_s726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1538</xdr:col>
          <xdr:colOff>236220</xdr:colOff>
          <xdr:row>65549</xdr:row>
          <xdr:rowOff>83820</xdr:rowOff>
        </xdr:from>
        <xdr:to>
          <xdr:col>1540</xdr:col>
          <xdr:colOff>220980</xdr:colOff>
          <xdr:row>65551</xdr:row>
          <xdr:rowOff>0</xdr:rowOff>
        </xdr:to>
        <xdr:sp macro="" textlink="">
          <xdr:nvSpPr>
            <xdr:cNvPr id="7266" name="Check Box 98" hidden="1">
              <a:extLst>
                <a:ext uri="{63B3BB69-23CF-44E3-9099-C40C66FF867C}">
                  <a14:compatExt spid="_x0000_s726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1538</xdr:col>
          <xdr:colOff>236220</xdr:colOff>
          <xdr:row>131085</xdr:row>
          <xdr:rowOff>83820</xdr:rowOff>
        </xdr:from>
        <xdr:to>
          <xdr:col>1540</xdr:col>
          <xdr:colOff>220980</xdr:colOff>
          <xdr:row>131087</xdr:row>
          <xdr:rowOff>0</xdr:rowOff>
        </xdr:to>
        <xdr:sp macro="" textlink="">
          <xdr:nvSpPr>
            <xdr:cNvPr id="7267" name="Check Box 99" hidden="1">
              <a:extLst>
                <a:ext uri="{63B3BB69-23CF-44E3-9099-C40C66FF867C}">
                  <a14:compatExt spid="_x0000_s726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1538</xdr:col>
          <xdr:colOff>236220</xdr:colOff>
          <xdr:row>196621</xdr:row>
          <xdr:rowOff>83820</xdr:rowOff>
        </xdr:from>
        <xdr:to>
          <xdr:col>1540</xdr:col>
          <xdr:colOff>220980</xdr:colOff>
          <xdr:row>196623</xdr:row>
          <xdr:rowOff>0</xdr:rowOff>
        </xdr:to>
        <xdr:sp macro="" textlink="">
          <xdr:nvSpPr>
            <xdr:cNvPr id="7268" name="Check Box 100" hidden="1">
              <a:extLst>
                <a:ext uri="{63B3BB69-23CF-44E3-9099-C40C66FF867C}">
                  <a14:compatExt spid="_x0000_s726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1538</xdr:col>
          <xdr:colOff>236220</xdr:colOff>
          <xdr:row>262157</xdr:row>
          <xdr:rowOff>83820</xdr:rowOff>
        </xdr:from>
        <xdr:to>
          <xdr:col>1540</xdr:col>
          <xdr:colOff>220980</xdr:colOff>
          <xdr:row>262159</xdr:row>
          <xdr:rowOff>0</xdr:rowOff>
        </xdr:to>
        <xdr:sp macro="" textlink="">
          <xdr:nvSpPr>
            <xdr:cNvPr id="7269" name="Check Box 101" hidden="1">
              <a:extLst>
                <a:ext uri="{63B3BB69-23CF-44E3-9099-C40C66FF867C}">
                  <a14:compatExt spid="_x0000_s726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1538</xdr:col>
          <xdr:colOff>236220</xdr:colOff>
          <xdr:row>327693</xdr:row>
          <xdr:rowOff>83820</xdr:rowOff>
        </xdr:from>
        <xdr:to>
          <xdr:col>1540</xdr:col>
          <xdr:colOff>220980</xdr:colOff>
          <xdr:row>327695</xdr:row>
          <xdr:rowOff>0</xdr:rowOff>
        </xdr:to>
        <xdr:sp macro="" textlink="">
          <xdr:nvSpPr>
            <xdr:cNvPr id="7270" name="Check Box 102" hidden="1">
              <a:extLst>
                <a:ext uri="{63B3BB69-23CF-44E3-9099-C40C66FF867C}">
                  <a14:compatExt spid="_x0000_s727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1538</xdr:col>
          <xdr:colOff>236220</xdr:colOff>
          <xdr:row>393229</xdr:row>
          <xdr:rowOff>83820</xdr:rowOff>
        </xdr:from>
        <xdr:to>
          <xdr:col>1540</xdr:col>
          <xdr:colOff>220980</xdr:colOff>
          <xdr:row>393231</xdr:row>
          <xdr:rowOff>0</xdr:rowOff>
        </xdr:to>
        <xdr:sp macro="" textlink="">
          <xdr:nvSpPr>
            <xdr:cNvPr id="7271" name="Check Box 103" hidden="1">
              <a:extLst>
                <a:ext uri="{63B3BB69-23CF-44E3-9099-C40C66FF867C}">
                  <a14:compatExt spid="_x0000_s727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1538</xdr:col>
          <xdr:colOff>236220</xdr:colOff>
          <xdr:row>458765</xdr:row>
          <xdr:rowOff>83820</xdr:rowOff>
        </xdr:from>
        <xdr:to>
          <xdr:col>1540</xdr:col>
          <xdr:colOff>220980</xdr:colOff>
          <xdr:row>458767</xdr:row>
          <xdr:rowOff>0</xdr:rowOff>
        </xdr:to>
        <xdr:sp macro="" textlink="">
          <xdr:nvSpPr>
            <xdr:cNvPr id="7272" name="Check Box 104" hidden="1">
              <a:extLst>
                <a:ext uri="{63B3BB69-23CF-44E3-9099-C40C66FF867C}">
                  <a14:compatExt spid="_x0000_s727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1538</xdr:col>
          <xdr:colOff>236220</xdr:colOff>
          <xdr:row>524301</xdr:row>
          <xdr:rowOff>83820</xdr:rowOff>
        </xdr:from>
        <xdr:to>
          <xdr:col>1540</xdr:col>
          <xdr:colOff>220980</xdr:colOff>
          <xdr:row>524303</xdr:row>
          <xdr:rowOff>0</xdr:rowOff>
        </xdr:to>
        <xdr:sp macro="" textlink="">
          <xdr:nvSpPr>
            <xdr:cNvPr id="7273" name="Check Box 105" hidden="1">
              <a:extLst>
                <a:ext uri="{63B3BB69-23CF-44E3-9099-C40C66FF867C}">
                  <a14:compatExt spid="_x0000_s727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1538</xdr:col>
          <xdr:colOff>236220</xdr:colOff>
          <xdr:row>589837</xdr:row>
          <xdr:rowOff>83820</xdr:rowOff>
        </xdr:from>
        <xdr:to>
          <xdr:col>1540</xdr:col>
          <xdr:colOff>220980</xdr:colOff>
          <xdr:row>589839</xdr:row>
          <xdr:rowOff>0</xdr:rowOff>
        </xdr:to>
        <xdr:sp macro="" textlink="">
          <xdr:nvSpPr>
            <xdr:cNvPr id="7274" name="Check Box 106" hidden="1">
              <a:extLst>
                <a:ext uri="{63B3BB69-23CF-44E3-9099-C40C66FF867C}">
                  <a14:compatExt spid="_x0000_s727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1538</xdr:col>
          <xdr:colOff>236220</xdr:colOff>
          <xdr:row>655373</xdr:row>
          <xdr:rowOff>83820</xdr:rowOff>
        </xdr:from>
        <xdr:to>
          <xdr:col>1540</xdr:col>
          <xdr:colOff>220980</xdr:colOff>
          <xdr:row>655375</xdr:row>
          <xdr:rowOff>0</xdr:rowOff>
        </xdr:to>
        <xdr:sp macro="" textlink="">
          <xdr:nvSpPr>
            <xdr:cNvPr id="7275" name="Check Box 107" hidden="1">
              <a:extLst>
                <a:ext uri="{63B3BB69-23CF-44E3-9099-C40C66FF867C}">
                  <a14:compatExt spid="_x0000_s727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1538</xdr:col>
          <xdr:colOff>236220</xdr:colOff>
          <xdr:row>720909</xdr:row>
          <xdr:rowOff>83820</xdr:rowOff>
        </xdr:from>
        <xdr:to>
          <xdr:col>1540</xdr:col>
          <xdr:colOff>220980</xdr:colOff>
          <xdr:row>720911</xdr:row>
          <xdr:rowOff>0</xdr:rowOff>
        </xdr:to>
        <xdr:sp macro="" textlink="">
          <xdr:nvSpPr>
            <xdr:cNvPr id="7276" name="Check Box 108" hidden="1">
              <a:extLst>
                <a:ext uri="{63B3BB69-23CF-44E3-9099-C40C66FF867C}">
                  <a14:compatExt spid="_x0000_s727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1538</xdr:col>
          <xdr:colOff>236220</xdr:colOff>
          <xdr:row>786445</xdr:row>
          <xdr:rowOff>83820</xdr:rowOff>
        </xdr:from>
        <xdr:to>
          <xdr:col>1540</xdr:col>
          <xdr:colOff>220980</xdr:colOff>
          <xdr:row>786447</xdr:row>
          <xdr:rowOff>0</xdr:rowOff>
        </xdr:to>
        <xdr:sp macro="" textlink="">
          <xdr:nvSpPr>
            <xdr:cNvPr id="7277" name="Check Box 109" hidden="1">
              <a:extLst>
                <a:ext uri="{63B3BB69-23CF-44E3-9099-C40C66FF867C}">
                  <a14:compatExt spid="_x0000_s727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1538</xdr:col>
          <xdr:colOff>236220</xdr:colOff>
          <xdr:row>851981</xdr:row>
          <xdr:rowOff>83820</xdr:rowOff>
        </xdr:from>
        <xdr:to>
          <xdr:col>1540</xdr:col>
          <xdr:colOff>220980</xdr:colOff>
          <xdr:row>851983</xdr:row>
          <xdr:rowOff>0</xdr:rowOff>
        </xdr:to>
        <xdr:sp macro="" textlink="">
          <xdr:nvSpPr>
            <xdr:cNvPr id="7278" name="Check Box 110" hidden="1">
              <a:extLst>
                <a:ext uri="{63B3BB69-23CF-44E3-9099-C40C66FF867C}">
                  <a14:compatExt spid="_x0000_s727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1538</xdr:col>
          <xdr:colOff>236220</xdr:colOff>
          <xdr:row>917517</xdr:row>
          <xdr:rowOff>83820</xdr:rowOff>
        </xdr:from>
        <xdr:to>
          <xdr:col>1540</xdr:col>
          <xdr:colOff>220980</xdr:colOff>
          <xdr:row>917519</xdr:row>
          <xdr:rowOff>0</xdr:rowOff>
        </xdr:to>
        <xdr:sp macro="" textlink="">
          <xdr:nvSpPr>
            <xdr:cNvPr id="7279" name="Check Box 111" hidden="1">
              <a:extLst>
                <a:ext uri="{63B3BB69-23CF-44E3-9099-C40C66FF867C}">
                  <a14:compatExt spid="_x0000_s727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1538</xdr:col>
          <xdr:colOff>236220</xdr:colOff>
          <xdr:row>983053</xdr:row>
          <xdr:rowOff>83820</xdr:rowOff>
        </xdr:from>
        <xdr:to>
          <xdr:col>1540</xdr:col>
          <xdr:colOff>220980</xdr:colOff>
          <xdr:row>983055</xdr:row>
          <xdr:rowOff>0</xdr:rowOff>
        </xdr:to>
        <xdr:sp macro="" textlink="">
          <xdr:nvSpPr>
            <xdr:cNvPr id="7280" name="Check Box 112" hidden="1">
              <a:extLst>
                <a:ext uri="{63B3BB69-23CF-44E3-9099-C40C66FF867C}">
                  <a14:compatExt spid="_x0000_s728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1794</xdr:col>
          <xdr:colOff>236220</xdr:colOff>
          <xdr:row>13</xdr:row>
          <xdr:rowOff>83820</xdr:rowOff>
        </xdr:from>
        <xdr:to>
          <xdr:col>1796</xdr:col>
          <xdr:colOff>220980</xdr:colOff>
          <xdr:row>15</xdr:row>
          <xdr:rowOff>0</xdr:rowOff>
        </xdr:to>
        <xdr:sp macro="" textlink="">
          <xdr:nvSpPr>
            <xdr:cNvPr id="7281" name="Check Box 113" hidden="1">
              <a:extLst>
                <a:ext uri="{63B3BB69-23CF-44E3-9099-C40C66FF867C}">
                  <a14:compatExt spid="_x0000_s728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1794</xdr:col>
          <xdr:colOff>236220</xdr:colOff>
          <xdr:row>65549</xdr:row>
          <xdr:rowOff>83820</xdr:rowOff>
        </xdr:from>
        <xdr:to>
          <xdr:col>1796</xdr:col>
          <xdr:colOff>220980</xdr:colOff>
          <xdr:row>65551</xdr:row>
          <xdr:rowOff>0</xdr:rowOff>
        </xdr:to>
        <xdr:sp macro="" textlink="">
          <xdr:nvSpPr>
            <xdr:cNvPr id="7282" name="Check Box 114" hidden="1">
              <a:extLst>
                <a:ext uri="{63B3BB69-23CF-44E3-9099-C40C66FF867C}">
                  <a14:compatExt spid="_x0000_s728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1794</xdr:col>
          <xdr:colOff>236220</xdr:colOff>
          <xdr:row>131085</xdr:row>
          <xdr:rowOff>83820</xdr:rowOff>
        </xdr:from>
        <xdr:to>
          <xdr:col>1796</xdr:col>
          <xdr:colOff>220980</xdr:colOff>
          <xdr:row>131087</xdr:row>
          <xdr:rowOff>0</xdr:rowOff>
        </xdr:to>
        <xdr:sp macro="" textlink="">
          <xdr:nvSpPr>
            <xdr:cNvPr id="7283" name="Check Box 115" hidden="1">
              <a:extLst>
                <a:ext uri="{63B3BB69-23CF-44E3-9099-C40C66FF867C}">
                  <a14:compatExt spid="_x0000_s728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1794</xdr:col>
          <xdr:colOff>236220</xdr:colOff>
          <xdr:row>196621</xdr:row>
          <xdr:rowOff>83820</xdr:rowOff>
        </xdr:from>
        <xdr:to>
          <xdr:col>1796</xdr:col>
          <xdr:colOff>220980</xdr:colOff>
          <xdr:row>196623</xdr:row>
          <xdr:rowOff>0</xdr:rowOff>
        </xdr:to>
        <xdr:sp macro="" textlink="">
          <xdr:nvSpPr>
            <xdr:cNvPr id="7284" name="Check Box 116" hidden="1">
              <a:extLst>
                <a:ext uri="{63B3BB69-23CF-44E3-9099-C40C66FF867C}">
                  <a14:compatExt spid="_x0000_s728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1794</xdr:col>
          <xdr:colOff>236220</xdr:colOff>
          <xdr:row>262157</xdr:row>
          <xdr:rowOff>83820</xdr:rowOff>
        </xdr:from>
        <xdr:to>
          <xdr:col>1796</xdr:col>
          <xdr:colOff>220980</xdr:colOff>
          <xdr:row>262159</xdr:row>
          <xdr:rowOff>0</xdr:rowOff>
        </xdr:to>
        <xdr:sp macro="" textlink="">
          <xdr:nvSpPr>
            <xdr:cNvPr id="7285" name="Check Box 117" hidden="1">
              <a:extLst>
                <a:ext uri="{63B3BB69-23CF-44E3-9099-C40C66FF867C}">
                  <a14:compatExt spid="_x0000_s728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1794</xdr:col>
          <xdr:colOff>236220</xdr:colOff>
          <xdr:row>327693</xdr:row>
          <xdr:rowOff>83820</xdr:rowOff>
        </xdr:from>
        <xdr:to>
          <xdr:col>1796</xdr:col>
          <xdr:colOff>220980</xdr:colOff>
          <xdr:row>327695</xdr:row>
          <xdr:rowOff>0</xdr:rowOff>
        </xdr:to>
        <xdr:sp macro="" textlink="">
          <xdr:nvSpPr>
            <xdr:cNvPr id="7286" name="Check Box 118" hidden="1">
              <a:extLst>
                <a:ext uri="{63B3BB69-23CF-44E3-9099-C40C66FF867C}">
                  <a14:compatExt spid="_x0000_s728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1794</xdr:col>
          <xdr:colOff>236220</xdr:colOff>
          <xdr:row>393229</xdr:row>
          <xdr:rowOff>83820</xdr:rowOff>
        </xdr:from>
        <xdr:to>
          <xdr:col>1796</xdr:col>
          <xdr:colOff>220980</xdr:colOff>
          <xdr:row>393231</xdr:row>
          <xdr:rowOff>0</xdr:rowOff>
        </xdr:to>
        <xdr:sp macro="" textlink="">
          <xdr:nvSpPr>
            <xdr:cNvPr id="7287" name="Check Box 119" hidden="1">
              <a:extLst>
                <a:ext uri="{63B3BB69-23CF-44E3-9099-C40C66FF867C}">
                  <a14:compatExt spid="_x0000_s728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1794</xdr:col>
          <xdr:colOff>236220</xdr:colOff>
          <xdr:row>458765</xdr:row>
          <xdr:rowOff>83820</xdr:rowOff>
        </xdr:from>
        <xdr:to>
          <xdr:col>1796</xdr:col>
          <xdr:colOff>220980</xdr:colOff>
          <xdr:row>458767</xdr:row>
          <xdr:rowOff>0</xdr:rowOff>
        </xdr:to>
        <xdr:sp macro="" textlink="">
          <xdr:nvSpPr>
            <xdr:cNvPr id="7288" name="Check Box 120" hidden="1">
              <a:extLst>
                <a:ext uri="{63B3BB69-23CF-44E3-9099-C40C66FF867C}">
                  <a14:compatExt spid="_x0000_s728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1794</xdr:col>
          <xdr:colOff>236220</xdr:colOff>
          <xdr:row>524301</xdr:row>
          <xdr:rowOff>83820</xdr:rowOff>
        </xdr:from>
        <xdr:to>
          <xdr:col>1796</xdr:col>
          <xdr:colOff>220980</xdr:colOff>
          <xdr:row>524303</xdr:row>
          <xdr:rowOff>0</xdr:rowOff>
        </xdr:to>
        <xdr:sp macro="" textlink="">
          <xdr:nvSpPr>
            <xdr:cNvPr id="7289" name="Check Box 121" hidden="1">
              <a:extLst>
                <a:ext uri="{63B3BB69-23CF-44E3-9099-C40C66FF867C}">
                  <a14:compatExt spid="_x0000_s728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1794</xdr:col>
          <xdr:colOff>236220</xdr:colOff>
          <xdr:row>589837</xdr:row>
          <xdr:rowOff>83820</xdr:rowOff>
        </xdr:from>
        <xdr:to>
          <xdr:col>1796</xdr:col>
          <xdr:colOff>220980</xdr:colOff>
          <xdr:row>589839</xdr:row>
          <xdr:rowOff>0</xdr:rowOff>
        </xdr:to>
        <xdr:sp macro="" textlink="">
          <xdr:nvSpPr>
            <xdr:cNvPr id="7290" name="Check Box 122" hidden="1">
              <a:extLst>
                <a:ext uri="{63B3BB69-23CF-44E3-9099-C40C66FF867C}">
                  <a14:compatExt spid="_x0000_s729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1794</xdr:col>
          <xdr:colOff>236220</xdr:colOff>
          <xdr:row>655373</xdr:row>
          <xdr:rowOff>83820</xdr:rowOff>
        </xdr:from>
        <xdr:to>
          <xdr:col>1796</xdr:col>
          <xdr:colOff>220980</xdr:colOff>
          <xdr:row>655375</xdr:row>
          <xdr:rowOff>0</xdr:rowOff>
        </xdr:to>
        <xdr:sp macro="" textlink="">
          <xdr:nvSpPr>
            <xdr:cNvPr id="7291" name="Check Box 123" hidden="1">
              <a:extLst>
                <a:ext uri="{63B3BB69-23CF-44E3-9099-C40C66FF867C}">
                  <a14:compatExt spid="_x0000_s729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1794</xdr:col>
          <xdr:colOff>236220</xdr:colOff>
          <xdr:row>720909</xdr:row>
          <xdr:rowOff>83820</xdr:rowOff>
        </xdr:from>
        <xdr:to>
          <xdr:col>1796</xdr:col>
          <xdr:colOff>220980</xdr:colOff>
          <xdr:row>720911</xdr:row>
          <xdr:rowOff>0</xdr:rowOff>
        </xdr:to>
        <xdr:sp macro="" textlink="">
          <xdr:nvSpPr>
            <xdr:cNvPr id="7292" name="Check Box 124" hidden="1">
              <a:extLst>
                <a:ext uri="{63B3BB69-23CF-44E3-9099-C40C66FF867C}">
                  <a14:compatExt spid="_x0000_s729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1794</xdr:col>
          <xdr:colOff>236220</xdr:colOff>
          <xdr:row>786445</xdr:row>
          <xdr:rowOff>83820</xdr:rowOff>
        </xdr:from>
        <xdr:to>
          <xdr:col>1796</xdr:col>
          <xdr:colOff>220980</xdr:colOff>
          <xdr:row>786447</xdr:row>
          <xdr:rowOff>0</xdr:rowOff>
        </xdr:to>
        <xdr:sp macro="" textlink="">
          <xdr:nvSpPr>
            <xdr:cNvPr id="7293" name="Check Box 125" hidden="1">
              <a:extLst>
                <a:ext uri="{63B3BB69-23CF-44E3-9099-C40C66FF867C}">
                  <a14:compatExt spid="_x0000_s729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1794</xdr:col>
          <xdr:colOff>236220</xdr:colOff>
          <xdr:row>851981</xdr:row>
          <xdr:rowOff>83820</xdr:rowOff>
        </xdr:from>
        <xdr:to>
          <xdr:col>1796</xdr:col>
          <xdr:colOff>220980</xdr:colOff>
          <xdr:row>851983</xdr:row>
          <xdr:rowOff>0</xdr:rowOff>
        </xdr:to>
        <xdr:sp macro="" textlink="">
          <xdr:nvSpPr>
            <xdr:cNvPr id="7294" name="Check Box 126" hidden="1">
              <a:extLst>
                <a:ext uri="{63B3BB69-23CF-44E3-9099-C40C66FF867C}">
                  <a14:compatExt spid="_x0000_s729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1794</xdr:col>
          <xdr:colOff>236220</xdr:colOff>
          <xdr:row>917517</xdr:row>
          <xdr:rowOff>83820</xdr:rowOff>
        </xdr:from>
        <xdr:to>
          <xdr:col>1796</xdr:col>
          <xdr:colOff>220980</xdr:colOff>
          <xdr:row>917519</xdr:row>
          <xdr:rowOff>0</xdr:rowOff>
        </xdr:to>
        <xdr:sp macro="" textlink="">
          <xdr:nvSpPr>
            <xdr:cNvPr id="7295" name="Check Box 127" hidden="1">
              <a:extLst>
                <a:ext uri="{63B3BB69-23CF-44E3-9099-C40C66FF867C}">
                  <a14:compatExt spid="_x0000_s729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1794</xdr:col>
          <xdr:colOff>236220</xdr:colOff>
          <xdr:row>983053</xdr:row>
          <xdr:rowOff>83820</xdr:rowOff>
        </xdr:from>
        <xdr:to>
          <xdr:col>1796</xdr:col>
          <xdr:colOff>220980</xdr:colOff>
          <xdr:row>983055</xdr:row>
          <xdr:rowOff>0</xdr:rowOff>
        </xdr:to>
        <xdr:sp macro="" textlink="">
          <xdr:nvSpPr>
            <xdr:cNvPr id="7296" name="Check Box 128" hidden="1">
              <a:extLst>
                <a:ext uri="{63B3BB69-23CF-44E3-9099-C40C66FF867C}">
                  <a14:compatExt spid="_x0000_s729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2050</xdr:col>
          <xdr:colOff>236220</xdr:colOff>
          <xdr:row>13</xdr:row>
          <xdr:rowOff>83820</xdr:rowOff>
        </xdr:from>
        <xdr:to>
          <xdr:col>2052</xdr:col>
          <xdr:colOff>220980</xdr:colOff>
          <xdr:row>15</xdr:row>
          <xdr:rowOff>0</xdr:rowOff>
        </xdr:to>
        <xdr:sp macro="" textlink="">
          <xdr:nvSpPr>
            <xdr:cNvPr id="7297" name="Check Box 129" hidden="1">
              <a:extLst>
                <a:ext uri="{63B3BB69-23CF-44E3-9099-C40C66FF867C}">
                  <a14:compatExt spid="_x0000_s729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2050</xdr:col>
          <xdr:colOff>236220</xdr:colOff>
          <xdr:row>65549</xdr:row>
          <xdr:rowOff>83820</xdr:rowOff>
        </xdr:from>
        <xdr:to>
          <xdr:col>2052</xdr:col>
          <xdr:colOff>220980</xdr:colOff>
          <xdr:row>65551</xdr:row>
          <xdr:rowOff>0</xdr:rowOff>
        </xdr:to>
        <xdr:sp macro="" textlink="">
          <xdr:nvSpPr>
            <xdr:cNvPr id="7298" name="Check Box 130" hidden="1">
              <a:extLst>
                <a:ext uri="{63B3BB69-23CF-44E3-9099-C40C66FF867C}">
                  <a14:compatExt spid="_x0000_s729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2050</xdr:col>
          <xdr:colOff>236220</xdr:colOff>
          <xdr:row>131085</xdr:row>
          <xdr:rowOff>83820</xdr:rowOff>
        </xdr:from>
        <xdr:to>
          <xdr:col>2052</xdr:col>
          <xdr:colOff>220980</xdr:colOff>
          <xdr:row>131087</xdr:row>
          <xdr:rowOff>0</xdr:rowOff>
        </xdr:to>
        <xdr:sp macro="" textlink="">
          <xdr:nvSpPr>
            <xdr:cNvPr id="7299" name="Check Box 131" hidden="1">
              <a:extLst>
                <a:ext uri="{63B3BB69-23CF-44E3-9099-C40C66FF867C}">
                  <a14:compatExt spid="_x0000_s729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2050</xdr:col>
          <xdr:colOff>236220</xdr:colOff>
          <xdr:row>196621</xdr:row>
          <xdr:rowOff>83820</xdr:rowOff>
        </xdr:from>
        <xdr:to>
          <xdr:col>2052</xdr:col>
          <xdr:colOff>220980</xdr:colOff>
          <xdr:row>196623</xdr:row>
          <xdr:rowOff>0</xdr:rowOff>
        </xdr:to>
        <xdr:sp macro="" textlink="">
          <xdr:nvSpPr>
            <xdr:cNvPr id="7300" name="Check Box 132" hidden="1">
              <a:extLst>
                <a:ext uri="{63B3BB69-23CF-44E3-9099-C40C66FF867C}">
                  <a14:compatExt spid="_x0000_s730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2050</xdr:col>
          <xdr:colOff>236220</xdr:colOff>
          <xdr:row>262157</xdr:row>
          <xdr:rowOff>83820</xdr:rowOff>
        </xdr:from>
        <xdr:to>
          <xdr:col>2052</xdr:col>
          <xdr:colOff>220980</xdr:colOff>
          <xdr:row>262159</xdr:row>
          <xdr:rowOff>0</xdr:rowOff>
        </xdr:to>
        <xdr:sp macro="" textlink="">
          <xdr:nvSpPr>
            <xdr:cNvPr id="7301" name="Check Box 133" hidden="1">
              <a:extLst>
                <a:ext uri="{63B3BB69-23CF-44E3-9099-C40C66FF867C}">
                  <a14:compatExt spid="_x0000_s730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2050</xdr:col>
          <xdr:colOff>236220</xdr:colOff>
          <xdr:row>327693</xdr:row>
          <xdr:rowOff>83820</xdr:rowOff>
        </xdr:from>
        <xdr:to>
          <xdr:col>2052</xdr:col>
          <xdr:colOff>220980</xdr:colOff>
          <xdr:row>327695</xdr:row>
          <xdr:rowOff>0</xdr:rowOff>
        </xdr:to>
        <xdr:sp macro="" textlink="">
          <xdr:nvSpPr>
            <xdr:cNvPr id="7302" name="Check Box 134" hidden="1">
              <a:extLst>
                <a:ext uri="{63B3BB69-23CF-44E3-9099-C40C66FF867C}">
                  <a14:compatExt spid="_x0000_s730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2050</xdr:col>
          <xdr:colOff>236220</xdr:colOff>
          <xdr:row>393229</xdr:row>
          <xdr:rowOff>83820</xdr:rowOff>
        </xdr:from>
        <xdr:to>
          <xdr:col>2052</xdr:col>
          <xdr:colOff>220980</xdr:colOff>
          <xdr:row>393231</xdr:row>
          <xdr:rowOff>0</xdr:rowOff>
        </xdr:to>
        <xdr:sp macro="" textlink="">
          <xdr:nvSpPr>
            <xdr:cNvPr id="7303" name="Check Box 135" hidden="1">
              <a:extLst>
                <a:ext uri="{63B3BB69-23CF-44E3-9099-C40C66FF867C}">
                  <a14:compatExt spid="_x0000_s730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2050</xdr:col>
          <xdr:colOff>236220</xdr:colOff>
          <xdr:row>458765</xdr:row>
          <xdr:rowOff>83820</xdr:rowOff>
        </xdr:from>
        <xdr:to>
          <xdr:col>2052</xdr:col>
          <xdr:colOff>220980</xdr:colOff>
          <xdr:row>458767</xdr:row>
          <xdr:rowOff>0</xdr:rowOff>
        </xdr:to>
        <xdr:sp macro="" textlink="">
          <xdr:nvSpPr>
            <xdr:cNvPr id="7304" name="Check Box 136" hidden="1">
              <a:extLst>
                <a:ext uri="{63B3BB69-23CF-44E3-9099-C40C66FF867C}">
                  <a14:compatExt spid="_x0000_s730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2050</xdr:col>
          <xdr:colOff>236220</xdr:colOff>
          <xdr:row>524301</xdr:row>
          <xdr:rowOff>83820</xdr:rowOff>
        </xdr:from>
        <xdr:to>
          <xdr:col>2052</xdr:col>
          <xdr:colOff>220980</xdr:colOff>
          <xdr:row>524303</xdr:row>
          <xdr:rowOff>0</xdr:rowOff>
        </xdr:to>
        <xdr:sp macro="" textlink="">
          <xdr:nvSpPr>
            <xdr:cNvPr id="7305" name="Check Box 137" hidden="1">
              <a:extLst>
                <a:ext uri="{63B3BB69-23CF-44E3-9099-C40C66FF867C}">
                  <a14:compatExt spid="_x0000_s730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2050</xdr:col>
          <xdr:colOff>236220</xdr:colOff>
          <xdr:row>589837</xdr:row>
          <xdr:rowOff>83820</xdr:rowOff>
        </xdr:from>
        <xdr:to>
          <xdr:col>2052</xdr:col>
          <xdr:colOff>220980</xdr:colOff>
          <xdr:row>589839</xdr:row>
          <xdr:rowOff>0</xdr:rowOff>
        </xdr:to>
        <xdr:sp macro="" textlink="">
          <xdr:nvSpPr>
            <xdr:cNvPr id="7306" name="Check Box 138" hidden="1">
              <a:extLst>
                <a:ext uri="{63B3BB69-23CF-44E3-9099-C40C66FF867C}">
                  <a14:compatExt spid="_x0000_s730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2050</xdr:col>
          <xdr:colOff>236220</xdr:colOff>
          <xdr:row>655373</xdr:row>
          <xdr:rowOff>83820</xdr:rowOff>
        </xdr:from>
        <xdr:to>
          <xdr:col>2052</xdr:col>
          <xdr:colOff>220980</xdr:colOff>
          <xdr:row>655375</xdr:row>
          <xdr:rowOff>0</xdr:rowOff>
        </xdr:to>
        <xdr:sp macro="" textlink="">
          <xdr:nvSpPr>
            <xdr:cNvPr id="7307" name="Check Box 139" hidden="1">
              <a:extLst>
                <a:ext uri="{63B3BB69-23CF-44E3-9099-C40C66FF867C}">
                  <a14:compatExt spid="_x0000_s730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2050</xdr:col>
          <xdr:colOff>236220</xdr:colOff>
          <xdr:row>720909</xdr:row>
          <xdr:rowOff>83820</xdr:rowOff>
        </xdr:from>
        <xdr:to>
          <xdr:col>2052</xdr:col>
          <xdr:colOff>220980</xdr:colOff>
          <xdr:row>720911</xdr:row>
          <xdr:rowOff>0</xdr:rowOff>
        </xdr:to>
        <xdr:sp macro="" textlink="">
          <xdr:nvSpPr>
            <xdr:cNvPr id="7308" name="Check Box 140" hidden="1">
              <a:extLst>
                <a:ext uri="{63B3BB69-23CF-44E3-9099-C40C66FF867C}">
                  <a14:compatExt spid="_x0000_s730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2050</xdr:col>
          <xdr:colOff>236220</xdr:colOff>
          <xdr:row>786445</xdr:row>
          <xdr:rowOff>83820</xdr:rowOff>
        </xdr:from>
        <xdr:to>
          <xdr:col>2052</xdr:col>
          <xdr:colOff>220980</xdr:colOff>
          <xdr:row>786447</xdr:row>
          <xdr:rowOff>0</xdr:rowOff>
        </xdr:to>
        <xdr:sp macro="" textlink="">
          <xdr:nvSpPr>
            <xdr:cNvPr id="7309" name="Check Box 141" hidden="1">
              <a:extLst>
                <a:ext uri="{63B3BB69-23CF-44E3-9099-C40C66FF867C}">
                  <a14:compatExt spid="_x0000_s730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2050</xdr:col>
          <xdr:colOff>236220</xdr:colOff>
          <xdr:row>851981</xdr:row>
          <xdr:rowOff>83820</xdr:rowOff>
        </xdr:from>
        <xdr:to>
          <xdr:col>2052</xdr:col>
          <xdr:colOff>220980</xdr:colOff>
          <xdr:row>851983</xdr:row>
          <xdr:rowOff>0</xdr:rowOff>
        </xdr:to>
        <xdr:sp macro="" textlink="">
          <xdr:nvSpPr>
            <xdr:cNvPr id="7310" name="Check Box 142" hidden="1">
              <a:extLst>
                <a:ext uri="{63B3BB69-23CF-44E3-9099-C40C66FF867C}">
                  <a14:compatExt spid="_x0000_s731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2050</xdr:col>
          <xdr:colOff>236220</xdr:colOff>
          <xdr:row>917517</xdr:row>
          <xdr:rowOff>83820</xdr:rowOff>
        </xdr:from>
        <xdr:to>
          <xdr:col>2052</xdr:col>
          <xdr:colOff>220980</xdr:colOff>
          <xdr:row>917519</xdr:row>
          <xdr:rowOff>0</xdr:rowOff>
        </xdr:to>
        <xdr:sp macro="" textlink="">
          <xdr:nvSpPr>
            <xdr:cNvPr id="7311" name="Check Box 143" hidden="1">
              <a:extLst>
                <a:ext uri="{63B3BB69-23CF-44E3-9099-C40C66FF867C}">
                  <a14:compatExt spid="_x0000_s731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2050</xdr:col>
          <xdr:colOff>236220</xdr:colOff>
          <xdr:row>983053</xdr:row>
          <xdr:rowOff>83820</xdr:rowOff>
        </xdr:from>
        <xdr:to>
          <xdr:col>2052</xdr:col>
          <xdr:colOff>220980</xdr:colOff>
          <xdr:row>983055</xdr:row>
          <xdr:rowOff>0</xdr:rowOff>
        </xdr:to>
        <xdr:sp macro="" textlink="">
          <xdr:nvSpPr>
            <xdr:cNvPr id="7312" name="Check Box 144" hidden="1">
              <a:extLst>
                <a:ext uri="{63B3BB69-23CF-44E3-9099-C40C66FF867C}">
                  <a14:compatExt spid="_x0000_s731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2306</xdr:col>
          <xdr:colOff>236220</xdr:colOff>
          <xdr:row>13</xdr:row>
          <xdr:rowOff>83820</xdr:rowOff>
        </xdr:from>
        <xdr:to>
          <xdr:col>2308</xdr:col>
          <xdr:colOff>220980</xdr:colOff>
          <xdr:row>15</xdr:row>
          <xdr:rowOff>0</xdr:rowOff>
        </xdr:to>
        <xdr:sp macro="" textlink="">
          <xdr:nvSpPr>
            <xdr:cNvPr id="7313" name="Check Box 145" hidden="1">
              <a:extLst>
                <a:ext uri="{63B3BB69-23CF-44E3-9099-C40C66FF867C}">
                  <a14:compatExt spid="_x0000_s731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2306</xdr:col>
          <xdr:colOff>236220</xdr:colOff>
          <xdr:row>65549</xdr:row>
          <xdr:rowOff>83820</xdr:rowOff>
        </xdr:from>
        <xdr:to>
          <xdr:col>2308</xdr:col>
          <xdr:colOff>220980</xdr:colOff>
          <xdr:row>65551</xdr:row>
          <xdr:rowOff>0</xdr:rowOff>
        </xdr:to>
        <xdr:sp macro="" textlink="">
          <xdr:nvSpPr>
            <xdr:cNvPr id="7314" name="Check Box 146" hidden="1">
              <a:extLst>
                <a:ext uri="{63B3BB69-23CF-44E3-9099-C40C66FF867C}">
                  <a14:compatExt spid="_x0000_s731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2306</xdr:col>
          <xdr:colOff>236220</xdr:colOff>
          <xdr:row>131085</xdr:row>
          <xdr:rowOff>83820</xdr:rowOff>
        </xdr:from>
        <xdr:to>
          <xdr:col>2308</xdr:col>
          <xdr:colOff>220980</xdr:colOff>
          <xdr:row>131087</xdr:row>
          <xdr:rowOff>0</xdr:rowOff>
        </xdr:to>
        <xdr:sp macro="" textlink="">
          <xdr:nvSpPr>
            <xdr:cNvPr id="7315" name="Check Box 147" hidden="1">
              <a:extLst>
                <a:ext uri="{63B3BB69-23CF-44E3-9099-C40C66FF867C}">
                  <a14:compatExt spid="_x0000_s731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2306</xdr:col>
          <xdr:colOff>236220</xdr:colOff>
          <xdr:row>196621</xdr:row>
          <xdr:rowOff>83820</xdr:rowOff>
        </xdr:from>
        <xdr:to>
          <xdr:col>2308</xdr:col>
          <xdr:colOff>220980</xdr:colOff>
          <xdr:row>196623</xdr:row>
          <xdr:rowOff>0</xdr:rowOff>
        </xdr:to>
        <xdr:sp macro="" textlink="">
          <xdr:nvSpPr>
            <xdr:cNvPr id="7316" name="Check Box 148" hidden="1">
              <a:extLst>
                <a:ext uri="{63B3BB69-23CF-44E3-9099-C40C66FF867C}">
                  <a14:compatExt spid="_x0000_s731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2306</xdr:col>
          <xdr:colOff>236220</xdr:colOff>
          <xdr:row>262157</xdr:row>
          <xdr:rowOff>83820</xdr:rowOff>
        </xdr:from>
        <xdr:to>
          <xdr:col>2308</xdr:col>
          <xdr:colOff>220980</xdr:colOff>
          <xdr:row>262159</xdr:row>
          <xdr:rowOff>0</xdr:rowOff>
        </xdr:to>
        <xdr:sp macro="" textlink="">
          <xdr:nvSpPr>
            <xdr:cNvPr id="7317" name="Check Box 149" hidden="1">
              <a:extLst>
                <a:ext uri="{63B3BB69-23CF-44E3-9099-C40C66FF867C}">
                  <a14:compatExt spid="_x0000_s731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2306</xdr:col>
          <xdr:colOff>236220</xdr:colOff>
          <xdr:row>327693</xdr:row>
          <xdr:rowOff>83820</xdr:rowOff>
        </xdr:from>
        <xdr:to>
          <xdr:col>2308</xdr:col>
          <xdr:colOff>220980</xdr:colOff>
          <xdr:row>327695</xdr:row>
          <xdr:rowOff>0</xdr:rowOff>
        </xdr:to>
        <xdr:sp macro="" textlink="">
          <xdr:nvSpPr>
            <xdr:cNvPr id="7318" name="Check Box 150" hidden="1">
              <a:extLst>
                <a:ext uri="{63B3BB69-23CF-44E3-9099-C40C66FF867C}">
                  <a14:compatExt spid="_x0000_s731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2306</xdr:col>
          <xdr:colOff>236220</xdr:colOff>
          <xdr:row>393229</xdr:row>
          <xdr:rowOff>83820</xdr:rowOff>
        </xdr:from>
        <xdr:to>
          <xdr:col>2308</xdr:col>
          <xdr:colOff>220980</xdr:colOff>
          <xdr:row>393231</xdr:row>
          <xdr:rowOff>0</xdr:rowOff>
        </xdr:to>
        <xdr:sp macro="" textlink="">
          <xdr:nvSpPr>
            <xdr:cNvPr id="7319" name="Check Box 151" hidden="1">
              <a:extLst>
                <a:ext uri="{63B3BB69-23CF-44E3-9099-C40C66FF867C}">
                  <a14:compatExt spid="_x0000_s731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2306</xdr:col>
          <xdr:colOff>236220</xdr:colOff>
          <xdr:row>458765</xdr:row>
          <xdr:rowOff>83820</xdr:rowOff>
        </xdr:from>
        <xdr:to>
          <xdr:col>2308</xdr:col>
          <xdr:colOff>220980</xdr:colOff>
          <xdr:row>458767</xdr:row>
          <xdr:rowOff>0</xdr:rowOff>
        </xdr:to>
        <xdr:sp macro="" textlink="">
          <xdr:nvSpPr>
            <xdr:cNvPr id="7320" name="Check Box 152" hidden="1">
              <a:extLst>
                <a:ext uri="{63B3BB69-23CF-44E3-9099-C40C66FF867C}">
                  <a14:compatExt spid="_x0000_s732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2306</xdr:col>
          <xdr:colOff>236220</xdr:colOff>
          <xdr:row>524301</xdr:row>
          <xdr:rowOff>83820</xdr:rowOff>
        </xdr:from>
        <xdr:to>
          <xdr:col>2308</xdr:col>
          <xdr:colOff>220980</xdr:colOff>
          <xdr:row>524303</xdr:row>
          <xdr:rowOff>0</xdr:rowOff>
        </xdr:to>
        <xdr:sp macro="" textlink="">
          <xdr:nvSpPr>
            <xdr:cNvPr id="7321" name="Check Box 153" hidden="1">
              <a:extLst>
                <a:ext uri="{63B3BB69-23CF-44E3-9099-C40C66FF867C}">
                  <a14:compatExt spid="_x0000_s732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2306</xdr:col>
          <xdr:colOff>236220</xdr:colOff>
          <xdr:row>589837</xdr:row>
          <xdr:rowOff>83820</xdr:rowOff>
        </xdr:from>
        <xdr:to>
          <xdr:col>2308</xdr:col>
          <xdr:colOff>220980</xdr:colOff>
          <xdr:row>589839</xdr:row>
          <xdr:rowOff>0</xdr:rowOff>
        </xdr:to>
        <xdr:sp macro="" textlink="">
          <xdr:nvSpPr>
            <xdr:cNvPr id="7322" name="Check Box 154" hidden="1">
              <a:extLst>
                <a:ext uri="{63B3BB69-23CF-44E3-9099-C40C66FF867C}">
                  <a14:compatExt spid="_x0000_s732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2306</xdr:col>
          <xdr:colOff>236220</xdr:colOff>
          <xdr:row>655373</xdr:row>
          <xdr:rowOff>83820</xdr:rowOff>
        </xdr:from>
        <xdr:to>
          <xdr:col>2308</xdr:col>
          <xdr:colOff>220980</xdr:colOff>
          <xdr:row>655375</xdr:row>
          <xdr:rowOff>0</xdr:rowOff>
        </xdr:to>
        <xdr:sp macro="" textlink="">
          <xdr:nvSpPr>
            <xdr:cNvPr id="7323" name="Check Box 155" hidden="1">
              <a:extLst>
                <a:ext uri="{63B3BB69-23CF-44E3-9099-C40C66FF867C}">
                  <a14:compatExt spid="_x0000_s732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2306</xdr:col>
          <xdr:colOff>236220</xdr:colOff>
          <xdr:row>720909</xdr:row>
          <xdr:rowOff>83820</xdr:rowOff>
        </xdr:from>
        <xdr:to>
          <xdr:col>2308</xdr:col>
          <xdr:colOff>220980</xdr:colOff>
          <xdr:row>720911</xdr:row>
          <xdr:rowOff>0</xdr:rowOff>
        </xdr:to>
        <xdr:sp macro="" textlink="">
          <xdr:nvSpPr>
            <xdr:cNvPr id="7324" name="Check Box 156" hidden="1">
              <a:extLst>
                <a:ext uri="{63B3BB69-23CF-44E3-9099-C40C66FF867C}">
                  <a14:compatExt spid="_x0000_s732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2306</xdr:col>
          <xdr:colOff>236220</xdr:colOff>
          <xdr:row>786445</xdr:row>
          <xdr:rowOff>83820</xdr:rowOff>
        </xdr:from>
        <xdr:to>
          <xdr:col>2308</xdr:col>
          <xdr:colOff>220980</xdr:colOff>
          <xdr:row>786447</xdr:row>
          <xdr:rowOff>0</xdr:rowOff>
        </xdr:to>
        <xdr:sp macro="" textlink="">
          <xdr:nvSpPr>
            <xdr:cNvPr id="7325" name="Check Box 157" hidden="1">
              <a:extLst>
                <a:ext uri="{63B3BB69-23CF-44E3-9099-C40C66FF867C}">
                  <a14:compatExt spid="_x0000_s732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2306</xdr:col>
          <xdr:colOff>236220</xdr:colOff>
          <xdr:row>851981</xdr:row>
          <xdr:rowOff>83820</xdr:rowOff>
        </xdr:from>
        <xdr:to>
          <xdr:col>2308</xdr:col>
          <xdr:colOff>220980</xdr:colOff>
          <xdr:row>851983</xdr:row>
          <xdr:rowOff>0</xdr:rowOff>
        </xdr:to>
        <xdr:sp macro="" textlink="">
          <xdr:nvSpPr>
            <xdr:cNvPr id="7326" name="Check Box 158" hidden="1">
              <a:extLst>
                <a:ext uri="{63B3BB69-23CF-44E3-9099-C40C66FF867C}">
                  <a14:compatExt spid="_x0000_s732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2306</xdr:col>
          <xdr:colOff>236220</xdr:colOff>
          <xdr:row>917517</xdr:row>
          <xdr:rowOff>83820</xdr:rowOff>
        </xdr:from>
        <xdr:to>
          <xdr:col>2308</xdr:col>
          <xdr:colOff>220980</xdr:colOff>
          <xdr:row>917519</xdr:row>
          <xdr:rowOff>0</xdr:rowOff>
        </xdr:to>
        <xdr:sp macro="" textlink="">
          <xdr:nvSpPr>
            <xdr:cNvPr id="7327" name="Check Box 159" hidden="1">
              <a:extLst>
                <a:ext uri="{63B3BB69-23CF-44E3-9099-C40C66FF867C}">
                  <a14:compatExt spid="_x0000_s732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2306</xdr:col>
          <xdr:colOff>236220</xdr:colOff>
          <xdr:row>983053</xdr:row>
          <xdr:rowOff>83820</xdr:rowOff>
        </xdr:from>
        <xdr:to>
          <xdr:col>2308</xdr:col>
          <xdr:colOff>220980</xdr:colOff>
          <xdr:row>983055</xdr:row>
          <xdr:rowOff>0</xdr:rowOff>
        </xdr:to>
        <xdr:sp macro="" textlink="">
          <xdr:nvSpPr>
            <xdr:cNvPr id="7328" name="Check Box 160" hidden="1">
              <a:extLst>
                <a:ext uri="{63B3BB69-23CF-44E3-9099-C40C66FF867C}">
                  <a14:compatExt spid="_x0000_s732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2562</xdr:col>
          <xdr:colOff>236220</xdr:colOff>
          <xdr:row>13</xdr:row>
          <xdr:rowOff>83820</xdr:rowOff>
        </xdr:from>
        <xdr:to>
          <xdr:col>2564</xdr:col>
          <xdr:colOff>220980</xdr:colOff>
          <xdr:row>15</xdr:row>
          <xdr:rowOff>0</xdr:rowOff>
        </xdr:to>
        <xdr:sp macro="" textlink="">
          <xdr:nvSpPr>
            <xdr:cNvPr id="7329" name="Check Box 161" hidden="1">
              <a:extLst>
                <a:ext uri="{63B3BB69-23CF-44E3-9099-C40C66FF867C}">
                  <a14:compatExt spid="_x0000_s732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2562</xdr:col>
          <xdr:colOff>236220</xdr:colOff>
          <xdr:row>65549</xdr:row>
          <xdr:rowOff>83820</xdr:rowOff>
        </xdr:from>
        <xdr:to>
          <xdr:col>2564</xdr:col>
          <xdr:colOff>220980</xdr:colOff>
          <xdr:row>65551</xdr:row>
          <xdr:rowOff>0</xdr:rowOff>
        </xdr:to>
        <xdr:sp macro="" textlink="">
          <xdr:nvSpPr>
            <xdr:cNvPr id="7330" name="Check Box 162" hidden="1">
              <a:extLst>
                <a:ext uri="{63B3BB69-23CF-44E3-9099-C40C66FF867C}">
                  <a14:compatExt spid="_x0000_s733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2562</xdr:col>
          <xdr:colOff>236220</xdr:colOff>
          <xdr:row>131085</xdr:row>
          <xdr:rowOff>83820</xdr:rowOff>
        </xdr:from>
        <xdr:to>
          <xdr:col>2564</xdr:col>
          <xdr:colOff>220980</xdr:colOff>
          <xdr:row>131087</xdr:row>
          <xdr:rowOff>0</xdr:rowOff>
        </xdr:to>
        <xdr:sp macro="" textlink="">
          <xdr:nvSpPr>
            <xdr:cNvPr id="7331" name="Check Box 163" hidden="1">
              <a:extLst>
                <a:ext uri="{63B3BB69-23CF-44E3-9099-C40C66FF867C}">
                  <a14:compatExt spid="_x0000_s733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2562</xdr:col>
          <xdr:colOff>236220</xdr:colOff>
          <xdr:row>196621</xdr:row>
          <xdr:rowOff>83820</xdr:rowOff>
        </xdr:from>
        <xdr:to>
          <xdr:col>2564</xdr:col>
          <xdr:colOff>220980</xdr:colOff>
          <xdr:row>196623</xdr:row>
          <xdr:rowOff>0</xdr:rowOff>
        </xdr:to>
        <xdr:sp macro="" textlink="">
          <xdr:nvSpPr>
            <xdr:cNvPr id="7332" name="Check Box 164" hidden="1">
              <a:extLst>
                <a:ext uri="{63B3BB69-23CF-44E3-9099-C40C66FF867C}">
                  <a14:compatExt spid="_x0000_s733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2562</xdr:col>
          <xdr:colOff>236220</xdr:colOff>
          <xdr:row>262157</xdr:row>
          <xdr:rowOff>83820</xdr:rowOff>
        </xdr:from>
        <xdr:to>
          <xdr:col>2564</xdr:col>
          <xdr:colOff>220980</xdr:colOff>
          <xdr:row>262159</xdr:row>
          <xdr:rowOff>0</xdr:rowOff>
        </xdr:to>
        <xdr:sp macro="" textlink="">
          <xdr:nvSpPr>
            <xdr:cNvPr id="7333" name="Check Box 165" hidden="1">
              <a:extLst>
                <a:ext uri="{63B3BB69-23CF-44E3-9099-C40C66FF867C}">
                  <a14:compatExt spid="_x0000_s733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2562</xdr:col>
          <xdr:colOff>236220</xdr:colOff>
          <xdr:row>327693</xdr:row>
          <xdr:rowOff>83820</xdr:rowOff>
        </xdr:from>
        <xdr:to>
          <xdr:col>2564</xdr:col>
          <xdr:colOff>220980</xdr:colOff>
          <xdr:row>327695</xdr:row>
          <xdr:rowOff>0</xdr:rowOff>
        </xdr:to>
        <xdr:sp macro="" textlink="">
          <xdr:nvSpPr>
            <xdr:cNvPr id="7334" name="Check Box 166" hidden="1">
              <a:extLst>
                <a:ext uri="{63B3BB69-23CF-44E3-9099-C40C66FF867C}">
                  <a14:compatExt spid="_x0000_s733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2562</xdr:col>
          <xdr:colOff>236220</xdr:colOff>
          <xdr:row>393229</xdr:row>
          <xdr:rowOff>83820</xdr:rowOff>
        </xdr:from>
        <xdr:to>
          <xdr:col>2564</xdr:col>
          <xdr:colOff>220980</xdr:colOff>
          <xdr:row>393231</xdr:row>
          <xdr:rowOff>0</xdr:rowOff>
        </xdr:to>
        <xdr:sp macro="" textlink="">
          <xdr:nvSpPr>
            <xdr:cNvPr id="7335" name="Check Box 167" hidden="1">
              <a:extLst>
                <a:ext uri="{63B3BB69-23CF-44E3-9099-C40C66FF867C}">
                  <a14:compatExt spid="_x0000_s733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2562</xdr:col>
          <xdr:colOff>236220</xdr:colOff>
          <xdr:row>458765</xdr:row>
          <xdr:rowOff>83820</xdr:rowOff>
        </xdr:from>
        <xdr:to>
          <xdr:col>2564</xdr:col>
          <xdr:colOff>220980</xdr:colOff>
          <xdr:row>458767</xdr:row>
          <xdr:rowOff>0</xdr:rowOff>
        </xdr:to>
        <xdr:sp macro="" textlink="">
          <xdr:nvSpPr>
            <xdr:cNvPr id="7336" name="Check Box 168" hidden="1">
              <a:extLst>
                <a:ext uri="{63B3BB69-23CF-44E3-9099-C40C66FF867C}">
                  <a14:compatExt spid="_x0000_s733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2562</xdr:col>
          <xdr:colOff>236220</xdr:colOff>
          <xdr:row>524301</xdr:row>
          <xdr:rowOff>83820</xdr:rowOff>
        </xdr:from>
        <xdr:to>
          <xdr:col>2564</xdr:col>
          <xdr:colOff>220980</xdr:colOff>
          <xdr:row>524303</xdr:row>
          <xdr:rowOff>0</xdr:rowOff>
        </xdr:to>
        <xdr:sp macro="" textlink="">
          <xdr:nvSpPr>
            <xdr:cNvPr id="7337" name="Check Box 169" hidden="1">
              <a:extLst>
                <a:ext uri="{63B3BB69-23CF-44E3-9099-C40C66FF867C}">
                  <a14:compatExt spid="_x0000_s733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2562</xdr:col>
          <xdr:colOff>236220</xdr:colOff>
          <xdr:row>589837</xdr:row>
          <xdr:rowOff>83820</xdr:rowOff>
        </xdr:from>
        <xdr:to>
          <xdr:col>2564</xdr:col>
          <xdr:colOff>220980</xdr:colOff>
          <xdr:row>589839</xdr:row>
          <xdr:rowOff>0</xdr:rowOff>
        </xdr:to>
        <xdr:sp macro="" textlink="">
          <xdr:nvSpPr>
            <xdr:cNvPr id="7338" name="Check Box 170" hidden="1">
              <a:extLst>
                <a:ext uri="{63B3BB69-23CF-44E3-9099-C40C66FF867C}">
                  <a14:compatExt spid="_x0000_s733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2562</xdr:col>
          <xdr:colOff>236220</xdr:colOff>
          <xdr:row>655373</xdr:row>
          <xdr:rowOff>83820</xdr:rowOff>
        </xdr:from>
        <xdr:to>
          <xdr:col>2564</xdr:col>
          <xdr:colOff>220980</xdr:colOff>
          <xdr:row>655375</xdr:row>
          <xdr:rowOff>0</xdr:rowOff>
        </xdr:to>
        <xdr:sp macro="" textlink="">
          <xdr:nvSpPr>
            <xdr:cNvPr id="7339" name="Check Box 171" hidden="1">
              <a:extLst>
                <a:ext uri="{63B3BB69-23CF-44E3-9099-C40C66FF867C}">
                  <a14:compatExt spid="_x0000_s733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2562</xdr:col>
          <xdr:colOff>236220</xdr:colOff>
          <xdr:row>720909</xdr:row>
          <xdr:rowOff>83820</xdr:rowOff>
        </xdr:from>
        <xdr:to>
          <xdr:col>2564</xdr:col>
          <xdr:colOff>220980</xdr:colOff>
          <xdr:row>720911</xdr:row>
          <xdr:rowOff>0</xdr:rowOff>
        </xdr:to>
        <xdr:sp macro="" textlink="">
          <xdr:nvSpPr>
            <xdr:cNvPr id="7340" name="Check Box 172" hidden="1">
              <a:extLst>
                <a:ext uri="{63B3BB69-23CF-44E3-9099-C40C66FF867C}">
                  <a14:compatExt spid="_x0000_s734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2562</xdr:col>
          <xdr:colOff>236220</xdr:colOff>
          <xdr:row>786445</xdr:row>
          <xdr:rowOff>83820</xdr:rowOff>
        </xdr:from>
        <xdr:to>
          <xdr:col>2564</xdr:col>
          <xdr:colOff>220980</xdr:colOff>
          <xdr:row>786447</xdr:row>
          <xdr:rowOff>0</xdr:rowOff>
        </xdr:to>
        <xdr:sp macro="" textlink="">
          <xdr:nvSpPr>
            <xdr:cNvPr id="7341" name="Check Box 173" hidden="1">
              <a:extLst>
                <a:ext uri="{63B3BB69-23CF-44E3-9099-C40C66FF867C}">
                  <a14:compatExt spid="_x0000_s734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2562</xdr:col>
          <xdr:colOff>236220</xdr:colOff>
          <xdr:row>851981</xdr:row>
          <xdr:rowOff>83820</xdr:rowOff>
        </xdr:from>
        <xdr:to>
          <xdr:col>2564</xdr:col>
          <xdr:colOff>220980</xdr:colOff>
          <xdr:row>851983</xdr:row>
          <xdr:rowOff>0</xdr:rowOff>
        </xdr:to>
        <xdr:sp macro="" textlink="">
          <xdr:nvSpPr>
            <xdr:cNvPr id="7342" name="Check Box 174" hidden="1">
              <a:extLst>
                <a:ext uri="{63B3BB69-23CF-44E3-9099-C40C66FF867C}">
                  <a14:compatExt spid="_x0000_s734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2562</xdr:col>
          <xdr:colOff>236220</xdr:colOff>
          <xdr:row>917517</xdr:row>
          <xdr:rowOff>83820</xdr:rowOff>
        </xdr:from>
        <xdr:to>
          <xdr:col>2564</xdr:col>
          <xdr:colOff>220980</xdr:colOff>
          <xdr:row>917519</xdr:row>
          <xdr:rowOff>0</xdr:rowOff>
        </xdr:to>
        <xdr:sp macro="" textlink="">
          <xdr:nvSpPr>
            <xdr:cNvPr id="7343" name="Check Box 175" hidden="1">
              <a:extLst>
                <a:ext uri="{63B3BB69-23CF-44E3-9099-C40C66FF867C}">
                  <a14:compatExt spid="_x0000_s734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2562</xdr:col>
          <xdr:colOff>236220</xdr:colOff>
          <xdr:row>983053</xdr:row>
          <xdr:rowOff>83820</xdr:rowOff>
        </xdr:from>
        <xdr:to>
          <xdr:col>2564</xdr:col>
          <xdr:colOff>220980</xdr:colOff>
          <xdr:row>983055</xdr:row>
          <xdr:rowOff>0</xdr:rowOff>
        </xdr:to>
        <xdr:sp macro="" textlink="">
          <xdr:nvSpPr>
            <xdr:cNvPr id="7344" name="Check Box 176" hidden="1">
              <a:extLst>
                <a:ext uri="{63B3BB69-23CF-44E3-9099-C40C66FF867C}">
                  <a14:compatExt spid="_x0000_s734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2818</xdr:col>
          <xdr:colOff>236220</xdr:colOff>
          <xdr:row>13</xdr:row>
          <xdr:rowOff>83820</xdr:rowOff>
        </xdr:from>
        <xdr:to>
          <xdr:col>2820</xdr:col>
          <xdr:colOff>220980</xdr:colOff>
          <xdr:row>15</xdr:row>
          <xdr:rowOff>0</xdr:rowOff>
        </xdr:to>
        <xdr:sp macro="" textlink="">
          <xdr:nvSpPr>
            <xdr:cNvPr id="7345" name="Check Box 177" hidden="1">
              <a:extLst>
                <a:ext uri="{63B3BB69-23CF-44E3-9099-C40C66FF867C}">
                  <a14:compatExt spid="_x0000_s734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2818</xdr:col>
          <xdr:colOff>236220</xdr:colOff>
          <xdr:row>65549</xdr:row>
          <xdr:rowOff>83820</xdr:rowOff>
        </xdr:from>
        <xdr:to>
          <xdr:col>2820</xdr:col>
          <xdr:colOff>220980</xdr:colOff>
          <xdr:row>65551</xdr:row>
          <xdr:rowOff>0</xdr:rowOff>
        </xdr:to>
        <xdr:sp macro="" textlink="">
          <xdr:nvSpPr>
            <xdr:cNvPr id="7346" name="Check Box 178" hidden="1">
              <a:extLst>
                <a:ext uri="{63B3BB69-23CF-44E3-9099-C40C66FF867C}">
                  <a14:compatExt spid="_x0000_s734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2818</xdr:col>
          <xdr:colOff>236220</xdr:colOff>
          <xdr:row>131085</xdr:row>
          <xdr:rowOff>83820</xdr:rowOff>
        </xdr:from>
        <xdr:to>
          <xdr:col>2820</xdr:col>
          <xdr:colOff>220980</xdr:colOff>
          <xdr:row>131087</xdr:row>
          <xdr:rowOff>0</xdr:rowOff>
        </xdr:to>
        <xdr:sp macro="" textlink="">
          <xdr:nvSpPr>
            <xdr:cNvPr id="7347" name="Check Box 179" hidden="1">
              <a:extLst>
                <a:ext uri="{63B3BB69-23CF-44E3-9099-C40C66FF867C}">
                  <a14:compatExt spid="_x0000_s734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2818</xdr:col>
          <xdr:colOff>236220</xdr:colOff>
          <xdr:row>196621</xdr:row>
          <xdr:rowOff>83820</xdr:rowOff>
        </xdr:from>
        <xdr:to>
          <xdr:col>2820</xdr:col>
          <xdr:colOff>220980</xdr:colOff>
          <xdr:row>196623</xdr:row>
          <xdr:rowOff>0</xdr:rowOff>
        </xdr:to>
        <xdr:sp macro="" textlink="">
          <xdr:nvSpPr>
            <xdr:cNvPr id="7348" name="Check Box 180" hidden="1">
              <a:extLst>
                <a:ext uri="{63B3BB69-23CF-44E3-9099-C40C66FF867C}">
                  <a14:compatExt spid="_x0000_s734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2818</xdr:col>
          <xdr:colOff>236220</xdr:colOff>
          <xdr:row>262157</xdr:row>
          <xdr:rowOff>83820</xdr:rowOff>
        </xdr:from>
        <xdr:to>
          <xdr:col>2820</xdr:col>
          <xdr:colOff>220980</xdr:colOff>
          <xdr:row>262159</xdr:row>
          <xdr:rowOff>0</xdr:rowOff>
        </xdr:to>
        <xdr:sp macro="" textlink="">
          <xdr:nvSpPr>
            <xdr:cNvPr id="7349" name="Check Box 181" hidden="1">
              <a:extLst>
                <a:ext uri="{63B3BB69-23CF-44E3-9099-C40C66FF867C}">
                  <a14:compatExt spid="_x0000_s734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2818</xdr:col>
          <xdr:colOff>236220</xdr:colOff>
          <xdr:row>327693</xdr:row>
          <xdr:rowOff>83820</xdr:rowOff>
        </xdr:from>
        <xdr:to>
          <xdr:col>2820</xdr:col>
          <xdr:colOff>220980</xdr:colOff>
          <xdr:row>327695</xdr:row>
          <xdr:rowOff>0</xdr:rowOff>
        </xdr:to>
        <xdr:sp macro="" textlink="">
          <xdr:nvSpPr>
            <xdr:cNvPr id="7350" name="Check Box 182" hidden="1">
              <a:extLst>
                <a:ext uri="{63B3BB69-23CF-44E3-9099-C40C66FF867C}">
                  <a14:compatExt spid="_x0000_s735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2818</xdr:col>
          <xdr:colOff>236220</xdr:colOff>
          <xdr:row>393229</xdr:row>
          <xdr:rowOff>83820</xdr:rowOff>
        </xdr:from>
        <xdr:to>
          <xdr:col>2820</xdr:col>
          <xdr:colOff>220980</xdr:colOff>
          <xdr:row>393231</xdr:row>
          <xdr:rowOff>0</xdr:rowOff>
        </xdr:to>
        <xdr:sp macro="" textlink="">
          <xdr:nvSpPr>
            <xdr:cNvPr id="7351" name="Check Box 183" hidden="1">
              <a:extLst>
                <a:ext uri="{63B3BB69-23CF-44E3-9099-C40C66FF867C}">
                  <a14:compatExt spid="_x0000_s735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2818</xdr:col>
          <xdr:colOff>236220</xdr:colOff>
          <xdr:row>458765</xdr:row>
          <xdr:rowOff>83820</xdr:rowOff>
        </xdr:from>
        <xdr:to>
          <xdr:col>2820</xdr:col>
          <xdr:colOff>220980</xdr:colOff>
          <xdr:row>458767</xdr:row>
          <xdr:rowOff>0</xdr:rowOff>
        </xdr:to>
        <xdr:sp macro="" textlink="">
          <xdr:nvSpPr>
            <xdr:cNvPr id="7352" name="Check Box 184" hidden="1">
              <a:extLst>
                <a:ext uri="{63B3BB69-23CF-44E3-9099-C40C66FF867C}">
                  <a14:compatExt spid="_x0000_s735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2818</xdr:col>
          <xdr:colOff>236220</xdr:colOff>
          <xdr:row>524301</xdr:row>
          <xdr:rowOff>83820</xdr:rowOff>
        </xdr:from>
        <xdr:to>
          <xdr:col>2820</xdr:col>
          <xdr:colOff>220980</xdr:colOff>
          <xdr:row>524303</xdr:row>
          <xdr:rowOff>0</xdr:rowOff>
        </xdr:to>
        <xdr:sp macro="" textlink="">
          <xdr:nvSpPr>
            <xdr:cNvPr id="7353" name="Check Box 185" hidden="1">
              <a:extLst>
                <a:ext uri="{63B3BB69-23CF-44E3-9099-C40C66FF867C}">
                  <a14:compatExt spid="_x0000_s735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2818</xdr:col>
          <xdr:colOff>236220</xdr:colOff>
          <xdr:row>589837</xdr:row>
          <xdr:rowOff>83820</xdr:rowOff>
        </xdr:from>
        <xdr:to>
          <xdr:col>2820</xdr:col>
          <xdr:colOff>220980</xdr:colOff>
          <xdr:row>589839</xdr:row>
          <xdr:rowOff>0</xdr:rowOff>
        </xdr:to>
        <xdr:sp macro="" textlink="">
          <xdr:nvSpPr>
            <xdr:cNvPr id="7354" name="Check Box 186" hidden="1">
              <a:extLst>
                <a:ext uri="{63B3BB69-23CF-44E3-9099-C40C66FF867C}">
                  <a14:compatExt spid="_x0000_s735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2818</xdr:col>
          <xdr:colOff>236220</xdr:colOff>
          <xdr:row>655373</xdr:row>
          <xdr:rowOff>83820</xdr:rowOff>
        </xdr:from>
        <xdr:to>
          <xdr:col>2820</xdr:col>
          <xdr:colOff>220980</xdr:colOff>
          <xdr:row>655375</xdr:row>
          <xdr:rowOff>0</xdr:rowOff>
        </xdr:to>
        <xdr:sp macro="" textlink="">
          <xdr:nvSpPr>
            <xdr:cNvPr id="7355" name="Check Box 187" hidden="1">
              <a:extLst>
                <a:ext uri="{63B3BB69-23CF-44E3-9099-C40C66FF867C}">
                  <a14:compatExt spid="_x0000_s735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2818</xdr:col>
          <xdr:colOff>236220</xdr:colOff>
          <xdr:row>720909</xdr:row>
          <xdr:rowOff>83820</xdr:rowOff>
        </xdr:from>
        <xdr:to>
          <xdr:col>2820</xdr:col>
          <xdr:colOff>220980</xdr:colOff>
          <xdr:row>720911</xdr:row>
          <xdr:rowOff>0</xdr:rowOff>
        </xdr:to>
        <xdr:sp macro="" textlink="">
          <xdr:nvSpPr>
            <xdr:cNvPr id="7356" name="Check Box 188" hidden="1">
              <a:extLst>
                <a:ext uri="{63B3BB69-23CF-44E3-9099-C40C66FF867C}">
                  <a14:compatExt spid="_x0000_s735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2818</xdr:col>
          <xdr:colOff>236220</xdr:colOff>
          <xdr:row>786445</xdr:row>
          <xdr:rowOff>83820</xdr:rowOff>
        </xdr:from>
        <xdr:to>
          <xdr:col>2820</xdr:col>
          <xdr:colOff>220980</xdr:colOff>
          <xdr:row>786447</xdr:row>
          <xdr:rowOff>0</xdr:rowOff>
        </xdr:to>
        <xdr:sp macro="" textlink="">
          <xdr:nvSpPr>
            <xdr:cNvPr id="7357" name="Check Box 189" hidden="1">
              <a:extLst>
                <a:ext uri="{63B3BB69-23CF-44E3-9099-C40C66FF867C}">
                  <a14:compatExt spid="_x0000_s735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2818</xdr:col>
          <xdr:colOff>236220</xdr:colOff>
          <xdr:row>851981</xdr:row>
          <xdr:rowOff>83820</xdr:rowOff>
        </xdr:from>
        <xdr:to>
          <xdr:col>2820</xdr:col>
          <xdr:colOff>220980</xdr:colOff>
          <xdr:row>851983</xdr:row>
          <xdr:rowOff>0</xdr:rowOff>
        </xdr:to>
        <xdr:sp macro="" textlink="">
          <xdr:nvSpPr>
            <xdr:cNvPr id="7358" name="Check Box 190" hidden="1">
              <a:extLst>
                <a:ext uri="{63B3BB69-23CF-44E3-9099-C40C66FF867C}">
                  <a14:compatExt spid="_x0000_s735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2818</xdr:col>
          <xdr:colOff>236220</xdr:colOff>
          <xdr:row>917517</xdr:row>
          <xdr:rowOff>83820</xdr:rowOff>
        </xdr:from>
        <xdr:to>
          <xdr:col>2820</xdr:col>
          <xdr:colOff>220980</xdr:colOff>
          <xdr:row>917519</xdr:row>
          <xdr:rowOff>0</xdr:rowOff>
        </xdr:to>
        <xdr:sp macro="" textlink="">
          <xdr:nvSpPr>
            <xdr:cNvPr id="7359" name="Check Box 191" hidden="1">
              <a:extLst>
                <a:ext uri="{63B3BB69-23CF-44E3-9099-C40C66FF867C}">
                  <a14:compatExt spid="_x0000_s735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2818</xdr:col>
          <xdr:colOff>236220</xdr:colOff>
          <xdr:row>983053</xdr:row>
          <xdr:rowOff>83820</xdr:rowOff>
        </xdr:from>
        <xdr:to>
          <xdr:col>2820</xdr:col>
          <xdr:colOff>220980</xdr:colOff>
          <xdr:row>983055</xdr:row>
          <xdr:rowOff>0</xdr:rowOff>
        </xdr:to>
        <xdr:sp macro="" textlink="">
          <xdr:nvSpPr>
            <xdr:cNvPr id="7360" name="Check Box 192" hidden="1">
              <a:extLst>
                <a:ext uri="{63B3BB69-23CF-44E3-9099-C40C66FF867C}">
                  <a14:compatExt spid="_x0000_s736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3074</xdr:col>
          <xdr:colOff>236220</xdr:colOff>
          <xdr:row>13</xdr:row>
          <xdr:rowOff>83820</xdr:rowOff>
        </xdr:from>
        <xdr:to>
          <xdr:col>3076</xdr:col>
          <xdr:colOff>220980</xdr:colOff>
          <xdr:row>15</xdr:row>
          <xdr:rowOff>0</xdr:rowOff>
        </xdr:to>
        <xdr:sp macro="" textlink="">
          <xdr:nvSpPr>
            <xdr:cNvPr id="7361" name="Check Box 193" hidden="1">
              <a:extLst>
                <a:ext uri="{63B3BB69-23CF-44E3-9099-C40C66FF867C}">
                  <a14:compatExt spid="_x0000_s736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3074</xdr:col>
          <xdr:colOff>236220</xdr:colOff>
          <xdr:row>65549</xdr:row>
          <xdr:rowOff>83820</xdr:rowOff>
        </xdr:from>
        <xdr:to>
          <xdr:col>3076</xdr:col>
          <xdr:colOff>220980</xdr:colOff>
          <xdr:row>65551</xdr:row>
          <xdr:rowOff>0</xdr:rowOff>
        </xdr:to>
        <xdr:sp macro="" textlink="">
          <xdr:nvSpPr>
            <xdr:cNvPr id="7362" name="Check Box 194" hidden="1">
              <a:extLst>
                <a:ext uri="{63B3BB69-23CF-44E3-9099-C40C66FF867C}">
                  <a14:compatExt spid="_x0000_s736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3074</xdr:col>
          <xdr:colOff>236220</xdr:colOff>
          <xdr:row>131085</xdr:row>
          <xdr:rowOff>83820</xdr:rowOff>
        </xdr:from>
        <xdr:to>
          <xdr:col>3076</xdr:col>
          <xdr:colOff>220980</xdr:colOff>
          <xdr:row>131087</xdr:row>
          <xdr:rowOff>0</xdr:rowOff>
        </xdr:to>
        <xdr:sp macro="" textlink="">
          <xdr:nvSpPr>
            <xdr:cNvPr id="7363" name="Check Box 195" hidden="1">
              <a:extLst>
                <a:ext uri="{63B3BB69-23CF-44E3-9099-C40C66FF867C}">
                  <a14:compatExt spid="_x0000_s736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3074</xdr:col>
          <xdr:colOff>236220</xdr:colOff>
          <xdr:row>196621</xdr:row>
          <xdr:rowOff>83820</xdr:rowOff>
        </xdr:from>
        <xdr:to>
          <xdr:col>3076</xdr:col>
          <xdr:colOff>220980</xdr:colOff>
          <xdr:row>196623</xdr:row>
          <xdr:rowOff>0</xdr:rowOff>
        </xdr:to>
        <xdr:sp macro="" textlink="">
          <xdr:nvSpPr>
            <xdr:cNvPr id="7364" name="Check Box 196" hidden="1">
              <a:extLst>
                <a:ext uri="{63B3BB69-23CF-44E3-9099-C40C66FF867C}">
                  <a14:compatExt spid="_x0000_s736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3074</xdr:col>
          <xdr:colOff>236220</xdr:colOff>
          <xdr:row>262157</xdr:row>
          <xdr:rowOff>83820</xdr:rowOff>
        </xdr:from>
        <xdr:to>
          <xdr:col>3076</xdr:col>
          <xdr:colOff>220980</xdr:colOff>
          <xdr:row>262159</xdr:row>
          <xdr:rowOff>0</xdr:rowOff>
        </xdr:to>
        <xdr:sp macro="" textlink="">
          <xdr:nvSpPr>
            <xdr:cNvPr id="7365" name="Check Box 197" hidden="1">
              <a:extLst>
                <a:ext uri="{63B3BB69-23CF-44E3-9099-C40C66FF867C}">
                  <a14:compatExt spid="_x0000_s736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3074</xdr:col>
          <xdr:colOff>236220</xdr:colOff>
          <xdr:row>327693</xdr:row>
          <xdr:rowOff>83820</xdr:rowOff>
        </xdr:from>
        <xdr:to>
          <xdr:col>3076</xdr:col>
          <xdr:colOff>220980</xdr:colOff>
          <xdr:row>327695</xdr:row>
          <xdr:rowOff>0</xdr:rowOff>
        </xdr:to>
        <xdr:sp macro="" textlink="">
          <xdr:nvSpPr>
            <xdr:cNvPr id="7366" name="Check Box 198" hidden="1">
              <a:extLst>
                <a:ext uri="{63B3BB69-23CF-44E3-9099-C40C66FF867C}">
                  <a14:compatExt spid="_x0000_s736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3074</xdr:col>
          <xdr:colOff>236220</xdr:colOff>
          <xdr:row>393229</xdr:row>
          <xdr:rowOff>83820</xdr:rowOff>
        </xdr:from>
        <xdr:to>
          <xdr:col>3076</xdr:col>
          <xdr:colOff>220980</xdr:colOff>
          <xdr:row>393231</xdr:row>
          <xdr:rowOff>0</xdr:rowOff>
        </xdr:to>
        <xdr:sp macro="" textlink="">
          <xdr:nvSpPr>
            <xdr:cNvPr id="7367" name="Check Box 199" hidden="1">
              <a:extLst>
                <a:ext uri="{63B3BB69-23CF-44E3-9099-C40C66FF867C}">
                  <a14:compatExt spid="_x0000_s736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3074</xdr:col>
          <xdr:colOff>236220</xdr:colOff>
          <xdr:row>458765</xdr:row>
          <xdr:rowOff>83820</xdr:rowOff>
        </xdr:from>
        <xdr:to>
          <xdr:col>3076</xdr:col>
          <xdr:colOff>220980</xdr:colOff>
          <xdr:row>458767</xdr:row>
          <xdr:rowOff>0</xdr:rowOff>
        </xdr:to>
        <xdr:sp macro="" textlink="">
          <xdr:nvSpPr>
            <xdr:cNvPr id="7368" name="Check Box 200" hidden="1">
              <a:extLst>
                <a:ext uri="{63B3BB69-23CF-44E3-9099-C40C66FF867C}">
                  <a14:compatExt spid="_x0000_s736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3074</xdr:col>
          <xdr:colOff>236220</xdr:colOff>
          <xdr:row>524301</xdr:row>
          <xdr:rowOff>83820</xdr:rowOff>
        </xdr:from>
        <xdr:to>
          <xdr:col>3076</xdr:col>
          <xdr:colOff>220980</xdr:colOff>
          <xdr:row>524303</xdr:row>
          <xdr:rowOff>0</xdr:rowOff>
        </xdr:to>
        <xdr:sp macro="" textlink="">
          <xdr:nvSpPr>
            <xdr:cNvPr id="7369" name="Check Box 201" hidden="1">
              <a:extLst>
                <a:ext uri="{63B3BB69-23CF-44E3-9099-C40C66FF867C}">
                  <a14:compatExt spid="_x0000_s736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3074</xdr:col>
          <xdr:colOff>236220</xdr:colOff>
          <xdr:row>589837</xdr:row>
          <xdr:rowOff>83820</xdr:rowOff>
        </xdr:from>
        <xdr:to>
          <xdr:col>3076</xdr:col>
          <xdr:colOff>220980</xdr:colOff>
          <xdr:row>589839</xdr:row>
          <xdr:rowOff>0</xdr:rowOff>
        </xdr:to>
        <xdr:sp macro="" textlink="">
          <xdr:nvSpPr>
            <xdr:cNvPr id="7370" name="Check Box 202" hidden="1">
              <a:extLst>
                <a:ext uri="{63B3BB69-23CF-44E3-9099-C40C66FF867C}">
                  <a14:compatExt spid="_x0000_s737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3074</xdr:col>
          <xdr:colOff>236220</xdr:colOff>
          <xdr:row>655373</xdr:row>
          <xdr:rowOff>83820</xdr:rowOff>
        </xdr:from>
        <xdr:to>
          <xdr:col>3076</xdr:col>
          <xdr:colOff>220980</xdr:colOff>
          <xdr:row>655375</xdr:row>
          <xdr:rowOff>0</xdr:rowOff>
        </xdr:to>
        <xdr:sp macro="" textlink="">
          <xdr:nvSpPr>
            <xdr:cNvPr id="7371" name="Check Box 203" hidden="1">
              <a:extLst>
                <a:ext uri="{63B3BB69-23CF-44E3-9099-C40C66FF867C}">
                  <a14:compatExt spid="_x0000_s737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3074</xdr:col>
          <xdr:colOff>236220</xdr:colOff>
          <xdr:row>720909</xdr:row>
          <xdr:rowOff>83820</xdr:rowOff>
        </xdr:from>
        <xdr:to>
          <xdr:col>3076</xdr:col>
          <xdr:colOff>220980</xdr:colOff>
          <xdr:row>720911</xdr:row>
          <xdr:rowOff>0</xdr:rowOff>
        </xdr:to>
        <xdr:sp macro="" textlink="">
          <xdr:nvSpPr>
            <xdr:cNvPr id="7372" name="Check Box 204" hidden="1">
              <a:extLst>
                <a:ext uri="{63B3BB69-23CF-44E3-9099-C40C66FF867C}">
                  <a14:compatExt spid="_x0000_s737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3074</xdr:col>
          <xdr:colOff>236220</xdr:colOff>
          <xdr:row>786445</xdr:row>
          <xdr:rowOff>83820</xdr:rowOff>
        </xdr:from>
        <xdr:to>
          <xdr:col>3076</xdr:col>
          <xdr:colOff>220980</xdr:colOff>
          <xdr:row>786447</xdr:row>
          <xdr:rowOff>0</xdr:rowOff>
        </xdr:to>
        <xdr:sp macro="" textlink="">
          <xdr:nvSpPr>
            <xdr:cNvPr id="7373" name="Check Box 205" hidden="1">
              <a:extLst>
                <a:ext uri="{63B3BB69-23CF-44E3-9099-C40C66FF867C}">
                  <a14:compatExt spid="_x0000_s737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3074</xdr:col>
          <xdr:colOff>236220</xdr:colOff>
          <xdr:row>851981</xdr:row>
          <xdr:rowOff>83820</xdr:rowOff>
        </xdr:from>
        <xdr:to>
          <xdr:col>3076</xdr:col>
          <xdr:colOff>220980</xdr:colOff>
          <xdr:row>851983</xdr:row>
          <xdr:rowOff>0</xdr:rowOff>
        </xdr:to>
        <xdr:sp macro="" textlink="">
          <xdr:nvSpPr>
            <xdr:cNvPr id="7374" name="Check Box 206" hidden="1">
              <a:extLst>
                <a:ext uri="{63B3BB69-23CF-44E3-9099-C40C66FF867C}">
                  <a14:compatExt spid="_x0000_s737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3074</xdr:col>
          <xdr:colOff>236220</xdr:colOff>
          <xdr:row>917517</xdr:row>
          <xdr:rowOff>83820</xdr:rowOff>
        </xdr:from>
        <xdr:to>
          <xdr:col>3076</xdr:col>
          <xdr:colOff>220980</xdr:colOff>
          <xdr:row>917519</xdr:row>
          <xdr:rowOff>0</xdr:rowOff>
        </xdr:to>
        <xdr:sp macro="" textlink="">
          <xdr:nvSpPr>
            <xdr:cNvPr id="7375" name="Check Box 207" hidden="1">
              <a:extLst>
                <a:ext uri="{63B3BB69-23CF-44E3-9099-C40C66FF867C}">
                  <a14:compatExt spid="_x0000_s737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3074</xdr:col>
          <xdr:colOff>236220</xdr:colOff>
          <xdr:row>983053</xdr:row>
          <xdr:rowOff>83820</xdr:rowOff>
        </xdr:from>
        <xdr:to>
          <xdr:col>3076</xdr:col>
          <xdr:colOff>220980</xdr:colOff>
          <xdr:row>983055</xdr:row>
          <xdr:rowOff>0</xdr:rowOff>
        </xdr:to>
        <xdr:sp macro="" textlink="">
          <xdr:nvSpPr>
            <xdr:cNvPr id="7376" name="Check Box 208" hidden="1">
              <a:extLst>
                <a:ext uri="{63B3BB69-23CF-44E3-9099-C40C66FF867C}">
                  <a14:compatExt spid="_x0000_s737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3330</xdr:col>
          <xdr:colOff>236220</xdr:colOff>
          <xdr:row>13</xdr:row>
          <xdr:rowOff>83820</xdr:rowOff>
        </xdr:from>
        <xdr:to>
          <xdr:col>3332</xdr:col>
          <xdr:colOff>220980</xdr:colOff>
          <xdr:row>15</xdr:row>
          <xdr:rowOff>0</xdr:rowOff>
        </xdr:to>
        <xdr:sp macro="" textlink="">
          <xdr:nvSpPr>
            <xdr:cNvPr id="7377" name="Check Box 209" hidden="1">
              <a:extLst>
                <a:ext uri="{63B3BB69-23CF-44E3-9099-C40C66FF867C}">
                  <a14:compatExt spid="_x0000_s737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3330</xdr:col>
          <xdr:colOff>236220</xdr:colOff>
          <xdr:row>65549</xdr:row>
          <xdr:rowOff>83820</xdr:rowOff>
        </xdr:from>
        <xdr:to>
          <xdr:col>3332</xdr:col>
          <xdr:colOff>220980</xdr:colOff>
          <xdr:row>65551</xdr:row>
          <xdr:rowOff>0</xdr:rowOff>
        </xdr:to>
        <xdr:sp macro="" textlink="">
          <xdr:nvSpPr>
            <xdr:cNvPr id="7378" name="Check Box 210" hidden="1">
              <a:extLst>
                <a:ext uri="{63B3BB69-23CF-44E3-9099-C40C66FF867C}">
                  <a14:compatExt spid="_x0000_s737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3330</xdr:col>
          <xdr:colOff>236220</xdr:colOff>
          <xdr:row>131085</xdr:row>
          <xdr:rowOff>83820</xdr:rowOff>
        </xdr:from>
        <xdr:to>
          <xdr:col>3332</xdr:col>
          <xdr:colOff>220980</xdr:colOff>
          <xdr:row>131087</xdr:row>
          <xdr:rowOff>0</xdr:rowOff>
        </xdr:to>
        <xdr:sp macro="" textlink="">
          <xdr:nvSpPr>
            <xdr:cNvPr id="7379" name="Check Box 211" hidden="1">
              <a:extLst>
                <a:ext uri="{63B3BB69-23CF-44E3-9099-C40C66FF867C}">
                  <a14:compatExt spid="_x0000_s737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3330</xdr:col>
          <xdr:colOff>236220</xdr:colOff>
          <xdr:row>196621</xdr:row>
          <xdr:rowOff>83820</xdr:rowOff>
        </xdr:from>
        <xdr:to>
          <xdr:col>3332</xdr:col>
          <xdr:colOff>220980</xdr:colOff>
          <xdr:row>196623</xdr:row>
          <xdr:rowOff>0</xdr:rowOff>
        </xdr:to>
        <xdr:sp macro="" textlink="">
          <xdr:nvSpPr>
            <xdr:cNvPr id="7380" name="Check Box 212" hidden="1">
              <a:extLst>
                <a:ext uri="{63B3BB69-23CF-44E3-9099-C40C66FF867C}">
                  <a14:compatExt spid="_x0000_s738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3330</xdr:col>
          <xdr:colOff>236220</xdr:colOff>
          <xdr:row>262157</xdr:row>
          <xdr:rowOff>83820</xdr:rowOff>
        </xdr:from>
        <xdr:to>
          <xdr:col>3332</xdr:col>
          <xdr:colOff>220980</xdr:colOff>
          <xdr:row>262159</xdr:row>
          <xdr:rowOff>0</xdr:rowOff>
        </xdr:to>
        <xdr:sp macro="" textlink="">
          <xdr:nvSpPr>
            <xdr:cNvPr id="7381" name="Check Box 213" hidden="1">
              <a:extLst>
                <a:ext uri="{63B3BB69-23CF-44E3-9099-C40C66FF867C}">
                  <a14:compatExt spid="_x0000_s738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3330</xdr:col>
          <xdr:colOff>236220</xdr:colOff>
          <xdr:row>327693</xdr:row>
          <xdr:rowOff>83820</xdr:rowOff>
        </xdr:from>
        <xdr:to>
          <xdr:col>3332</xdr:col>
          <xdr:colOff>220980</xdr:colOff>
          <xdr:row>327695</xdr:row>
          <xdr:rowOff>0</xdr:rowOff>
        </xdr:to>
        <xdr:sp macro="" textlink="">
          <xdr:nvSpPr>
            <xdr:cNvPr id="7382" name="Check Box 214" hidden="1">
              <a:extLst>
                <a:ext uri="{63B3BB69-23CF-44E3-9099-C40C66FF867C}">
                  <a14:compatExt spid="_x0000_s738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3330</xdr:col>
          <xdr:colOff>236220</xdr:colOff>
          <xdr:row>393229</xdr:row>
          <xdr:rowOff>83820</xdr:rowOff>
        </xdr:from>
        <xdr:to>
          <xdr:col>3332</xdr:col>
          <xdr:colOff>220980</xdr:colOff>
          <xdr:row>393231</xdr:row>
          <xdr:rowOff>0</xdr:rowOff>
        </xdr:to>
        <xdr:sp macro="" textlink="">
          <xdr:nvSpPr>
            <xdr:cNvPr id="7383" name="Check Box 215" hidden="1">
              <a:extLst>
                <a:ext uri="{63B3BB69-23CF-44E3-9099-C40C66FF867C}">
                  <a14:compatExt spid="_x0000_s738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3330</xdr:col>
          <xdr:colOff>236220</xdr:colOff>
          <xdr:row>458765</xdr:row>
          <xdr:rowOff>83820</xdr:rowOff>
        </xdr:from>
        <xdr:to>
          <xdr:col>3332</xdr:col>
          <xdr:colOff>220980</xdr:colOff>
          <xdr:row>458767</xdr:row>
          <xdr:rowOff>0</xdr:rowOff>
        </xdr:to>
        <xdr:sp macro="" textlink="">
          <xdr:nvSpPr>
            <xdr:cNvPr id="7384" name="Check Box 216" hidden="1">
              <a:extLst>
                <a:ext uri="{63B3BB69-23CF-44E3-9099-C40C66FF867C}">
                  <a14:compatExt spid="_x0000_s738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3330</xdr:col>
          <xdr:colOff>236220</xdr:colOff>
          <xdr:row>524301</xdr:row>
          <xdr:rowOff>83820</xdr:rowOff>
        </xdr:from>
        <xdr:to>
          <xdr:col>3332</xdr:col>
          <xdr:colOff>220980</xdr:colOff>
          <xdr:row>524303</xdr:row>
          <xdr:rowOff>0</xdr:rowOff>
        </xdr:to>
        <xdr:sp macro="" textlink="">
          <xdr:nvSpPr>
            <xdr:cNvPr id="7385" name="Check Box 217" hidden="1">
              <a:extLst>
                <a:ext uri="{63B3BB69-23CF-44E3-9099-C40C66FF867C}">
                  <a14:compatExt spid="_x0000_s738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3330</xdr:col>
          <xdr:colOff>236220</xdr:colOff>
          <xdr:row>589837</xdr:row>
          <xdr:rowOff>83820</xdr:rowOff>
        </xdr:from>
        <xdr:to>
          <xdr:col>3332</xdr:col>
          <xdr:colOff>220980</xdr:colOff>
          <xdr:row>589839</xdr:row>
          <xdr:rowOff>0</xdr:rowOff>
        </xdr:to>
        <xdr:sp macro="" textlink="">
          <xdr:nvSpPr>
            <xdr:cNvPr id="7386" name="Check Box 218" hidden="1">
              <a:extLst>
                <a:ext uri="{63B3BB69-23CF-44E3-9099-C40C66FF867C}">
                  <a14:compatExt spid="_x0000_s738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3330</xdr:col>
          <xdr:colOff>236220</xdr:colOff>
          <xdr:row>655373</xdr:row>
          <xdr:rowOff>83820</xdr:rowOff>
        </xdr:from>
        <xdr:to>
          <xdr:col>3332</xdr:col>
          <xdr:colOff>220980</xdr:colOff>
          <xdr:row>655375</xdr:row>
          <xdr:rowOff>0</xdr:rowOff>
        </xdr:to>
        <xdr:sp macro="" textlink="">
          <xdr:nvSpPr>
            <xdr:cNvPr id="7387" name="Check Box 219" hidden="1">
              <a:extLst>
                <a:ext uri="{63B3BB69-23CF-44E3-9099-C40C66FF867C}">
                  <a14:compatExt spid="_x0000_s738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3330</xdr:col>
          <xdr:colOff>236220</xdr:colOff>
          <xdr:row>720909</xdr:row>
          <xdr:rowOff>83820</xdr:rowOff>
        </xdr:from>
        <xdr:to>
          <xdr:col>3332</xdr:col>
          <xdr:colOff>220980</xdr:colOff>
          <xdr:row>720911</xdr:row>
          <xdr:rowOff>0</xdr:rowOff>
        </xdr:to>
        <xdr:sp macro="" textlink="">
          <xdr:nvSpPr>
            <xdr:cNvPr id="7388" name="Check Box 220" hidden="1">
              <a:extLst>
                <a:ext uri="{63B3BB69-23CF-44E3-9099-C40C66FF867C}">
                  <a14:compatExt spid="_x0000_s738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3330</xdr:col>
          <xdr:colOff>236220</xdr:colOff>
          <xdr:row>786445</xdr:row>
          <xdr:rowOff>83820</xdr:rowOff>
        </xdr:from>
        <xdr:to>
          <xdr:col>3332</xdr:col>
          <xdr:colOff>220980</xdr:colOff>
          <xdr:row>786447</xdr:row>
          <xdr:rowOff>0</xdr:rowOff>
        </xdr:to>
        <xdr:sp macro="" textlink="">
          <xdr:nvSpPr>
            <xdr:cNvPr id="7389" name="Check Box 221" hidden="1">
              <a:extLst>
                <a:ext uri="{63B3BB69-23CF-44E3-9099-C40C66FF867C}">
                  <a14:compatExt spid="_x0000_s738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3330</xdr:col>
          <xdr:colOff>236220</xdr:colOff>
          <xdr:row>851981</xdr:row>
          <xdr:rowOff>83820</xdr:rowOff>
        </xdr:from>
        <xdr:to>
          <xdr:col>3332</xdr:col>
          <xdr:colOff>220980</xdr:colOff>
          <xdr:row>851983</xdr:row>
          <xdr:rowOff>0</xdr:rowOff>
        </xdr:to>
        <xdr:sp macro="" textlink="">
          <xdr:nvSpPr>
            <xdr:cNvPr id="7390" name="Check Box 222" hidden="1">
              <a:extLst>
                <a:ext uri="{63B3BB69-23CF-44E3-9099-C40C66FF867C}">
                  <a14:compatExt spid="_x0000_s739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3330</xdr:col>
          <xdr:colOff>236220</xdr:colOff>
          <xdr:row>917517</xdr:row>
          <xdr:rowOff>83820</xdr:rowOff>
        </xdr:from>
        <xdr:to>
          <xdr:col>3332</xdr:col>
          <xdr:colOff>220980</xdr:colOff>
          <xdr:row>917519</xdr:row>
          <xdr:rowOff>0</xdr:rowOff>
        </xdr:to>
        <xdr:sp macro="" textlink="">
          <xdr:nvSpPr>
            <xdr:cNvPr id="7391" name="Check Box 223" hidden="1">
              <a:extLst>
                <a:ext uri="{63B3BB69-23CF-44E3-9099-C40C66FF867C}">
                  <a14:compatExt spid="_x0000_s739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3330</xdr:col>
          <xdr:colOff>236220</xdr:colOff>
          <xdr:row>983053</xdr:row>
          <xdr:rowOff>83820</xdr:rowOff>
        </xdr:from>
        <xdr:to>
          <xdr:col>3332</xdr:col>
          <xdr:colOff>220980</xdr:colOff>
          <xdr:row>983055</xdr:row>
          <xdr:rowOff>0</xdr:rowOff>
        </xdr:to>
        <xdr:sp macro="" textlink="">
          <xdr:nvSpPr>
            <xdr:cNvPr id="7392" name="Check Box 224" hidden="1">
              <a:extLst>
                <a:ext uri="{63B3BB69-23CF-44E3-9099-C40C66FF867C}">
                  <a14:compatExt spid="_x0000_s739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3586</xdr:col>
          <xdr:colOff>236220</xdr:colOff>
          <xdr:row>13</xdr:row>
          <xdr:rowOff>83820</xdr:rowOff>
        </xdr:from>
        <xdr:to>
          <xdr:col>3588</xdr:col>
          <xdr:colOff>220980</xdr:colOff>
          <xdr:row>15</xdr:row>
          <xdr:rowOff>0</xdr:rowOff>
        </xdr:to>
        <xdr:sp macro="" textlink="">
          <xdr:nvSpPr>
            <xdr:cNvPr id="7393" name="Check Box 225" hidden="1">
              <a:extLst>
                <a:ext uri="{63B3BB69-23CF-44E3-9099-C40C66FF867C}">
                  <a14:compatExt spid="_x0000_s739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3586</xdr:col>
          <xdr:colOff>236220</xdr:colOff>
          <xdr:row>65549</xdr:row>
          <xdr:rowOff>83820</xdr:rowOff>
        </xdr:from>
        <xdr:to>
          <xdr:col>3588</xdr:col>
          <xdr:colOff>220980</xdr:colOff>
          <xdr:row>65551</xdr:row>
          <xdr:rowOff>0</xdr:rowOff>
        </xdr:to>
        <xdr:sp macro="" textlink="">
          <xdr:nvSpPr>
            <xdr:cNvPr id="7394" name="Check Box 226" hidden="1">
              <a:extLst>
                <a:ext uri="{63B3BB69-23CF-44E3-9099-C40C66FF867C}">
                  <a14:compatExt spid="_x0000_s739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3586</xdr:col>
          <xdr:colOff>236220</xdr:colOff>
          <xdr:row>131085</xdr:row>
          <xdr:rowOff>83820</xdr:rowOff>
        </xdr:from>
        <xdr:to>
          <xdr:col>3588</xdr:col>
          <xdr:colOff>220980</xdr:colOff>
          <xdr:row>131087</xdr:row>
          <xdr:rowOff>0</xdr:rowOff>
        </xdr:to>
        <xdr:sp macro="" textlink="">
          <xdr:nvSpPr>
            <xdr:cNvPr id="7395" name="Check Box 227" hidden="1">
              <a:extLst>
                <a:ext uri="{63B3BB69-23CF-44E3-9099-C40C66FF867C}">
                  <a14:compatExt spid="_x0000_s739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3586</xdr:col>
          <xdr:colOff>236220</xdr:colOff>
          <xdr:row>196621</xdr:row>
          <xdr:rowOff>83820</xdr:rowOff>
        </xdr:from>
        <xdr:to>
          <xdr:col>3588</xdr:col>
          <xdr:colOff>220980</xdr:colOff>
          <xdr:row>196623</xdr:row>
          <xdr:rowOff>0</xdr:rowOff>
        </xdr:to>
        <xdr:sp macro="" textlink="">
          <xdr:nvSpPr>
            <xdr:cNvPr id="7396" name="Check Box 228" hidden="1">
              <a:extLst>
                <a:ext uri="{63B3BB69-23CF-44E3-9099-C40C66FF867C}">
                  <a14:compatExt spid="_x0000_s739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3586</xdr:col>
          <xdr:colOff>236220</xdr:colOff>
          <xdr:row>262157</xdr:row>
          <xdr:rowOff>83820</xdr:rowOff>
        </xdr:from>
        <xdr:to>
          <xdr:col>3588</xdr:col>
          <xdr:colOff>220980</xdr:colOff>
          <xdr:row>262159</xdr:row>
          <xdr:rowOff>0</xdr:rowOff>
        </xdr:to>
        <xdr:sp macro="" textlink="">
          <xdr:nvSpPr>
            <xdr:cNvPr id="7397" name="Check Box 229" hidden="1">
              <a:extLst>
                <a:ext uri="{63B3BB69-23CF-44E3-9099-C40C66FF867C}">
                  <a14:compatExt spid="_x0000_s739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3586</xdr:col>
          <xdr:colOff>236220</xdr:colOff>
          <xdr:row>327693</xdr:row>
          <xdr:rowOff>83820</xdr:rowOff>
        </xdr:from>
        <xdr:to>
          <xdr:col>3588</xdr:col>
          <xdr:colOff>220980</xdr:colOff>
          <xdr:row>327695</xdr:row>
          <xdr:rowOff>0</xdr:rowOff>
        </xdr:to>
        <xdr:sp macro="" textlink="">
          <xdr:nvSpPr>
            <xdr:cNvPr id="7398" name="Check Box 230" hidden="1">
              <a:extLst>
                <a:ext uri="{63B3BB69-23CF-44E3-9099-C40C66FF867C}">
                  <a14:compatExt spid="_x0000_s739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3586</xdr:col>
          <xdr:colOff>236220</xdr:colOff>
          <xdr:row>393229</xdr:row>
          <xdr:rowOff>83820</xdr:rowOff>
        </xdr:from>
        <xdr:to>
          <xdr:col>3588</xdr:col>
          <xdr:colOff>220980</xdr:colOff>
          <xdr:row>393231</xdr:row>
          <xdr:rowOff>0</xdr:rowOff>
        </xdr:to>
        <xdr:sp macro="" textlink="">
          <xdr:nvSpPr>
            <xdr:cNvPr id="7399" name="Check Box 231" hidden="1">
              <a:extLst>
                <a:ext uri="{63B3BB69-23CF-44E3-9099-C40C66FF867C}">
                  <a14:compatExt spid="_x0000_s739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3586</xdr:col>
          <xdr:colOff>236220</xdr:colOff>
          <xdr:row>458765</xdr:row>
          <xdr:rowOff>83820</xdr:rowOff>
        </xdr:from>
        <xdr:to>
          <xdr:col>3588</xdr:col>
          <xdr:colOff>220980</xdr:colOff>
          <xdr:row>458767</xdr:row>
          <xdr:rowOff>0</xdr:rowOff>
        </xdr:to>
        <xdr:sp macro="" textlink="">
          <xdr:nvSpPr>
            <xdr:cNvPr id="7400" name="Check Box 232" hidden="1">
              <a:extLst>
                <a:ext uri="{63B3BB69-23CF-44E3-9099-C40C66FF867C}">
                  <a14:compatExt spid="_x0000_s740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3586</xdr:col>
          <xdr:colOff>236220</xdr:colOff>
          <xdr:row>524301</xdr:row>
          <xdr:rowOff>83820</xdr:rowOff>
        </xdr:from>
        <xdr:to>
          <xdr:col>3588</xdr:col>
          <xdr:colOff>220980</xdr:colOff>
          <xdr:row>524303</xdr:row>
          <xdr:rowOff>0</xdr:rowOff>
        </xdr:to>
        <xdr:sp macro="" textlink="">
          <xdr:nvSpPr>
            <xdr:cNvPr id="7401" name="Check Box 233" hidden="1">
              <a:extLst>
                <a:ext uri="{63B3BB69-23CF-44E3-9099-C40C66FF867C}">
                  <a14:compatExt spid="_x0000_s740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3586</xdr:col>
          <xdr:colOff>236220</xdr:colOff>
          <xdr:row>589837</xdr:row>
          <xdr:rowOff>83820</xdr:rowOff>
        </xdr:from>
        <xdr:to>
          <xdr:col>3588</xdr:col>
          <xdr:colOff>220980</xdr:colOff>
          <xdr:row>589839</xdr:row>
          <xdr:rowOff>0</xdr:rowOff>
        </xdr:to>
        <xdr:sp macro="" textlink="">
          <xdr:nvSpPr>
            <xdr:cNvPr id="7402" name="Check Box 234" hidden="1">
              <a:extLst>
                <a:ext uri="{63B3BB69-23CF-44E3-9099-C40C66FF867C}">
                  <a14:compatExt spid="_x0000_s740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3586</xdr:col>
          <xdr:colOff>236220</xdr:colOff>
          <xdr:row>655373</xdr:row>
          <xdr:rowOff>83820</xdr:rowOff>
        </xdr:from>
        <xdr:to>
          <xdr:col>3588</xdr:col>
          <xdr:colOff>220980</xdr:colOff>
          <xdr:row>655375</xdr:row>
          <xdr:rowOff>0</xdr:rowOff>
        </xdr:to>
        <xdr:sp macro="" textlink="">
          <xdr:nvSpPr>
            <xdr:cNvPr id="7403" name="Check Box 235" hidden="1">
              <a:extLst>
                <a:ext uri="{63B3BB69-23CF-44E3-9099-C40C66FF867C}">
                  <a14:compatExt spid="_x0000_s740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3586</xdr:col>
          <xdr:colOff>236220</xdr:colOff>
          <xdr:row>720909</xdr:row>
          <xdr:rowOff>83820</xdr:rowOff>
        </xdr:from>
        <xdr:to>
          <xdr:col>3588</xdr:col>
          <xdr:colOff>220980</xdr:colOff>
          <xdr:row>720911</xdr:row>
          <xdr:rowOff>0</xdr:rowOff>
        </xdr:to>
        <xdr:sp macro="" textlink="">
          <xdr:nvSpPr>
            <xdr:cNvPr id="7404" name="Check Box 236" hidden="1">
              <a:extLst>
                <a:ext uri="{63B3BB69-23CF-44E3-9099-C40C66FF867C}">
                  <a14:compatExt spid="_x0000_s740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3586</xdr:col>
          <xdr:colOff>236220</xdr:colOff>
          <xdr:row>786445</xdr:row>
          <xdr:rowOff>83820</xdr:rowOff>
        </xdr:from>
        <xdr:to>
          <xdr:col>3588</xdr:col>
          <xdr:colOff>220980</xdr:colOff>
          <xdr:row>786447</xdr:row>
          <xdr:rowOff>0</xdr:rowOff>
        </xdr:to>
        <xdr:sp macro="" textlink="">
          <xdr:nvSpPr>
            <xdr:cNvPr id="7405" name="Check Box 237" hidden="1">
              <a:extLst>
                <a:ext uri="{63B3BB69-23CF-44E3-9099-C40C66FF867C}">
                  <a14:compatExt spid="_x0000_s740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3586</xdr:col>
          <xdr:colOff>236220</xdr:colOff>
          <xdr:row>851981</xdr:row>
          <xdr:rowOff>83820</xdr:rowOff>
        </xdr:from>
        <xdr:to>
          <xdr:col>3588</xdr:col>
          <xdr:colOff>220980</xdr:colOff>
          <xdr:row>851983</xdr:row>
          <xdr:rowOff>0</xdr:rowOff>
        </xdr:to>
        <xdr:sp macro="" textlink="">
          <xdr:nvSpPr>
            <xdr:cNvPr id="7406" name="Check Box 238" hidden="1">
              <a:extLst>
                <a:ext uri="{63B3BB69-23CF-44E3-9099-C40C66FF867C}">
                  <a14:compatExt spid="_x0000_s740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3586</xdr:col>
          <xdr:colOff>236220</xdr:colOff>
          <xdr:row>917517</xdr:row>
          <xdr:rowOff>83820</xdr:rowOff>
        </xdr:from>
        <xdr:to>
          <xdr:col>3588</xdr:col>
          <xdr:colOff>220980</xdr:colOff>
          <xdr:row>917519</xdr:row>
          <xdr:rowOff>0</xdr:rowOff>
        </xdr:to>
        <xdr:sp macro="" textlink="">
          <xdr:nvSpPr>
            <xdr:cNvPr id="7407" name="Check Box 239" hidden="1">
              <a:extLst>
                <a:ext uri="{63B3BB69-23CF-44E3-9099-C40C66FF867C}">
                  <a14:compatExt spid="_x0000_s740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3586</xdr:col>
          <xdr:colOff>236220</xdr:colOff>
          <xdr:row>983053</xdr:row>
          <xdr:rowOff>83820</xdr:rowOff>
        </xdr:from>
        <xdr:to>
          <xdr:col>3588</xdr:col>
          <xdr:colOff>220980</xdr:colOff>
          <xdr:row>983055</xdr:row>
          <xdr:rowOff>0</xdr:rowOff>
        </xdr:to>
        <xdr:sp macro="" textlink="">
          <xdr:nvSpPr>
            <xdr:cNvPr id="7408" name="Check Box 240" hidden="1">
              <a:extLst>
                <a:ext uri="{63B3BB69-23CF-44E3-9099-C40C66FF867C}">
                  <a14:compatExt spid="_x0000_s740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3842</xdr:col>
          <xdr:colOff>236220</xdr:colOff>
          <xdr:row>13</xdr:row>
          <xdr:rowOff>83820</xdr:rowOff>
        </xdr:from>
        <xdr:to>
          <xdr:col>3844</xdr:col>
          <xdr:colOff>220980</xdr:colOff>
          <xdr:row>15</xdr:row>
          <xdr:rowOff>0</xdr:rowOff>
        </xdr:to>
        <xdr:sp macro="" textlink="">
          <xdr:nvSpPr>
            <xdr:cNvPr id="7409" name="Check Box 241" hidden="1">
              <a:extLst>
                <a:ext uri="{63B3BB69-23CF-44E3-9099-C40C66FF867C}">
                  <a14:compatExt spid="_x0000_s740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3842</xdr:col>
          <xdr:colOff>236220</xdr:colOff>
          <xdr:row>65549</xdr:row>
          <xdr:rowOff>83820</xdr:rowOff>
        </xdr:from>
        <xdr:to>
          <xdr:col>3844</xdr:col>
          <xdr:colOff>220980</xdr:colOff>
          <xdr:row>65551</xdr:row>
          <xdr:rowOff>0</xdr:rowOff>
        </xdr:to>
        <xdr:sp macro="" textlink="">
          <xdr:nvSpPr>
            <xdr:cNvPr id="7410" name="Check Box 242" hidden="1">
              <a:extLst>
                <a:ext uri="{63B3BB69-23CF-44E3-9099-C40C66FF867C}">
                  <a14:compatExt spid="_x0000_s741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3842</xdr:col>
          <xdr:colOff>236220</xdr:colOff>
          <xdr:row>131085</xdr:row>
          <xdr:rowOff>83820</xdr:rowOff>
        </xdr:from>
        <xdr:to>
          <xdr:col>3844</xdr:col>
          <xdr:colOff>220980</xdr:colOff>
          <xdr:row>131087</xdr:row>
          <xdr:rowOff>0</xdr:rowOff>
        </xdr:to>
        <xdr:sp macro="" textlink="">
          <xdr:nvSpPr>
            <xdr:cNvPr id="7411" name="Check Box 243" hidden="1">
              <a:extLst>
                <a:ext uri="{63B3BB69-23CF-44E3-9099-C40C66FF867C}">
                  <a14:compatExt spid="_x0000_s741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3842</xdr:col>
          <xdr:colOff>236220</xdr:colOff>
          <xdr:row>196621</xdr:row>
          <xdr:rowOff>83820</xdr:rowOff>
        </xdr:from>
        <xdr:to>
          <xdr:col>3844</xdr:col>
          <xdr:colOff>220980</xdr:colOff>
          <xdr:row>196623</xdr:row>
          <xdr:rowOff>0</xdr:rowOff>
        </xdr:to>
        <xdr:sp macro="" textlink="">
          <xdr:nvSpPr>
            <xdr:cNvPr id="7412" name="Check Box 244" hidden="1">
              <a:extLst>
                <a:ext uri="{63B3BB69-23CF-44E3-9099-C40C66FF867C}">
                  <a14:compatExt spid="_x0000_s741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3842</xdr:col>
          <xdr:colOff>236220</xdr:colOff>
          <xdr:row>262157</xdr:row>
          <xdr:rowOff>83820</xdr:rowOff>
        </xdr:from>
        <xdr:to>
          <xdr:col>3844</xdr:col>
          <xdr:colOff>220980</xdr:colOff>
          <xdr:row>262159</xdr:row>
          <xdr:rowOff>0</xdr:rowOff>
        </xdr:to>
        <xdr:sp macro="" textlink="">
          <xdr:nvSpPr>
            <xdr:cNvPr id="7413" name="Check Box 245" hidden="1">
              <a:extLst>
                <a:ext uri="{63B3BB69-23CF-44E3-9099-C40C66FF867C}">
                  <a14:compatExt spid="_x0000_s741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3842</xdr:col>
          <xdr:colOff>236220</xdr:colOff>
          <xdr:row>327693</xdr:row>
          <xdr:rowOff>83820</xdr:rowOff>
        </xdr:from>
        <xdr:to>
          <xdr:col>3844</xdr:col>
          <xdr:colOff>220980</xdr:colOff>
          <xdr:row>327695</xdr:row>
          <xdr:rowOff>0</xdr:rowOff>
        </xdr:to>
        <xdr:sp macro="" textlink="">
          <xdr:nvSpPr>
            <xdr:cNvPr id="7414" name="Check Box 246" hidden="1">
              <a:extLst>
                <a:ext uri="{63B3BB69-23CF-44E3-9099-C40C66FF867C}">
                  <a14:compatExt spid="_x0000_s741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3842</xdr:col>
          <xdr:colOff>236220</xdr:colOff>
          <xdr:row>393229</xdr:row>
          <xdr:rowOff>83820</xdr:rowOff>
        </xdr:from>
        <xdr:to>
          <xdr:col>3844</xdr:col>
          <xdr:colOff>220980</xdr:colOff>
          <xdr:row>393231</xdr:row>
          <xdr:rowOff>0</xdr:rowOff>
        </xdr:to>
        <xdr:sp macro="" textlink="">
          <xdr:nvSpPr>
            <xdr:cNvPr id="7415" name="Check Box 247" hidden="1">
              <a:extLst>
                <a:ext uri="{63B3BB69-23CF-44E3-9099-C40C66FF867C}">
                  <a14:compatExt spid="_x0000_s741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3842</xdr:col>
          <xdr:colOff>236220</xdr:colOff>
          <xdr:row>458765</xdr:row>
          <xdr:rowOff>83820</xdr:rowOff>
        </xdr:from>
        <xdr:to>
          <xdr:col>3844</xdr:col>
          <xdr:colOff>220980</xdr:colOff>
          <xdr:row>458767</xdr:row>
          <xdr:rowOff>0</xdr:rowOff>
        </xdr:to>
        <xdr:sp macro="" textlink="">
          <xdr:nvSpPr>
            <xdr:cNvPr id="7416" name="Check Box 248" hidden="1">
              <a:extLst>
                <a:ext uri="{63B3BB69-23CF-44E3-9099-C40C66FF867C}">
                  <a14:compatExt spid="_x0000_s741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3842</xdr:col>
          <xdr:colOff>236220</xdr:colOff>
          <xdr:row>524301</xdr:row>
          <xdr:rowOff>83820</xdr:rowOff>
        </xdr:from>
        <xdr:to>
          <xdr:col>3844</xdr:col>
          <xdr:colOff>220980</xdr:colOff>
          <xdr:row>524303</xdr:row>
          <xdr:rowOff>0</xdr:rowOff>
        </xdr:to>
        <xdr:sp macro="" textlink="">
          <xdr:nvSpPr>
            <xdr:cNvPr id="7417" name="Check Box 249" hidden="1">
              <a:extLst>
                <a:ext uri="{63B3BB69-23CF-44E3-9099-C40C66FF867C}">
                  <a14:compatExt spid="_x0000_s741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3842</xdr:col>
          <xdr:colOff>236220</xdr:colOff>
          <xdr:row>589837</xdr:row>
          <xdr:rowOff>83820</xdr:rowOff>
        </xdr:from>
        <xdr:to>
          <xdr:col>3844</xdr:col>
          <xdr:colOff>220980</xdr:colOff>
          <xdr:row>589839</xdr:row>
          <xdr:rowOff>0</xdr:rowOff>
        </xdr:to>
        <xdr:sp macro="" textlink="">
          <xdr:nvSpPr>
            <xdr:cNvPr id="7418" name="Check Box 250" hidden="1">
              <a:extLst>
                <a:ext uri="{63B3BB69-23CF-44E3-9099-C40C66FF867C}">
                  <a14:compatExt spid="_x0000_s741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3842</xdr:col>
          <xdr:colOff>236220</xdr:colOff>
          <xdr:row>655373</xdr:row>
          <xdr:rowOff>83820</xdr:rowOff>
        </xdr:from>
        <xdr:to>
          <xdr:col>3844</xdr:col>
          <xdr:colOff>220980</xdr:colOff>
          <xdr:row>655375</xdr:row>
          <xdr:rowOff>0</xdr:rowOff>
        </xdr:to>
        <xdr:sp macro="" textlink="">
          <xdr:nvSpPr>
            <xdr:cNvPr id="7419" name="Check Box 251" hidden="1">
              <a:extLst>
                <a:ext uri="{63B3BB69-23CF-44E3-9099-C40C66FF867C}">
                  <a14:compatExt spid="_x0000_s741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3842</xdr:col>
          <xdr:colOff>236220</xdr:colOff>
          <xdr:row>720909</xdr:row>
          <xdr:rowOff>83820</xdr:rowOff>
        </xdr:from>
        <xdr:to>
          <xdr:col>3844</xdr:col>
          <xdr:colOff>220980</xdr:colOff>
          <xdr:row>720911</xdr:row>
          <xdr:rowOff>0</xdr:rowOff>
        </xdr:to>
        <xdr:sp macro="" textlink="">
          <xdr:nvSpPr>
            <xdr:cNvPr id="7420" name="Check Box 252" hidden="1">
              <a:extLst>
                <a:ext uri="{63B3BB69-23CF-44E3-9099-C40C66FF867C}">
                  <a14:compatExt spid="_x0000_s742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3842</xdr:col>
          <xdr:colOff>236220</xdr:colOff>
          <xdr:row>786445</xdr:row>
          <xdr:rowOff>83820</xdr:rowOff>
        </xdr:from>
        <xdr:to>
          <xdr:col>3844</xdr:col>
          <xdr:colOff>220980</xdr:colOff>
          <xdr:row>786447</xdr:row>
          <xdr:rowOff>0</xdr:rowOff>
        </xdr:to>
        <xdr:sp macro="" textlink="">
          <xdr:nvSpPr>
            <xdr:cNvPr id="7421" name="Check Box 253" hidden="1">
              <a:extLst>
                <a:ext uri="{63B3BB69-23CF-44E3-9099-C40C66FF867C}">
                  <a14:compatExt spid="_x0000_s742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3842</xdr:col>
          <xdr:colOff>236220</xdr:colOff>
          <xdr:row>851981</xdr:row>
          <xdr:rowOff>83820</xdr:rowOff>
        </xdr:from>
        <xdr:to>
          <xdr:col>3844</xdr:col>
          <xdr:colOff>220980</xdr:colOff>
          <xdr:row>851983</xdr:row>
          <xdr:rowOff>0</xdr:rowOff>
        </xdr:to>
        <xdr:sp macro="" textlink="">
          <xdr:nvSpPr>
            <xdr:cNvPr id="7422" name="Check Box 254" hidden="1">
              <a:extLst>
                <a:ext uri="{63B3BB69-23CF-44E3-9099-C40C66FF867C}">
                  <a14:compatExt spid="_x0000_s742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3842</xdr:col>
          <xdr:colOff>236220</xdr:colOff>
          <xdr:row>917517</xdr:row>
          <xdr:rowOff>83820</xdr:rowOff>
        </xdr:from>
        <xdr:to>
          <xdr:col>3844</xdr:col>
          <xdr:colOff>220980</xdr:colOff>
          <xdr:row>917519</xdr:row>
          <xdr:rowOff>0</xdr:rowOff>
        </xdr:to>
        <xdr:sp macro="" textlink="">
          <xdr:nvSpPr>
            <xdr:cNvPr id="7423" name="Check Box 255" hidden="1">
              <a:extLst>
                <a:ext uri="{63B3BB69-23CF-44E3-9099-C40C66FF867C}">
                  <a14:compatExt spid="_x0000_s742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3842</xdr:col>
          <xdr:colOff>236220</xdr:colOff>
          <xdr:row>983053</xdr:row>
          <xdr:rowOff>83820</xdr:rowOff>
        </xdr:from>
        <xdr:to>
          <xdr:col>3844</xdr:col>
          <xdr:colOff>220980</xdr:colOff>
          <xdr:row>983055</xdr:row>
          <xdr:rowOff>0</xdr:rowOff>
        </xdr:to>
        <xdr:sp macro="" textlink="">
          <xdr:nvSpPr>
            <xdr:cNvPr id="7424" name="Check Box 256" hidden="1">
              <a:extLst>
                <a:ext uri="{63B3BB69-23CF-44E3-9099-C40C66FF867C}">
                  <a14:compatExt spid="_x0000_s742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4098</xdr:col>
          <xdr:colOff>236220</xdr:colOff>
          <xdr:row>13</xdr:row>
          <xdr:rowOff>83820</xdr:rowOff>
        </xdr:from>
        <xdr:to>
          <xdr:col>4100</xdr:col>
          <xdr:colOff>220980</xdr:colOff>
          <xdr:row>15</xdr:row>
          <xdr:rowOff>0</xdr:rowOff>
        </xdr:to>
        <xdr:sp macro="" textlink="">
          <xdr:nvSpPr>
            <xdr:cNvPr id="7425" name="Check Box 257" hidden="1">
              <a:extLst>
                <a:ext uri="{63B3BB69-23CF-44E3-9099-C40C66FF867C}">
                  <a14:compatExt spid="_x0000_s742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4098</xdr:col>
          <xdr:colOff>236220</xdr:colOff>
          <xdr:row>65549</xdr:row>
          <xdr:rowOff>83820</xdr:rowOff>
        </xdr:from>
        <xdr:to>
          <xdr:col>4100</xdr:col>
          <xdr:colOff>220980</xdr:colOff>
          <xdr:row>65551</xdr:row>
          <xdr:rowOff>0</xdr:rowOff>
        </xdr:to>
        <xdr:sp macro="" textlink="">
          <xdr:nvSpPr>
            <xdr:cNvPr id="7426" name="Check Box 258" hidden="1">
              <a:extLst>
                <a:ext uri="{63B3BB69-23CF-44E3-9099-C40C66FF867C}">
                  <a14:compatExt spid="_x0000_s742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4098</xdr:col>
          <xdr:colOff>236220</xdr:colOff>
          <xdr:row>131085</xdr:row>
          <xdr:rowOff>83820</xdr:rowOff>
        </xdr:from>
        <xdr:to>
          <xdr:col>4100</xdr:col>
          <xdr:colOff>220980</xdr:colOff>
          <xdr:row>131087</xdr:row>
          <xdr:rowOff>0</xdr:rowOff>
        </xdr:to>
        <xdr:sp macro="" textlink="">
          <xdr:nvSpPr>
            <xdr:cNvPr id="7427" name="Check Box 259" hidden="1">
              <a:extLst>
                <a:ext uri="{63B3BB69-23CF-44E3-9099-C40C66FF867C}">
                  <a14:compatExt spid="_x0000_s742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4098</xdr:col>
          <xdr:colOff>236220</xdr:colOff>
          <xdr:row>196621</xdr:row>
          <xdr:rowOff>83820</xdr:rowOff>
        </xdr:from>
        <xdr:to>
          <xdr:col>4100</xdr:col>
          <xdr:colOff>220980</xdr:colOff>
          <xdr:row>196623</xdr:row>
          <xdr:rowOff>0</xdr:rowOff>
        </xdr:to>
        <xdr:sp macro="" textlink="">
          <xdr:nvSpPr>
            <xdr:cNvPr id="7428" name="Check Box 260" hidden="1">
              <a:extLst>
                <a:ext uri="{63B3BB69-23CF-44E3-9099-C40C66FF867C}">
                  <a14:compatExt spid="_x0000_s742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4098</xdr:col>
          <xdr:colOff>236220</xdr:colOff>
          <xdr:row>262157</xdr:row>
          <xdr:rowOff>83820</xdr:rowOff>
        </xdr:from>
        <xdr:to>
          <xdr:col>4100</xdr:col>
          <xdr:colOff>220980</xdr:colOff>
          <xdr:row>262159</xdr:row>
          <xdr:rowOff>0</xdr:rowOff>
        </xdr:to>
        <xdr:sp macro="" textlink="">
          <xdr:nvSpPr>
            <xdr:cNvPr id="7429" name="Check Box 261" hidden="1">
              <a:extLst>
                <a:ext uri="{63B3BB69-23CF-44E3-9099-C40C66FF867C}">
                  <a14:compatExt spid="_x0000_s742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4098</xdr:col>
          <xdr:colOff>236220</xdr:colOff>
          <xdr:row>327693</xdr:row>
          <xdr:rowOff>83820</xdr:rowOff>
        </xdr:from>
        <xdr:to>
          <xdr:col>4100</xdr:col>
          <xdr:colOff>220980</xdr:colOff>
          <xdr:row>327695</xdr:row>
          <xdr:rowOff>0</xdr:rowOff>
        </xdr:to>
        <xdr:sp macro="" textlink="">
          <xdr:nvSpPr>
            <xdr:cNvPr id="7430" name="Check Box 262" hidden="1">
              <a:extLst>
                <a:ext uri="{63B3BB69-23CF-44E3-9099-C40C66FF867C}">
                  <a14:compatExt spid="_x0000_s743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4098</xdr:col>
          <xdr:colOff>236220</xdr:colOff>
          <xdr:row>393229</xdr:row>
          <xdr:rowOff>83820</xdr:rowOff>
        </xdr:from>
        <xdr:to>
          <xdr:col>4100</xdr:col>
          <xdr:colOff>220980</xdr:colOff>
          <xdr:row>393231</xdr:row>
          <xdr:rowOff>0</xdr:rowOff>
        </xdr:to>
        <xdr:sp macro="" textlink="">
          <xdr:nvSpPr>
            <xdr:cNvPr id="7431" name="Check Box 263" hidden="1">
              <a:extLst>
                <a:ext uri="{63B3BB69-23CF-44E3-9099-C40C66FF867C}">
                  <a14:compatExt spid="_x0000_s743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4098</xdr:col>
          <xdr:colOff>236220</xdr:colOff>
          <xdr:row>458765</xdr:row>
          <xdr:rowOff>83820</xdr:rowOff>
        </xdr:from>
        <xdr:to>
          <xdr:col>4100</xdr:col>
          <xdr:colOff>220980</xdr:colOff>
          <xdr:row>458767</xdr:row>
          <xdr:rowOff>0</xdr:rowOff>
        </xdr:to>
        <xdr:sp macro="" textlink="">
          <xdr:nvSpPr>
            <xdr:cNvPr id="7432" name="Check Box 264" hidden="1">
              <a:extLst>
                <a:ext uri="{63B3BB69-23CF-44E3-9099-C40C66FF867C}">
                  <a14:compatExt spid="_x0000_s743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4098</xdr:col>
          <xdr:colOff>236220</xdr:colOff>
          <xdr:row>524301</xdr:row>
          <xdr:rowOff>83820</xdr:rowOff>
        </xdr:from>
        <xdr:to>
          <xdr:col>4100</xdr:col>
          <xdr:colOff>220980</xdr:colOff>
          <xdr:row>524303</xdr:row>
          <xdr:rowOff>0</xdr:rowOff>
        </xdr:to>
        <xdr:sp macro="" textlink="">
          <xdr:nvSpPr>
            <xdr:cNvPr id="7433" name="Check Box 265" hidden="1">
              <a:extLst>
                <a:ext uri="{63B3BB69-23CF-44E3-9099-C40C66FF867C}">
                  <a14:compatExt spid="_x0000_s743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4098</xdr:col>
          <xdr:colOff>236220</xdr:colOff>
          <xdr:row>589837</xdr:row>
          <xdr:rowOff>83820</xdr:rowOff>
        </xdr:from>
        <xdr:to>
          <xdr:col>4100</xdr:col>
          <xdr:colOff>220980</xdr:colOff>
          <xdr:row>589839</xdr:row>
          <xdr:rowOff>0</xdr:rowOff>
        </xdr:to>
        <xdr:sp macro="" textlink="">
          <xdr:nvSpPr>
            <xdr:cNvPr id="7434" name="Check Box 266" hidden="1">
              <a:extLst>
                <a:ext uri="{63B3BB69-23CF-44E3-9099-C40C66FF867C}">
                  <a14:compatExt spid="_x0000_s743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4098</xdr:col>
          <xdr:colOff>236220</xdr:colOff>
          <xdr:row>655373</xdr:row>
          <xdr:rowOff>83820</xdr:rowOff>
        </xdr:from>
        <xdr:to>
          <xdr:col>4100</xdr:col>
          <xdr:colOff>220980</xdr:colOff>
          <xdr:row>655375</xdr:row>
          <xdr:rowOff>0</xdr:rowOff>
        </xdr:to>
        <xdr:sp macro="" textlink="">
          <xdr:nvSpPr>
            <xdr:cNvPr id="7435" name="Check Box 267" hidden="1">
              <a:extLst>
                <a:ext uri="{63B3BB69-23CF-44E3-9099-C40C66FF867C}">
                  <a14:compatExt spid="_x0000_s743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4098</xdr:col>
          <xdr:colOff>236220</xdr:colOff>
          <xdr:row>720909</xdr:row>
          <xdr:rowOff>83820</xdr:rowOff>
        </xdr:from>
        <xdr:to>
          <xdr:col>4100</xdr:col>
          <xdr:colOff>220980</xdr:colOff>
          <xdr:row>720911</xdr:row>
          <xdr:rowOff>0</xdr:rowOff>
        </xdr:to>
        <xdr:sp macro="" textlink="">
          <xdr:nvSpPr>
            <xdr:cNvPr id="7436" name="Check Box 268" hidden="1">
              <a:extLst>
                <a:ext uri="{63B3BB69-23CF-44E3-9099-C40C66FF867C}">
                  <a14:compatExt spid="_x0000_s743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4098</xdr:col>
          <xdr:colOff>236220</xdr:colOff>
          <xdr:row>786445</xdr:row>
          <xdr:rowOff>83820</xdr:rowOff>
        </xdr:from>
        <xdr:to>
          <xdr:col>4100</xdr:col>
          <xdr:colOff>220980</xdr:colOff>
          <xdr:row>786447</xdr:row>
          <xdr:rowOff>0</xdr:rowOff>
        </xdr:to>
        <xdr:sp macro="" textlink="">
          <xdr:nvSpPr>
            <xdr:cNvPr id="7437" name="Check Box 269" hidden="1">
              <a:extLst>
                <a:ext uri="{63B3BB69-23CF-44E3-9099-C40C66FF867C}">
                  <a14:compatExt spid="_x0000_s743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4098</xdr:col>
          <xdr:colOff>236220</xdr:colOff>
          <xdr:row>851981</xdr:row>
          <xdr:rowOff>83820</xdr:rowOff>
        </xdr:from>
        <xdr:to>
          <xdr:col>4100</xdr:col>
          <xdr:colOff>220980</xdr:colOff>
          <xdr:row>851983</xdr:row>
          <xdr:rowOff>0</xdr:rowOff>
        </xdr:to>
        <xdr:sp macro="" textlink="">
          <xdr:nvSpPr>
            <xdr:cNvPr id="7438" name="Check Box 270" hidden="1">
              <a:extLst>
                <a:ext uri="{63B3BB69-23CF-44E3-9099-C40C66FF867C}">
                  <a14:compatExt spid="_x0000_s743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4098</xdr:col>
          <xdr:colOff>236220</xdr:colOff>
          <xdr:row>917517</xdr:row>
          <xdr:rowOff>83820</xdr:rowOff>
        </xdr:from>
        <xdr:to>
          <xdr:col>4100</xdr:col>
          <xdr:colOff>220980</xdr:colOff>
          <xdr:row>917519</xdr:row>
          <xdr:rowOff>0</xdr:rowOff>
        </xdr:to>
        <xdr:sp macro="" textlink="">
          <xdr:nvSpPr>
            <xdr:cNvPr id="7439" name="Check Box 271" hidden="1">
              <a:extLst>
                <a:ext uri="{63B3BB69-23CF-44E3-9099-C40C66FF867C}">
                  <a14:compatExt spid="_x0000_s743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4098</xdr:col>
          <xdr:colOff>236220</xdr:colOff>
          <xdr:row>983053</xdr:row>
          <xdr:rowOff>83820</xdr:rowOff>
        </xdr:from>
        <xdr:to>
          <xdr:col>4100</xdr:col>
          <xdr:colOff>220980</xdr:colOff>
          <xdr:row>983055</xdr:row>
          <xdr:rowOff>0</xdr:rowOff>
        </xdr:to>
        <xdr:sp macro="" textlink="">
          <xdr:nvSpPr>
            <xdr:cNvPr id="7440" name="Check Box 272" hidden="1">
              <a:extLst>
                <a:ext uri="{63B3BB69-23CF-44E3-9099-C40C66FF867C}">
                  <a14:compatExt spid="_x0000_s744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4354</xdr:col>
          <xdr:colOff>236220</xdr:colOff>
          <xdr:row>13</xdr:row>
          <xdr:rowOff>83820</xdr:rowOff>
        </xdr:from>
        <xdr:to>
          <xdr:col>4356</xdr:col>
          <xdr:colOff>220980</xdr:colOff>
          <xdr:row>15</xdr:row>
          <xdr:rowOff>0</xdr:rowOff>
        </xdr:to>
        <xdr:sp macro="" textlink="">
          <xdr:nvSpPr>
            <xdr:cNvPr id="7441" name="Check Box 273" hidden="1">
              <a:extLst>
                <a:ext uri="{63B3BB69-23CF-44E3-9099-C40C66FF867C}">
                  <a14:compatExt spid="_x0000_s744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4354</xdr:col>
          <xdr:colOff>236220</xdr:colOff>
          <xdr:row>65549</xdr:row>
          <xdr:rowOff>83820</xdr:rowOff>
        </xdr:from>
        <xdr:to>
          <xdr:col>4356</xdr:col>
          <xdr:colOff>220980</xdr:colOff>
          <xdr:row>65551</xdr:row>
          <xdr:rowOff>0</xdr:rowOff>
        </xdr:to>
        <xdr:sp macro="" textlink="">
          <xdr:nvSpPr>
            <xdr:cNvPr id="7442" name="Check Box 274" hidden="1">
              <a:extLst>
                <a:ext uri="{63B3BB69-23CF-44E3-9099-C40C66FF867C}">
                  <a14:compatExt spid="_x0000_s744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4354</xdr:col>
          <xdr:colOff>236220</xdr:colOff>
          <xdr:row>131085</xdr:row>
          <xdr:rowOff>83820</xdr:rowOff>
        </xdr:from>
        <xdr:to>
          <xdr:col>4356</xdr:col>
          <xdr:colOff>220980</xdr:colOff>
          <xdr:row>131087</xdr:row>
          <xdr:rowOff>0</xdr:rowOff>
        </xdr:to>
        <xdr:sp macro="" textlink="">
          <xdr:nvSpPr>
            <xdr:cNvPr id="7443" name="Check Box 275" hidden="1">
              <a:extLst>
                <a:ext uri="{63B3BB69-23CF-44E3-9099-C40C66FF867C}">
                  <a14:compatExt spid="_x0000_s744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4354</xdr:col>
          <xdr:colOff>236220</xdr:colOff>
          <xdr:row>196621</xdr:row>
          <xdr:rowOff>83820</xdr:rowOff>
        </xdr:from>
        <xdr:to>
          <xdr:col>4356</xdr:col>
          <xdr:colOff>220980</xdr:colOff>
          <xdr:row>196623</xdr:row>
          <xdr:rowOff>0</xdr:rowOff>
        </xdr:to>
        <xdr:sp macro="" textlink="">
          <xdr:nvSpPr>
            <xdr:cNvPr id="7444" name="Check Box 276" hidden="1">
              <a:extLst>
                <a:ext uri="{63B3BB69-23CF-44E3-9099-C40C66FF867C}">
                  <a14:compatExt spid="_x0000_s744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4354</xdr:col>
          <xdr:colOff>236220</xdr:colOff>
          <xdr:row>262157</xdr:row>
          <xdr:rowOff>83820</xdr:rowOff>
        </xdr:from>
        <xdr:to>
          <xdr:col>4356</xdr:col>
          <xdr:colOff>220980</xdr:colOff>
          <xdr:row>262159</xdr:row>
          <xdr:rowOff>0</xdr:rowOff>
        </xdr:to>
        <xdr:sp macro="" textlink="">
          <xdr:nvSpPr>
            <xdr:cNvPr id="7445" name="Check Box 277" hidden="1">
              <a:extLst>
                <a:ext uri="{63B3BB69-23CF-44E3-9099-C40C66FF867C}">
                  <a14:compatExt spid="_x0000_s744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4354</xdr:col>
          <xdr:colOff>236220</xdr:colOff>
          <xdr:row>327693</xdr:row>
          <xdr:rowOff>83820</xdr:rowOff>
        </xdr:from>
        <xdr:to>
          <xdr:col>4356</xdr:col>
          <xdr:colOff>220980</xdr:colOff>
          <xdr:row>327695</xdr:row>
          <xdr:rowOff>0</xdr:rowOff>
        </xdr:to>
        <xdr:sp macro="" textlink="">
          <xdr:nvSpPr>
            <xdr:cNvPr id="7446" name="Check Box 278" hidden="1">
              <a:extLst>
                <a:ext uri="{63B3BB69-23CF-44E3-9099-C40C66FF867C}">
                  <a14:compatExt spid="_x0000_s744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4354</xdr:col>
          <xdr:colOff>236220</xdr:colOff>
          <xdr:row>393229</xdr:row>
          <xdr:rowOff>83820</xdr:rowOff>
        </xdr:from>
        <xdr:to>
          <xdr:col>4356</xdr:col>
          <xdr:colOff>220980</xdr:colOff>
          <xdr:row>393231</xdr:row>
          <xdr:rowOff>0</xdr:rowOff>
        </xdr:to>
        <xdr:sp macro="" textlink="">
          <xdr:nvSpPr>
            <xdr:cNvPr id="7447" name="Check Box 279" hidden="1">
              <a:extLst>
                <a:ext uri="{63B3BB69-23CF-44E3-9099-C40C66FF867C}">
                  <a14:compatExt spid="_x0000_s744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4354</xdr:col>
          <xdr:colOff>236220</xdr:colOff>
          <xdr:row>458765</xdr:row>
          <xdr:rowOff>83820</xdr:rowOff>
        </xdr:from>
        <xdr:to>
          <xdr:col>4356</xdr:col>
          <xdr:colOff>220980</xdr:colOff>
          <xdr:row>458767</xdr:row>
          <xdr:rowOff>0</xdr:rowOff>
        </xdr:to>
        <xdr:sp macro="" textlink="">
          <xdr:nvSpPr>
            <xdr:cNvPr id="7448" name="Check Box 280" hidden="1">
              <a:extLst>
                <a:ext uri="{63B3BB69-23CF-44E3-9099-C40C66FF867C}">
                  <a14:compatExt spid="_x0000_s744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4354</xdr:col>
          <xdr:colOff>236220</xdr:colOff>
          <xdr:row>524301</xdr:row>
          <xdr:rowOff>83820</xdr:rowOff>
        </xdr:from>
        <xdr:to>
          <xdr:col>4356</xdr:col>
          <xdr:colOff>220980</xdr:colOff>
          <xdr:row>524303</xdr:row>
          <xdr:rowOff>0</xdr:rowOff>
        </xdr:to>
        <xdr:sp macro="" textlink="">
          <xdr:nvSpPr>
            <xdr:cNvPr id="7449" name="Check Box 281" hidden="1">
              <a:extLst>
                <a:ext uri="{63B3BB69-23CF-44E3-9099-C40C66FF867C}">
                  <a14:compatExt spid="_x0000_s744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4354</xdr:col>
          <xdr:colOff>236220</xdr:colOff>
          <xdr:row>589837</xdr:row>
          <xdr:rowOff>83820</xdr:rowOff>
        </xdr:from>
        <xdr:to>
          <xdr:col>4356</xdr:col>
          <xdr:colOff>220980</xdr:colOff>
          <xdr:row>589839</xdr:row>
          <xdr:rowOff>0</xdr:rowOff>
        </xdr:to>
        <xdr:sp macro="" textlink="">
          <xdr:nvSpPr>
            <xdr:cNvPr id="7450" name="Check Box 282" hidden="1">
              <a:extLst>
                <a:ext uri="{63B3BB69-23CF-44E3-9099-C40C66FF867C}">
                  <a14:compatExt spid="_x0000_s745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4354</xdr:col>
          <xdr:colOff>236220</xdr:colOff>
          <xdr:row>655373</xdr:row>
          <xdr:rowOff>83820</xdr:rowOff>
        </xdr:from>
        <xdr:to>
          <xdr:col>4356</xdr:col>
          <xdr:colOff>220980</xdr:colOff>
          <xdr:row>655375</xdr:row>
          <xdr:rowOff>0</xdr:rowOff>
        </xdr:to>
        <xdr:sp macro="" textlink="">
          <xdr:nvSpPr>
            <xdr:cNvPr id="7451" name="Check Box 283" hidden="1">
              <a:extLst>
                <a:ext uri="{63B3BB69-23CF-44E3-9099-C40C66FF867C}">
                  <a14:compatExt spid="_x0000_s745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4354</xdr:col>
          <xdr:colOff>236220</xdr:colOff>
          <xdr:row>720909</xdr:row>
          <xdr:rowOff>83820</xdr:rowOff>
        </xdr:from>
        <xdr:to>
          <xdr:col>4356</xdr:col>
          <xdr:colOff>220980</xdr:colOff>
          <xdr:row>720911</xdr:row>
          <xdr:rowOff>0</xdr:rowOff>
        </xdr:to>
        <xdr:sp macro="" textlink="">
          <xdr:nvSpPr>
            <xdr:cNvPr id="7452" name="Check Box 284" hidden="1">
              <a:extLst>
                <a:ext uri="{63B3BB69-23CF-44E3-9099-C40C66FF867C}">
                  <a14:compatExt spid="_x0000_s745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4354</xdr:col>
          <xdr:colOff>236220</xdr:colOff>
          <xdr:row>786445</xdr:row>
          <xdr:rowOff>83820</xdr:rowOff>
        </xdr:from>
        <xdr:to>
          <xdr:col>4356</xdr:col>
          <xdr:colOff>220980</xdr:colOff>
          <xdr:row>786447</xdr:row>
          <xdr:rowOff>0</xdr:rowOff>
        </xdr:to>
        <xdr:sp macro="" textlink="">
          <xdr:nvSpPr>
            <xdr:cNvPr id="7453" name="Check Box 285" hidden="1">
              <a:extLst>
                <a:ext uri="{63B3BB69-23CF-44E3-9099-C40C66FF867C}">
                  <a14:compatExt spid="_x0000_s745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4354</xdr:col>
          <xdr:colOff>236220</xdr:colOff>
          <xdr:row>851981</xdr:row>
          <xdr:rowOff>83820</xdr:rowOff>
        </xdr:from>
        <xdr:to>
          <xdr:col>4356</xdr:col>
          <xdr:colOff>220980</xdr:colOff>
          <xdr:row>851983</xdr:row>
          <xdr:rowOff>0</xdr:rowOff>
        </xdr:to>
        <xdr:sp macro="" textlink="">
          <xdr:nvSpPr>
            <xdr:cNvPr id="7454" name="Check Box 286" hidden="1">
              <a:extLst>
                <a:ext uri="{63B3BB69-23CF-44E3-9099-C40C66FF867C}">
                  <a14:compatExt spid="_x0000_s745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4354</xdr:col>
          <xdr:colOff>236220</xdr:colOff>
          <xdr:row>917517</xdr:row>
          <xdr:rowOff>83820</xdr:rowOff>
        </xdr:from>
        <xdr:to>
          <xdr:col>4356</xdr:col>
          <xdr:colOff>220980</xdr:colOff>
          <xdr:row>917519</xdr:row>
          <xdr:rowOff>0</xdr:rowOff>
        </xdr:to>
        <xdr:sp macro="" textlink="">
          <xdr:nvSpPr>
            <xdr:cNvPr id="7455" name="Check Box 287" hidden="1">
              <a:extLst>
                <a:ext uri="{63B3BB69-23CF-44E3-9099-C40C66FF867C}">
                  <a14:compatExt spid="_x0000_s745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4354</xdr:col>
          <xdr:colOff>236220</xdr:colOff>
          <xdr:row>983053</xdr:row>
          <xdr:rowOff>83820</xdr:rowOff>
        </xdr:from>
        <xdr:to>
          <xdr:col>4356</xdr:col>
          <xdr:colOff>220980</xdr:colOff>
          <xdr:row>983055</xdr:row>
          <xdr:rowOff>0</xdr:rowOff>
        </xdr:to>
        <xdr:sp macro="" textlink="">
          <xdr:nvSpPr>
            <xdr:cNvPr id="7456" name="Check Box 288" hidden="1">
              <a:extLst>
                <a:ext uri="{63B3BB69-23CF-44E3-9099-C40C66FF867C}">
                  <a14:compatExt spid="_x0000_s745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4610</xdr:col>
          <xdr:colOff>236220</xdr:colOff>
          <xdr:row>13</xdr:row>
          <xdr:rowOff>83820</xdr:rowOff>
        </xdr:from>
        <xdr:to>
          <xdr:col>4612</xdr:col>
          <xdr:colOff>220980</xdr:colOff>
          <xdr:row>15</xdr:row>
          <xdr:rowOff>0</xdr:rowOff>
        </xdr:to>
        <xdr:sp macro="" textlink="">
          <xdr:nvSpPr>
            <xdr:cNvPr id="7457" name="Check Box 289" hidden="1">
              <a:extLst>
                <a:ext uri="{63B3BB69-23CF-44E3-9099-C40C66FF867C}">
                  <a14:compatExt spid="_x0000_s745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4610</xdr:col>
          <xdr:colOff>236220</xdr:colOff>
          <xdr:row>65549</xdr:row>
          <xdr:rowOff>83820</xdr:rowOff>
        </xdr:from>
        <xdr:to>
          <xdr:col>4612</xdr:col>
          <xdr:colOff>220980</xdr:colOff>
          <xdr:row>65551</xdr:row>
          <xdr:rowOff>0</xdr:rowOff>
        </xdr:to>
        <xdr:sp macro="" textlink="">
          <xdr:nvSpPr>
            <xdr:cNvPr id="7458" name="Check Box 290" hidden="1">
              <a:extLst>
                <a:ext uri="{63B3BB69-23CF-44E3-9099-C40C66FF867C}">
                  <a14:compatExt spid="_x0000_s745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4610</xdr:col>
          <xdr:colOff>236220</xdr:colOff>
          <xdr:row>131085</xdr:row>
          <xdr:rowOff>83820</xdr:rowOff>
        </xdr:from>
        <xdr:to>
          <xdr:col>4612</xdr:col>
          <xdr:colOff>220980</xdr:colOff>
          <xdr:row>131087</xdr:row>
          <xdr:rowOff>0</xdr:rowOff>
        </xdr:to>
        <xdr:sp macro="" textlink="">
          <xdr:nvSpPr>
            <xdr:cNvPr id="7459" name="Check Box 291" hidden="1">
              <a:extLst>
                <a:ext uri="{63B3BB69-23CF-44E3-9099-C40C66FF867C}">
                  <a14:compatExt spid="_x0000_s745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4610</xdr:col>
          <xdr:colOff>236220</xdr:colOff>
          <xdr:row>196621</xdr:row>
          <xdr:rowOff>83820</xdr:rowOff>
        </xdr:from>
        <xdr:to>
          <xdr:col>4612</xdr:col>
          <xdr:colOff>220980</xdr:colOff>
          <xdr:row>196623</xdr:row>
          <xdr:rowOff>0</xdr:rowOff>
        </xdr:to>
        <xdr:sp macro="" textlink="">
          <xdr:nvSpPr>
            <xdr:cNvPr id="7460" name="Check Box 292" hidden="1">
              <a:extLst>
                <a:ext uri="{63B3BB69-23CF-44E3-9099-C40C66FF867C}">
                  <a14:compatExt spid="_x0000_s746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4610</xdr:col>
          <xdr:colOff>236220</xdr:colOff>
          <xdr:row>262157</xdr:row>
          <xdr:rowOff>83820</xdr:rowOff>
        </xdr:from>
        <xdr:to>
          <xdr:col>4612</xdr:col>
          <xdr:colOff>220980</xdr:colOff>
          <xdr:row>262159</xdr:row>
          <xdr:rowOff>0</xdr:rowOff>
        </xdr:to>
        <xdr:sp macro="" textlink="">
          <xdr:nvSpPr>
            <xdr:cNvPr id="7461" name="Check Box 293" hidden="1">
              <a:extLst>
                <a:ext uri="{63B3BB69-23CF-44E3-9099-C40C66FF867C}">
                  <a14:compatExt spid="_x0000_s746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4610</xdr:col>
          <xdr:colOff>236220</xdr:colOff>
          <xdr:row>327693</xdr:row>
          <xdr:rowOff>83820</xdr:rowOff>
        </xdr:from>
        <xdr:to>
          <xdr:col>4612</xdr:col>
          <xdr:colOff>220980</xdr:colOff>
          <xdr:row>327695</xdr:row>
          <xdr:rowOff>0</xdr:rowOff>
        </xdr:to>
        <xdr:sp macro="" textlink="">
          <xdr:nvSpPr>
            <xdr:cNvPr id="7462" name="Check Box 294" hidden="1">
              <a:extLst>
                <a:ext uri="{63B3BB69-23CF-44E3-9099-C40C66FF867C}">
                  <a14:compatExt spid="_x0000_s746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4610</xdr:col>
          <xdr:colOff>236220</xdr:colOff>
          <xdr:row>393229</xdr:row>
          <xdr:rowOff>83820</xdr:rowOff>
        </xdr:from>
        <xdr:to>
          <xdr:col>4612</xdr:col>
          <xdr:colOff>220980</xdr:colOff>
          <xdr:row>393231</xdr:row>
          <xdr:rowOff>0</xdr:rowOff>
        </xdr:to>
        <xdr:sp macro="" textlink="">
          <xdr:nvSpPr>
            <xdr:cNvPr id="7463" name="Check Box 295" hidden="1">
              <a:extLst>
                <a:ext uri="{63B3BB69-23CF-44E3-9099-C40C66FF867C}">
                  <a14:compatExt spid="_x0000_s746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4610</xdr:col>
          <xdr:colOff>236220</xdr:colOff>
          <xdr:row>458765</xdr:row>
          <xdr:rowOff>83820</xdr:rowOff>
        </xdr:from>
        <xdr:to>
          <xdr:col>4612</xdr:col>
          <xdr:colOff>220980</xdr:colOff>
          <xdr:row>458767</xdr:row>
          <xdr:rowOff>0</xdr:rowOff>
        </xdr:to>
        <xdr:sp macro="" textlink="">
          <xdr:nvSpPr>
            <xdr:cNvPr id="7464" name="Check Box 296" hidden="1">
              <a:extLst>
                <a:ext uri="{63B3BB69-23CF-44E3-9099-C40C66FF867C}">
                  <a14:compatExt spid="_x0000_s746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4610</xdr:col>
          <xdr:colOff>236220</xdr:colOff>
          <xdr:row>524301</xdr:row>
          <xdr:rowOff>83820</xdr:rowOff>
        </xdr:from>
        <xdr:to>
          <xdr:col>4612</xdr:col>
          <xdr:colOff>220980</xdr:colOff>
          <xdr:row>524303</xdr:row>
          <xdr:rowOff>0</xdr:rowOff>
        </xdr:to>
        <xdr:sp macro="" textlink="">
          <xdr:nvSpPr>
            <xdr:cNvPr id="7465" name="Check Box 297" hidden="1">
              <a:extLst>
                <a:ext uri="{63B3BB69-23CF-44E3-9099-C40C66FF867C}">
                  <a14:compatExt spid="_x0000_s746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4610</xdr:col>
          <xdr:colOff>236220</xdr:colOff>
          <xdr:row>589837</xdr:row>
          <xdr:rowOff>83820</xdr:rowOff>
        </xdr:from>
        <xdr:to>
          <xdr:col>4612</xdr:col>
          <xdr:colOff>220980</xdr:colOff>
          <xdr:row>589839</xdr:row>
          <xdr:rowOff>0</xdr:rowOff>
        </xdr:to>
        <xdr:sp macro="" textlink="">
          <xdr:nvSpPr>
            <xdr:cNvPr id="7466" name="Check Box 298" hidden="1">
              <a:extLst>
                <a:ext uri="{63B3BB69-23CF-44E3-9099-C40C66FF867C}">
                  <a14:compatExt spid="_x0000_s746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4610</xdr:col>
          <xdr:colOff>236220</xdr:colOff>
          <xdr:row>655373</xdr:row>
          <xdr:rowOff>83820</xdr:rowOff>
        </xdr:from>
        <xdr:to>
          <xdr:col>4612</xdr:col>
          <xdr:colOff>220980</xdr:colOff>
          <xdr:row>655375</xdr:row>
          <xdr:rowOff>0</xdr:rowOff>
        </xdr:to>
        <xdr:sp macro="" textlink="">
          <xdr:nvSpPr>
            <xdr:cNvPr id="7467" name="Check Box 299" hidden="1">
              <a:extLst>
                <a:ext uri="{63B3BB69-23CF-44E3-9099-C40C66FF867C}">
                  <a14:compatExt spid="_x0000_s746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4610</xdr:col>
          <xdr:colOff>236220</xdr:colOff>
          <xdr:row>720909</xdr:row>
          <xdr:rowOff>83820</xdr:rowOff>
        </xdr:from>
        <xdr:to>
          <xdr:col>4612</xdr:col>
          <xdr:colOff>220980</xdr:colOff>
          <xdr:row>720911</xdr:row>
          <xdr:rowOff>0</xdr:rowOff>
        </xdr:to>
        <xdr:sp macro="" textlink="">
          <xdr:nvSpPr>
            <xdr:cNvPr id="7468" name="Check Box 300" hidden="1">
              <a:extLst>
                <a:ext uri="{63B3BB69-23CF-44E3-9099-C40C66FF867C}">
                  <a14:compatExt spid="_x0000_s746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4610</xdr:col>
          <xdr:colOff>236220</xdr:colOff>
          <xdr:row>786445</xdr:row>
          <xdr:rowOff>83820</xdr:rowOff>
        </xdr:from>
        <xdr:to>
          <xdr:col>4612</xdr:col>
          <xdr:colOff>220980</xdr:colOff>
          <xdr:row>786447</xdr:row>
          <xdr:rowOff>0</xdr:rowOff>
        </xdr:to>
        <xdr:sp macro="" textlink="">
          <xdr:nvSpPr>
            <xdr:cNvPr id="7469" name="Check Box 301" hidden="1">
              <a:extLst>
                <a:ext uri="{63B3BB69-23CF-44E3-9099-C40C66FF867C}">
                  <a14:compatExt spid="_x0000_s746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4610</xdr:col>
          <xdr:colOff>236220</xdr:colOff>
          <xdr:row>851981</xdr:row>
          <xdr:rowOff>83820</xdr:rowOff>
        </xdr:from>
        <xdr:to>
          <xdr:col>4612</xdr:col>
          <xdr:colOff>220980</xdr:colOff>
          <xdr:row>851983</xdr:row>
          <xdr:rowOff>0</xdr:rowOff>
        </xdr:to>
        <xdr:sp macro="" textlink="">
          <xdr:nvSpPr>
            <xdr:cNvPr id="7470" name="Check Box 302" hidden="1">
              <a:extLst>
                <a:ext uri="{63B3BB69-23CF-44E3-9099-C40C66FF867C}">
                  <a14:compatExt spid="_x0000_s747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4610</xdr:col>
          <xdr:colOff>236220</xdr:colOff>
          <xdr:row>917517</xdr:row>
          <xdr:rowOff>83820</xdr:rowOff>
        </xdr:from>
        <xdr:to>
          <xdr:col>4612</xdr:col>
          <xdr:colOff>220980</xdr:colOff>
          <xdr:row>917519</xdr:row>
          <xdr:rowOff>0</xdr:rowOff>
        </xdr:to>
        <xdr:sp macro="" textlink="">
          <xdr:nvSpPr>
            <xdr:cNvPr id="7471" name="Check Box 303" hidden="1">
              <a:extLst>
                <a:ext uri="{63B3BB69-23CF-44E3-9099-C40C66FF867C}">
                  <a14:compatExt spid="_x0000_s747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4610</xdr:col>
          <xdr:colOff>236220</xdr:colOff>
          <xdr:row>983053</xdr:row>
          <xdr:rowOff>83820</xdr:rowOff>
        </xdr:from>
        <xdr:to>
          <xdr:col>4612</xdr:col>
          <xdr:colOff>220980</xdr:colOff>
          <xdr:row>983055</xdr:row>
          <xdr:rowOff>0</xdr:rowOff>
        </xdr:to>
        <xdr:sp macro="" textlink="">
          <xdr:nvSpPr>
            <xdr:cNvPr id="7472" name="Check Box 304" hidden="1">
              <a:extLst>
                <a:ext uri="{63B3BB69-23CF-44E3-9099-C40C66FF867C}">
                  <a14:compatExt spid="_x0000_s747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4866</xdr:col>
          <xdr:colOff>236220</xdr:colOff>
          <xdr:row>13</xdr:row>
          <xdr:rowOff>83820</xdr:rowOff>
        </xdr:from>
        <xdr:to>
          <xdr:col>4868</xdr:col>
          <xdr:colOff>220980</xdr:colOff>
          <xdr:row>15</xdr:row>
          <xdr:rowOff>0</xdr:rowOff>
        </xdr:to>
        <xdr:sp macro="" textlink="">
          <xdr:nvSpPr>
            <xdr:cNvPr id="7473" name="Check Box 305" hidden="1">
              <a:extLst>
                <a:ext uri="{63B3BB69-23CF-44E3-9099-C40C66FF867C}">
                  <a14:compatExt spid="_x0000_s747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4866</xdr:col>
          <xdr:colOff>236220</xdr:colOff>
          <xdr:row>65549</xdr:row>
          <xdr:rowOff>83820</xdr:rowOff>
        </xdr:from>
        <xdr:to>
          <xdr:col>4868</xdr:col>
          <xdr:colOff>220980</xdr:colOff>
          <xdr:row>65551</xdr:row>
          <xdr:rowOff>0</xdr:rowOff>
        </xdr:to>
        <xdr:sp macro="" textlink="">
          <xdr:nvSpPr>
            <xdr:cNvPr id="7474" name="Check Box 306" hidden="1">
              <a:extLst>
                <a:ext uri="{63B3BB69-23CF-44E3-9099-C40C66FF867C}">
                  <a14:compatExt spid="_x0000_s747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4866</xdr:col>
          <xdr:colOff>236220</xdr:colOff>
          <xdr:row>131085</xdr:row>
          <xdr:rowOff>83820</xdr:rowOff>
        </xdr:from>
        <xdr:to>
          <xdr:col>4868</xdr:col>
          <xdr:colOff>220980</xdr:colOff>
          <xdr:row>131087</xdr:row>
          <xdr:rowOff>0</xdr:rowOff>
        </xdr:to>
        <xdr:sp macro="" textlink="">
          <xdr:nvSpPr>
            <xdr:cNvPr id="7475" name="Check Box 307" hidden="1">
              <a:extLst>
                <a:ext uri="{63B3BB69-23CF-44E3-9099-C40C66FF867C}">
                  <a14:compatExt spid="_x0000_s747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4866</xdr:col>
          <xdr:colOff>236220</xdr:colOff>
          <xdr:row>196621</xdr:row>
          <xdr:rowOff>83820</xdr:rowOff>
        </xdr:from>
        <xdr:to>
          <xdr:col>4868</xdr:col>
          <xdr:colOff>220980</xdr:colOff>
          <xdr:row>196623</xdr:row>
          <xdr:rowOff>0</xdr:rowOff>
        </xdr:to>
        <xdr:sp macro="" textlink="">
          <xdr:nvSpPr>
            <xdr:cNvPr id="7476" name="Check Box 308" hidden="1">
              <a:extLst>
                <a:ext uri="{63B3BB69-23CF-44E3-9099-C40C66FF867C}">
                  <a14:compatExt spid="_x0000_s747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4866</xdr:col>
          <xdr:colOff>236220</xdr:colOff>
          <xdr:row>262157</xdr:row>
          <xdr:rowOff>83820</xdr:rowOff>
        </xdr:from>
        <xdr:to>
          <xdr:col>4868</xdr:col>
          <xdr:colOff>220980</xdr:colOff>
          <xdr:row>262159</xdr:row>
          <xdr:rowOff>0</xdr:rowOff>
        </xdr:to>
        <xdr:sp macro="" textlink="">
          <xdr:nvSpPr>
            <xdr:cNvPr id="7477" name="Check Box 309" hidden="1">
              <a:extLst>
                <a:ext uri="{63B3BB69-23CF-44E3-9099-C40C66FF867C}">
                  <a14:compatExt spid="_x0000_s747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4866</xdr:col>
          <xdr:colOff>236220</xdr:colOff>
          <xdr:row>327693</xdr:row>
          <xdr:rowOff>83820</xdr:rowOff>
        </xdr:from>
        <xdr:to>
          <xdr:col>4868</xdr:col>
          <xdr:colOff>220980</xdr:colOff>
          <xdr:row>327695</xdr:row>
          <xdr:rowOff>0</xdr:rowOff>
        </xdr:to>
        <xdr:sp macro="" textlink="">
          <xdr:nvSpPr>
            <xdr:cNvPr id="7478" name="Check Box 310" hidden="1">
              <a:extLst>
                <a:ext uri="{63B3BB69-23CF-44E3-9099-C40C66FF867C}">
                  <a14:compatExt spid="_x0000_s747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4866</xdr:col>
          <xdr:colOff>236220</xdr:colOff>
          <xdr:row>393229</xdr:row>
          <xdr:rowOff>83820</xdr:rowOff>
        </xdr:from>
        <xdr:to>
          <xdr:col>4868</xdr:col>
          <xdr:colOff>220980</xdr:colOff>
          <xdr:row>393231</xdr:row>
          <xdr:rowOff>0</xdr:rowOff>
        </xdr:to>
        <xdr:sp macro="" textlink="">
          <xdr:nvSpPr>
            <xdr:cNvPr id="7479" name="Check Box 311" hidden="1">
              <a:extLst>
                <a:ext uri="{63B3BB69-23CF-44E3-9099-C40C66FF867C}">
                  <a14:compatExt spid="_x0000_s747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4866</xdr:col>
          <xdr:colOff>236220</xdr:colOff>
          <xdr:row>458765</xdr:row>
          <xdr:rowOff>83820</xdr:rowOff>
        </xdr:from>
        <xdr:to>
          <xdr:col>4868</xdr:col>
          <xdr:colOff>220980</xdr:colOff>
          <xdr:row>458767</xdr:row>
          <xdr:rowOff>0</xdr:rowOff>
        </xdr:to>
        <xdr:sp macro="" textlink="">
          <xdr:nvSpPr>
            <xdr:cNvPr id="7480" name="Check Box 312" hidden="1">
              <a:extLst>
                <a:ext uri="{63B3BB69-23CF-44E3-9099-C40C66FF867C}">
                  <a14:compatExt spid="_x0000_s748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4866</xdr:col>
          <xdr:colOff>236220</xdr:colOff>
          <xdr:row>524301</xdr:row>
          <xdr:rowOff>83820</xdr:rowOff>
        </xdr:from>
        <xdr:to>
          <xdr:col>4868</xdr:col>
          <xdr:colOff>220980</xdr:colOff>
          <xdr:row>524303</xdr:row>
          <xdr:rowOff>0</xdr:rowOff>
        </xdr:to>
        <xdr:sp macro="" textlink="">
          <xdr:nvSpPr>
            <xdr:cNvPr id="7481" name="Check Box 313" hidden="1">
              <a:extLst>
                <a:ext uri="{63B3BB69-23CF-44E3-9099-C40C66FF867C}">
                  <a14:compatExt spid="_x0000_s748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4866</xdr:col>
          <xdr:colOff>236220</xdr:colOff>
          <xdr:row>589837</xdr:row>
          <xdr:rowOff>83820</xdr:rowOff>
        </xdr:from>
        <xdr:to>
          <xdr:col>4868</xdr:col>
          <xdr:colOff>220980</xdr:colOff>
          <xdr:row>589839</xdr:row>
          <xdr:rowOff>0</xdr:rowOff>
        </xdr:to>
        <xdr:sp macro="" textlink="">
          <xdr:nvSpPr>
            <xdr:cNvPr id="7482" name="Check Box 314" hidden="1">
              <a:extLst>
                <a:ext uri="{63B3BB69-23CF-44E3-9099-C40C66FF867C}">
                  <a14:compatExt spid="_x0000_s748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4866</xdr:col>
          <xdr:colOff>236220</xdr:colOff>
          <xdr:row>655373</xdr:row>
          <xdr:rowOff>83820</xdr:rowOff>
        </xdr:from>
        <xdr:to>
          <xdr:col>4868</xdr:col>
          <xdr:colOff>220980</xdr:colOff>
          <xdr:row>655375</xdr:row>
          <xdr:rowOff>0</xdr:rowOff>
        </xdr:to>
        <xdr:sp macro="" textlink="">
          <xdr:nvSpPr>
            <xdr:cNvPr id="7483" name="Check Box 315" hidden="1">
              <a:extLst>
                <a:ext uri="{63B3BB69-23CF-44E3-9099-C40C66FF867C}">
                  <a14:compatExt spid="_x0000_s748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4866</xdr:col>
          <xdr:colOff>236220</xdr:colOff>
          <xdr:row>720909</xdr:row>
          <xdr:rowOff>83820</xdr:rowOff>
        </xdr:from>
        <xdr:to>
          <xdr:col>4868</xdr:col>
          <xdr:colOff>220980</xdr:colOff>
          <xdr:row>720911</xdr:row>
          <xdr:rowOff>0</xdr:rowOff>
        </xdr:to>
        <xdr:sp macro="" textlink="">
          <xdr:nvSpPr>
            <xdr:cNvPr id="7484" name="Check Box 316" hidden="1">
              <a:extLst>
                <a:ext uri="{63B3BB69-23CF-44E3-9099-C40C66FF867C}">
                  <a14:compatExt spid="_x0000_s748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4866</xdr:col>
          <xdr:colOff>236220</xdr:colOff>
          <xdr:row>786445</xdr:row>
          <xdr:rowOff>83820</xdr:rowOff>
        </xdr:from>
        <xdr:to>
          <xdr:col>4868</xdr:col>
          <xdr:colOff>220980</xdr:colOff>
          <xdr:row>786447</xdr:row>
          <xdr:rowOff>0</xdr:rowOff>
        </xdr:to>
        <xdr:sp macro="" textlink="">
          <xdr:nvSpPr>
            <xdr:cNvPr id="7485" name="Check Box 317" hidden="1">
              <a:extLst>
                <a:ext uri="{63B3BB69-23CF-44E3-9099-C40C66FF867C}">
                  <a14:compatExt spid="_x0000_s748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4866</xdr:col>
          <xdr:colOff>236220</xdr:colOff>
          <xdr:row>851981</xdr:row>
          <xdr:rowOff>83820</xdr:rowOff>
        </xdr:from>
        <xdr:to>
          <xdr:col>4868</xdr:col>
          <xdr:colOff>220980</xdr:colOff>
          <xdr:row>851983</xdr:row>
          <xdr:rowOff>0</xdr:rowOff>
        </xdr:to>
        <xdr:sp macro="" textlink="">
          <xdr:nvSpPr>
            <xdr:cNvPr id="7486" name="Check Box 318" hidden="1">
              <a:extLst>
                <a:ext uri="{63B3BB69-23CF-44E3-9099-C40C66FF867C}">
                  <a14:compatExt spid="_x0000_s748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4866</xdr:col>
          <xdr:colOff>236220</xdr:colOff>
          <xdr:row>917517</xdr:row>
          <xdr:rowOff>83820</xdr:rowOff>
        </xdr:from>
        <xdr:to>
          <xdr:col>4868</xdr:col>
          <xdr:colOff>220980</xdr:colOff>
          <xdr:row>917519</xdr:row>
          <xdr:rowOff>0</xdr:rowOff>
        </xdr:to>
        <xdr:sp macro="" textlink="">
          <xdr:nvSpPr>
            <xdr:cNvPr id="7487" name="Check Box 319" hidden="1">
              <a:extLst>
                <a:ext uri="{63B3BB69-23CF-44E3-9099-C40C66FF867C}">
                  <a14:compatExt spid="_x0000_s748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4866</xdr:col>
          <xdr:colOff>236220</xdr:colOff>
          <xdr:row>983053</xdr:row>
          <xdr:rowOff>83820</xdr:rowOff>
        </xdr:from>
        <xdr:to>
          <xdr:col>4868</xdr:col>
          <xdr:colOff>220980</xdr:colOff>
          <xdr:row>983055</xdr:row>
          <xdr:rowOff>0</xdr:rowOff>
        </xdr:to>
        <xdr:sp macro="" textlink="">
          <xdr:nvSpPr>
            <xdr:cNvPr id="7488" name="Check Box 320" hidden="1">
              <a:extLst>
                <a:ext uri="{63B3BB69-23CF-44E3-9099-C40C66FF867C}">
                  <a14:compatExt spid="_x0000_s748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5122</xdr:col>
          <xdr:colOff>236220</xdr:colOff>
          <xdr:row>13</xdr:row>
          <xdr:rowOff>83820</xdr:rowOff>
        </xdr:from>
        <xdr:to>
          <xdr:col>5124</xdr:col>
          <xdr:colOff>220980</xdr:colOff>
          <xdr:row>15</xdr:row>
          <xdr:rowOff>0</xdr:rowOff>
        </xdr:to>
        <xdr:sp macro="" textlink="">
          <xdr:nvSpPr>
            <xdr:cNvPr id="7489" name="Check Box 321" hidden="1">
              <a:extLst>
                <a:ext uri="{63B3BB69-23CF-44E3-9099-C40C66FF867C}">
                  <a14:compatExt spid="_x0000_s748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5122</xdr:col>
          <xdr:colOff>236220</xdr:colOff>
          <xdr:row>65549</xdr:row>
          <xdr:rowOff>83820</xdr:rowOff>
        </xdr:from>
        <xdr:to>
          <xdr:col>5124</xdr:col>
          <xdr:colOff>220980</xdr:colOff>
          <xdr:row>65551</xdr:row>
          <xdr:rowOff>0</xdr:rowOff>
        </xdr:to>
        <xdr:sp macro="" textlink="">
          <xdr:nvSpPr>
            <xdr:cNvPr id="7490" name="Check Box 322" hidden="1">
              <a:extLst>
                <a:ext uri="{63B3BB69-23CF-44E3-9099-C40C66FF867C}">
                  <a14:compatExt spid="_x0000_s749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5122</xdr:col>
          <xdr:colOff>236220</xdr:colOff>
          <xdr:row>131085</xdr:row>
          <xdr:rowOff>83820</xdr:rowOff>
        </xdr:from>
        <xdr:to>
          <xdr:col>5124</xdr:col>
          <xdr:colOff>220980</xdr:colOff>
          <xdr:row>131087</xdr:row>
          <xdr:rowOff>0</xdr:rowOff>
        </xdr:to>
        <xdr:sp macro="" textlink="">
          <xdr:nvSpPr>
            <xdr:cNvPr id="7491" name="Check Box 323" hidden="1">
              <a:extLst>
                <a:ext uri="{63B3BB69-23CF-44E3-9099-C40C66FF867C}">
                  <a14:compatExt spid="_x0000_s749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5122</xdr:col>
          <xdr:colOff>236220</xdr:colOff>
          <xdr:row>196621</xdr:row>
          <xdr:rowOff>83820</xdr:rowOff>
        </xdr:from>
        <xdr:to>
          <xdr:col>5124</xdr:col>
          <xdr:colOff>220980</xdr:colOff>
          <xdr:row>196623</xdr:row>
          <xdr:rowOff>0</xdr:rowOff>
        </xdr:to>
        <xdr:sp macro="" textlink="">
          <xdr:nvSpPr>
            <xdr:cNvPr id="7492" name="Check Box 324" hidden="1">
              <a:extLst>
                <a:ext uri="{63B3BB69-23CF-44E3-9099-C40C66FF867C}">
                  <a14:compatExt spid="_x0000_s749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5122</xdr:col>
          <xdr:colOff>236220</xdr:colOff>
          <xdr:row>262157</xdr:row>
          <xdr:rowOff>83820</xdr:rowOff>
        </xdr:from>
        <xdr:to>
          <xdr:col>5124</xdr:col>
          <xdr:colOff>220980</xdr:colOff>
          <xdr:row>262159</xdr:row>
          <xdr:rowOff>0</xdr:rowOff>
        </xdr:to>
        <xdr:sp macro="" textlink="">
          <xdr:nvSpPr>
            <xdr:cNvPr id="7493" name="Check Box 325" hidden="1">
              <a:extLst>
                <a:ext uri="{63B3BB69-23CF-44E3-9099-C40C66FF867C}">
                  <a14:compatExt spid="_x0000_s749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5122</xdr:col>
          <xdr:colOff>236220</xdr:colOff>
          <xdr:row>327693</xdr:row>
          <xdr:rowOff>83820</xdr:rowOff>
        </xdr:from>
        <xdr:to>
          <xdr:col>5124</xdr:col>
          <xdr:colOff>220980</xdr:colOff>
          <xdr:row>327695</xdr:row>
          <xdr:rowOff>0</xdr:rowOff>
        </xdr:to>
        <xdr:sp macro="" textlink="">
          <xdr:nvSpPr>
            <xdr:cNvPr id="7494" name="Check Box 326" hidden="1">
              <a:extLst>
                <a:ext uri="{63B3BB69-23CF-44E3-9099-C40C66FF867C}">
                  <a14:compatExt spid="_x0000_s749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5122</xdr:col>
          <xdr:colOff>236220</xdr:colOff>
          <xdr:row>393229</xdr:row>
          <xdr:rowOff>83820</xdr:rowOff>
        </xdr:from>
        <xdr:to>
          <xdr:col>5124</xdr:col>
          <xdr:colOff>220980</xdr:colOff>
          <xdr:row>393231</xdr:row>
          <xdr:rowOff>0</xdr:rowOff>
        </xdr:to>
        <xdr:sp macro="" textlink="">
          <xdr:nvSpPr>
            <xdr:cNvPr id="7495" name="Check Box 327" hidden="1">
              <a:extLst>
                <a:ext uri="{63B3BB69-23CF-44E3-9099-C40C66FF867C}">
                  <a14:compatExt spid="_x0000_s749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5122</xdr:col>
          <xdr:colOff>236220</xdr:colOff>
          <xdr:row>458765</xdr:row>
          <xdr:rowOff>83820</xdr:rowOff>
        </xdr:from>
        <xdr:to>
          <xdr:col>5124</xdr:col>
          <xdr:colOff>220980</xdr:colOff>
          <xdr:row>458767</xdr:row>
          <xdr:rowOff>0</xdr:rowOff>
        </xdr:to>
        <xdr:sp macro="" textlink="">
          <xdr:nvSpPr>
            <xdr:cNvPr id="7496" name="Check Box 328" hidden="1">
              <a:extLst>
                <a:ext uri="{63B3BB69-23CF-44E3-9099-C40C66FF867C}">
                  <a14:compatExt spid="_x0000_s749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5122</xdr:col>
          <xdr:colOff>236220</xdr:colOff>
          <xdr:row>524301</xdr:row>
          <xdr:rowOff>83820</xdr:rowOff>
        </xdr:from>
        <xdr:to>
          <xdr:col>5124</xdr:col>
          <xdr:colOff>220980</xdr:colOff>
          <xdr:row>524303</xdr:row>
          <xdr:rowOff>0</xdr:rowOff>
        </xdr:to>
        <xdr:sp macro="" textlink="">
          <xdr:nvSpPr>
            <xdr:cNvPr id="7497" name="Check Box 329" hidden="1">
              <a:extLst>
                <a:ext uri="{63B3BB69-23CF-44E3-9099-C40C66FF867C}">
                  <a14:compatExt spid="_x0000_s749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5122</xdr:col>
          <xdr:colOff>236220</xdr:colOff>
          <xdr:row>589837</xdr:row>
          <xdr:rowOff>83820</xdr:rowOff>
        </xdr:from>
        <xdr:to>
          <xdr:col>5124</xdr:col>
          <xdr:colOff>220980</xdr:colOff>
          <xdr:row>589839</xdr:row>
          <xdr:rowOff>0</xdr:rowOff>
        </xdr:to>
        <xdr:sp macro="" textlink="">
          <xdr:nvSpPr>
            <xdr:cNvPr id="7498" name="Check Box 330" hidden="1">
              <a:extLst>
                <a:ext uri="{63B3BB69-23CF-44E3-9099-C40C66FF867C}">
                  <a14:compatExt spid="_x0000_s749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5122</xdr:col>
          <xdr:colOff>236220</xdr:colOff>
          <xdr:row>655373</xdr:row>
          <xdr:rowOff>83820</xdr:rowOff>
        </xdr:from>
        <xdr:to>
          <xdr:col>5124</xdr:col>
          <xdr:colOff>220980</xdr:colOff>
          <xdr:row>655375</xdr:row>
          <xdr:rowOff>0</xdr:rowOff>
        </xdr:to>
        <xdr:sp macro="" textlink="">
          <xdr:nvSpPr>
            <xdr:cNvPr id="7499" name="Check Box 331" hidden="1">
              <a:extLst>
                <a:ext uri="{63B3BB69-23CF-44E3-9099-C40C66FF867C}">
                  <a14:compatExt spid="_x0000_s749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5122</xdr:col>
          <xdr:colOff>236220</xdr:colOff>
          <xdr:row>720909</xdr:row>
          <xdr:rowOff>83820</xdr:rowOff>
        </xdr:from>
        <xdr:to>
          <xdr:col>5124</xdr:col>
          <xdr:colOff>220980</xdr:colOff>
          <xdr:row>720911</xdr:row>
          <xdr:rowOff>0</xdr:rowOff>
        </xdr:to>
        <xdr:sp macro="" textlink="">
          <xdr:nvSpPr>
            <xdr:cNvPr id="7500" name="Check Box 332" hidden="1">
              <a:extLst>
                <a:ext uri="{63B3BB69-23CF-44E3-9099-C40C66FF867C}">
                  <a14:compatExt spid="_x0000_s750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5122</xdr:col>
          <xdr:colOff>236220</xdr:colOff>
          <xdr:row>786445</xdr:row>
          <xdr:rowOff>83820</xdr:rowOff>
        </xdr:from>
        <xdr:to>
          <xdr:col>5124</xdr:col>
          <xdr:colOff>220980</xdr:colOff>
          <xdr:row>786447</xdr:row>
          <xdr:rowOff>0</xdr:rowOff>
        </xdr:to>
        <xdr:sp macro="" textlink="">
          <xdr:nvSpPr>
            <xdr:cNvPr id="7501" name="Check Box 333" hidden="1">
              <a:extLst>
                <a:ext uri="{63B3BB69-23CF-44E3-9099-C40C66FF867C}">
                  <a14:compatExt spid="_x0000_s750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5122</xdr:col>
          <xdr:colOff>236220</xdr:colOff>
          <xdr:row>851981</xdr:row>
          <xdr:rowOff>83820</xdr:rowOff>
        </xdr:from>
        <xdr:to>
          <xdr:col>5124</xdr:col>
          <xdr:colOff>220980</xdr:colOff>
          <xdr:row>851983</xdr:row>
          <xdr:rowOff>0</xdr:rowOff>
        </xdr:to>
        <xdr:sp macro="" textlink="">
          <xdr:nvSpPr>
            <xdr:cNvPr id="7502" name="Check Box 334" hidden="1">
              <a:extLst>
                <a:ext uri="{63B3BB69-23CF-44E3-9099-C40C66FF867C}">
                  <a14:compatExt spid="_x0000_s750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5122</xdr:col>
          <xdr:colOff>236220</xdr:colOff>
          <xdr:row>917517</xdr:row>
          <xdr:rowOff>83820</xdr:rowOff>
        </xdr:from>
        <xdr:to>
          <xdr:col>5124</xdr:col>
          <xdr:colOff>220980</xdr:colOff>
          <xdr:row>917519</xdr:row>
          <xdr:rowOff>0</xdr:rowOff>
        </xdr:to>
        <xdr:sp macro="" textlink="">
          <xdr:nvSpPr>
            <xdr:cNvPr id="7503" name="Check Box 335" hidden="1">
              <a:extLst>
                <a:ext uri="{63B3BB69-23CF-44E3-9099-C40C66FF867C}">
                  <a14:compatExt spid="_x0000_s750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5122</xdr:col>
          <xdr:colOff>236220</xdr:colOff>
          <xdr:row>983053</xdr:row>
          <xdr:rowOff>83820</xdr:rowOff>
        </xdr:from>
        <xdr:to>
          <xdr:col>5124</xdr:col>
          <xdr:colOff>220980</xdr:colOff>
          <xdr:row>983055</xdr:row>
          <xdr:rowOff>0</xdr:rowOff>
        </xdr:to>
        <xdr:sp macro="" textlink="">
          <xdr:nvSpPr>
            <xdr:cNvPr id="7504" name="Check Box 336" hidden="1">
              <a:extLst>
                <a:ext uri="{63B3BB69-23CF-44E3-9099-C40C66FF867C}">
                  <a14:compatExt spid="_x0000_s750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5378</xdr:col>
          <xdr:colOff>236220</xdr:colOff>
          <xdr:row>13</xdr:row>
          <xdr:rowOff>83820</xdr:rowOff>
        </xdr:from>
        <xdr:to>
          <xdr:col>5380</xdr:col>
          <xdr:colOff>220980</xdr:colOff>
          <xdr:row>15</xdr:row>
          <xdr:rowOff>0</xdr:rowOff>
        </xdr:to>
        <xdr:sp macro="" textlink="">
          <xdr:nvSpPr>
            <xdr:cNvPr id="7505" name="Check Box 337" hidden="1">
              <a:extLst>
                <a:ext uri="{63B3BB69-23CF-44E3-9099-C40C66FF867C}">
                  <a14:compatExt spid="_x0000_s750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5378</xdr:col>
          <xdr:colOff>236220</xdr:colOff>
          <xdr:row>65549</xdr:row>
          <xdr:rowOff>83820</xdr:rowOff>
        </xdr:from>
        <xdr:to>
          <xdr:col>5380</xdr:col>
          <xdr:colOff>220980</xdr:colOff>
          <xdr:row>65551</xdr:row>
          <xdr:rowOff>0</xdr:rowOff>
        </xdr:to>
        <xdr:sp macro="" textlink="">
          <xdr:nvSpPr>
            <xdr:cNvPr id="7506" name="Check Box 338" hidden="1">
              <a:extLst>
                <a:ext uri="{63B3BB69-23CF-44E3-9099-C40C66FF867C}">
                  <a14:compatExt spid="_x0000_s750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5378</xdr:col>
          <xdr:colOff>236220</xdr:colOff>
          <xdr:row>131085</xdr:row>
          <xdr:rowOff>83820</xdr:rowOff>
        </xdr:from>
        <xdr:to>
          <xdr:col>5380</xdr:col>
          <xdr:colOff>220980</xdr:colOff>
          <xdr:row>131087</xdr:row>
          <xdr:rowOff>0</xdr:rowOff>
        </xdr:to>
        <xdr:sp macro="" textlink="">
          <xdr:nvSpPr>
            <xdr:cNvPr id="7507" name="Check Box 339" hidden="1">
              <a:extLst>
                <a:ext uri="{63B3BB69-23CF-44E3-9099-C40C66FF867C}">
                  <a14:compatExt spid="_x0000_s750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5378</xdr:col>
          <xdr:colOff>236220</xdr:colOff>
          <xdr:row>196621</xdr:row>
          <xdr:rowOff>83820</xdr:rowOff>
        </xdr:from>
        <xdr:to>
          <xdr:col>5380</xdr:col>
          <xdr:colOff>220980</xdr:colOff>
          <xdr:row>196623</xdr:row>
          <xdr:rowOff>0</xdr:rowOff>
        </xdr:to>
        <xdr:sp macro="" textlink="">
          <xdr:nvSpPr>
            <xdr:cNvPr id="7508" name="Check Box 340" hidden="1">
              <a:extLst>
                <a:ext uri="{63B3BB69-23CF-44E3-9099-C40C66FF867C}">
                  <a14:compatExt spid="_x0000_s750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5378</xdr:col>
          <xdr:colOff>236220</xdr:colOff>
          <xdr:row>262157</xdr:row>
          <xdr:rowOff>83820</xdr:rowOff>
        </xdr:from>
        <xdr:to>
          <xdr:col>5380</xdr:col>
          <xdr:colOff>220980</xdr:colOff>
          <xdr:row>262159</xdr:row>
          <xdr:rowOff>0</xdr:rowOff>
        </xdr:to>
        <xdr:sp macro="" textlink="">
          <xdr:nvSpPr>
            <xdr:cNvPr id="7509" name="Check Box 341" hidden="1">
              <a:extLst>
                <a:ext uri="{63B3BB69-23CF-44E3-9099-C40C66FF867C}">
                  <a14:compatExt spid="_x0000_s750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5378</xdr:col>
          <xdr:colOff>236220</xdr:colOff>
          <xdr:row>327693</xdr:row>
          <xdr:rowOff>83820</xdr:rowOff>
        </xdr:from>
        <xdr:to>
          <xdr:col>5380</xdr:col>
          <xdr:colOff>220980</xdr:colOff>
          <xdr:row>327695</xdr:row>
          <xdr:rowOff>0</xdr:rowOff>
        </xdr:to>
        <xdr:sp macro="" textlink="">
          <xdr:nvSpPr>
            <xdr:cNvPr id="7510" name="Check Box 342" hidden="1">
              <a:extLst>
                <a:ext uri="{63B3BB69-23CF-44E3-9099-C40C66FF867C}">
                  <a14:compatExt spid="_x0000_s751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5378</xdr:col>
          <xdr:colOff>236220</xdr:colOff>
          <xdr:row>393229</xdr:row>
          <xdr:rowOff>83820</xdr:rowOff>
        </xdr:from>
        <xdr:to>
          <xdr:col>5380</xdr:col>
          <xdr:colOff>220980</xdr:colOff>
          <xdr:row>393231</xdr:row>
          <xdr:rowOff>0</xdr:rowOff>
        </xdr:to>
        <xdr:sp macro="" textlink="">
          <xdr:nvSpPr>
            <xdr:cNvPr id="7511" name="Check Box 343" hidden="1">
              <a:extLst>
                <a:ext uri="{63B3BB69-23CF-44E3-9099-C40C66FF867C}">
                  <a14:compatExt spid="_x0000_s751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5378</xdr:col>
          <xdr:colOff>236220</xdr:colOff>
          <xdr:row>458765</xdr:row>
          <xdr:rowOff>83820</xdr:rowOff>
        </xdr:from>
        <xdr:to>
          <xdr:col>5380</xdr:col>
          <xdr:colOff>220980</xdr:colOff>
          <xdr:row>458767</xdr:row>
          <xdr:rowOff>0</xdr:rowOff>
        </xdr:to>
        <xdr:sp macro="" textlink="">
          <xdr:nvSpPr>
            <xdr:cNvPr id="7512" name="Check Box 344" hidden="1">
              <a:extLst>
                <a:ext uri="{63B3BB69-23CF-44E3-9099-C40C66FF867C}">
                  <a14:compatExt spid="_x0000_s751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5378</xdr:col>
          <xdr:colOff>236220</xdr:colOff>
          <xdr:row>524301</xdr:row>
          <xdr:rowOff>83820</xdr:rowOff>
        </xdr:from>
        <xdr:to>
          <xdr:col>5380</xdr:col>
          <xdr:colOff>220980</xdr:colOff>
          <xdr:row>524303</xdr:row>
          <xdr:rowOff>0</xdr:rowOff>
        </xdr:to>
        <xdr:sp macro="" textlink="">
          <xdr:nvSpPr>
            <xdr:cNvPr id="7513" name="Check Box 345" hidden="1">
              <a:extLst>
                <a:ext uri="{63B3BB69-23CF-44E3-9099-C40C66FF867C}">
                  <a14:compatExt spid="_x0000_s751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5378</xdr:col>
          <xdr:colOff>236220</xdr:colOff>
          <xdr:row>589837</xdr:row>
          <xdr:rowOff>83820</xdr:rowOff>
        </xdr:from>
        <xdr:to>
          <xdr:col>5380</xdr:col>
          <xdr:colOff>220980</xdr:colOff>
          <xdr:row>589839</xdr:row>
          <xdr:rowOff>0</xdr:rowOff>
        </xdr:to>
        <xdr:sp macro="" textlink="">
          <xdr:nvSpPr>
            <xdr:cNvPr id="7514" name="Check Box 346" hidden="1">
              <a:extLst>
                <a:ext uri="{63B3BB69-23CF-44E3-9099-C40C66FF867C}">
                  <a14:compatExt spid="_x0000_s751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5378</xdr:col>
          <xdr:colOff>236220</xdr:colOff>
          <xdr:row>655373</xdr:row>
          <xdr:rowOff>83820</xdr:rowOff>
        </xdr:from>
        <xdr:to>
          <xdr:col>5380</xdr:col>
          <xdr:colOff>220980</xdr:colOff>
          <xdr:row>655375</xdr:row>
          <xdr:rowOff>0</xdr:rowOff>
        </xdr:to>
        <xdr:sp macro="" textlink="">
          <xdr:nvSpPr>
            <xdr:cNvPr id="7515" name="Check Box 347" hidden="1">
              <a:extLst>
                <a:ext uri="{63B3BB69-23CF-44E3-9099-C40C66FF867C}">
                  <a14:compatExt spid="_x0000_s751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5378</xdr:col>
          <xdr:colOff>236220</xdr:colOff>
          <xdr:row>720909</xdr:row>
          <xdr:rowOff>83820</xdr:rowOff>
        </xdr:from>
        <xdr:to>
          <xdr:col>5380</xdr:col>
          <xdr:colOff>220980</xdr:colOff>
          <xdr:row>720911</xdr:row>
          <xdr:rowOff>0</xdr:rowOff>
        </xdr:to>
        <xdr:sp macro="" textlink="">
          <xdr:nvSpPr>
            <xdr:cNvPr id="7516" name="Check Box 348" hidden="1">
              <a:extLst>
                <a:ext uri="{63B3BB69-23CF-44E3-9099-C40C66FF867C}">
                  <a14:compatExt spid="_x0000_s751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5378</xdr:col>
          <xdr:colOff>236220</xdr:colOff>
          <xdr:row>786445</xdr:row>
          <xdr:rowOff>83820</xdr:rowOff>
        </xdr:from>
        <xdr:to>
          <xdr:col>5380</xdr:col>
          <xdr:colOff>220980</xdr:colOff>
          <xdr:row>786447</xdr:row>
          <xdr:rowOff>0</xdr:rowOff>
        </xdr:to>
        <xdr:sp macro="" textlink="">
          <xdr:nvSpPr>
            <xdr:cNvPr id="7517" name="Check Box 349" hidden="1">
              <a:extLst>
                <a:ext uri="{63B3BB69-23CF-44E3-9099-C40C66FF867C}">
                  <a14:compatExt spid="_x0000_s751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5378</xdr:col>
          <xdr:colOff>236220</xdr:colOff>
          <xdr:row>851981</xdr:row>
          <xdr:rowOff>83820</xdr:rowOff>
        </xdr:from>
        <xdr:to>
          <xdr:col>5380</xdr:col>
          <xdr:colOff>220980</xdr:colOff>
          <xdr:row>851983</xdr:row>
          <xdr:rowOff>0</xdr:rowOff>
        </xdr:to>
        <xdr:sp macro="" textlink="">
          <xdr:nvSpPr>
            <xdr:cNvPr id="7518" name="Check Box 350" hidden="1">
              <a:extLst>
                <a:ext uri="{63B3BB69-23CF-44E3-9099-C40C66FF867C}">
                  <a14:compatExt spid="_x0000_s751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5378</xdr:col>
          <xdr:colOff>236220</xdr:colOff>
          <xdr:row>917517</xdr:row>
          <xdr:rowOff>83820</xdr:rowOff>
        </xdr:from>
        <xdr:to>
          <xdr:col>5380</xdr:col>
          <xdr:colOff>220980</xdr:colOff>
          <xdr:row>917519</xdr:row>
          <xdr:rowOff>0</xdr:rowOff>
        </xdr:to>
        <xdr:sp macro="" textlink="">
          <xdr:nvSpPr>
            <xdr:cNvPr id="7519" name="Check Box 351" hidden="1">
              <a:extLst>
                <a:ext uri="{63B3BB69-23CF-44E3-9099-C40C66FF867C}">
                  <a14:compatExt spid="_x0000_s751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5378</xdr:col>
          <xdr:colOff>236220</xdr:colOff>
          <xdr:row>983053</xdr:row>
          <xdr:rowOff>83820</xdr:rowOff>
        </xdr:from>
        <xdr:to>
          <xdr:col>5380</xdr:col>
          <xdr:colOff>220980</xdr:colOff>
          <xdr:row>983055</xdr:row>
          <xdr:rowOff>0</xdr:rowOff>
        </xdr:to>
        <xdr:sp macro="" textlink="">
          <xdr:nvSpPr>
            <xdr:cNvPr id="7520" name="Check Box 352" hidden="1">
              <a:extLst>
                <a:ext uri="{63B3BB69-23CF-44E3-9099-C40C66FF867C}">
                  <a14:compatExt spid="_x0000_s752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5634</xdr:col>
          <xdr:colOff>236220</xdr:colOff>
          <xdr:row>13</xdr:row>
          <xdr:rowOff>83820</xdr:rowOff>
        </xdr:from>
        <xdr:to>
          <xdr:col>5636</xdr:col>
          <xdr:colOff>220980</xdr:colOff>
          <xdr:row>15</xdr:row>
          <xdr:rowOff>0</xdr:rowOff>
        </xdr:to>
        <xdr:sp macro="" textlink="">
          <xdr:nvSpPr>
            <xdr:cNvPr id="7521" name="Check Box 353" hidden="1">
              <a:extLst>
                <a:ext uri="{63B3BB69-23CF-44E3-9099-C40C66FF867C}">
                  <a14:compatExt spid="_x0000_s752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5634</xdr:col>
          <xdr:colOff>236220</xdr:colOff>
          <xdr:row>65549</xdr:row>
          <xdr:rowOff>83820</xdr:rowOff>
        </xdr:from>
        <xdr:to>
          <xdr:col>5636</xdr:col>
          <xdr:colOff>220980</xdr:colOff>
          <xdr:row>65551</xdr:row>
          <xdr:rowOff>0</xdr:rowOff>
        </xdr:to>
        <xdr:sp macro="" textlink="">
          <xdr:nvSpPr>
            <xdr:cNvPr id="7522" name="Check Box 354" hidden="1">
              <a:extLst>
                <a:ext uri="{63B3BB69-23CF-44E3-9099-C40C66FF867C}">
                  <a14:compatExt spid="_x0000_s752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5634</xdr:col>
          <xdr:colOff>236220</xdr:colOff>
          <xdr:row>131085</xdr:row>
          <xdr:rowOff>83820</xdr:rowOff>
        </xdr:from>
        <xdr:to>
          <xdr:col>5636</xdr:col>
          <xdr:colOff>220980</xdr:colOff>
          <xdr:row>131087</xdr:row>
          <xdr:rowOff>0</xdr:rowOff>
        </xdr:to>
        <xdr:sp macro="" textlink="">
          <xdr:nvSpPr>
            <xdr:cNvPr id="7523" name="Check Box 355" hidden="1">
              <a:extLst>
                <a:ext uri="{63B3BB69-23CF-44E3-9099-C40C66FF867C}">
                  <a14:compatExt spid="_x0000_s752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5634</xdr:col>
          <xdr:colOff>236220</xdr:colOff>
          <xdr:row>196621</xdr:row>
          <xdr:rowOff>83820</xdr:rowOff>
        </xdr:from>
        <xdr:to>
          <xdr:col>5636</xdr:col>
          <xdr:colOff>220980</xdr:colOff>
          <xdr:row>196623</xdr:row>
          <xdr:rowOff>0</xdr:rowOff>
        </xdr:to>
        <xdr:sp macro="" textlink="">
          <xdr:nvSpPr>
            <xdr:cNvPr id="7524" name="Check Box 356" hidden="1">
              <a:extLst>
                <a:ext uri="{63B3BB69-23CF-44E3-9099-C40C66FF867C}">
                  <a14:compatExt spid="_x0000_s752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5634</xdr:col>
          <xdr:colOff>236220</xdr:colOff>
          <xdr:row>262157</xdr:row>
          <xdr:rowOff>83820</xdr:rowOff>
        </xdr:from>
        <xdr:to>
          <xdr:col>5636</xdr:col>
          <xdr:colOff>220980</xdr:colOff>
          <xdr:row>262159</xdr:row>
          <xdr:rowOff>0</xdr:rowOff>
        </xdr:to>
        <xdr:sp macro="" textlink="">
          <xdr:nvSpPr>
            <xdr:cNvPr id="7525" name="Check Box 357" hidden="1">
              <a:extLst>
                <a:ext uri="{63B3BB69-23CF-44E3-9099-C40C66FF867C}">
                  <a14:compatExt spid="_x0000_s752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5634</xdr:col>
          <xdr:colOff>236220</xdr:colOff>
          <xdr:row>327693</xdr:row>
          <xdr:rowOff>83820</xdr:rowOff>
        </xdr:from>
        <xdr:to>
          <xdr:col>5636</xdr:col>
          <xdr:colOff>220980</xdr:colOff>
          <xdr:row>327695</xdr:row>
          <xdr:rowOff>0</xdr:rowOff>
        </xdr:to>
        <xdr:sp macro="" textlink="">
          <xdr:nvSpPr>
            <xdr:cNvPr id="7526" name="Check Box 358" hidden="1">
              <a:extLst>
                <a:ext uri="{63B3BB69-23CF-44E3-9099-C40C66FF867C}">
                  <a14:compatExt spid="_x0000_s752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5634</xdr:col>
          <xdr:colOff>236220</xdr:colOff>
          <xdr:row>393229</xdr:row>
          <xdr:rowOff>83820</xdr:rowOff>
        </xdr:from>
        <xdr:to>
          <xdr:col>5636</xdr:col>
          <xdr:colOff>220980</xdr:colOff>
          <xdr:row>393231</xdr:row>
          <xdr:rowOff>0</xdr:rowOff>
        </xdr:to>
        <xdr:sp macro="" textlink="">
          <xdr:nvSpPr>
            <xdr:cNvPr id="7527" name="Check Box 359" hidden="1">
              <a:extLst>
                <a:ext uri="{63B3BB69-23CF-44E3-9099-C40C66FF867C}">
                  <a14:compatExt spid="_x0000_s752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5634</xdr:col>
          <xdr:colOff>236220</xdr:colOff>
          <xdr:row>458765</xdr:row>
          <xdr:rowOff>83820</xdr:rowOff>
        </xdr:from>
        <xdr:to>
          <xdr:col>5636</xdr:col>
          <xdr:colOff>220980</xdr:colOff>
          <xdr:row>458767</xdr:row>
          <xdr:rowOff>0</xdr:rowOff>
        </xdr:to>
        <xdr:sp macro="" textlink="">
          <xdr:nvSpPr>
            <xdr:cNvPr id="7528" name="Check Box 360" hidden="1">
              <a:extLst>
                <a:ext uri="{63B3BB69-23CF-44E3-9099-C40C66FF867C}">
                  <a14:compatExt spid="_x0000_s752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5634</xdr:col>
          <xdr:colOff>236220</xdr:colOff>
          <xdr:row>524301</xdr:row>
          <xdr:rowOff>83820</xdr:rowOff>
        </xdr:from>
        <xdr:to>
          <xdr:col>5636</xdr:col>
          <xdr:colOff>220980</xdr:colOff>
          <xdr:row>524303</xdr:row>
          <xdr:rowOff>0</xdr:rowOff>
        </xdr:to>
        <xdr:sp macro="" textlink="">
          <xdr:nvSpPr>
            <xdr:cNvPr id="7529" name="Check Box 361" hidden="1">
              <a:extLst>
                <a:ext uri="{63B3BB69-23CF-44E3-9099-C40C66FF867C}">
                  <a14:compatExt spid="_x0000_s752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5634</xdr:col>
          <xdr:colOff>236220</xdr:colOff>
          <xdr:row>589837</xdr:row>
          <xdr:rowOff>83820</xdr:rowOff>
        </xdr:from>
        <xdr:to>
          <xdr:col>5636</xdr:col>
          <xdr:colOff>220980</xdr:colOff>
          <xdr:row>589839</xdr:row>
          <xdr:rowOff>0</xdr:rowOff>
        </xdr:to>
        <xdr:sp macro="" textlink="">
          <xdr:nvSpPr>
            <xdr:cNvPr id="7530" name="Check Box 362" hidden="1">
              <a:extLst>
                <a:ext uri="{63B3BB69-23CF-44E3-9099-C40C66FF867C}">
                  <a14:compatExt spid="_x0000_s753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5634</xdr:col>
          <xdr:colOff>236220</xdr:colOff>
          <xdr:row>655373</xdr:row>
          <xdr:rowOff>83820</xdr:rowOff>
        </xdr:from>
        <xdr:to>
          <xdr:col>5636</xdr:col>
          <xdr:colOff>220980</xdr:colOff>
          <xdr:row>655375</xdr:row>
          <xdr:rowOff>0</xdr:rowOff>
        </xdr:to>
        <xdr:sp macro="" textlink="">
          <xdr:nvSpPr>
            <xdr:cNvPr id="7531" name="Check Box 363" hidden="1">
              <a:extLst>
                <a:ext uri="{63B3BB69-23CF-44E3-9099-C40C66FF867C}">
                  <a14:compatExt spid="_x0000_s753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5634</xdr:col>
          <xdr:colOff>236220</xdr:colOff>
          <xdr:row>720909</xdr:row>
          <xdr:rowOff>83820</xdr:rowOff>
        </xdr:from>
        <xdr:to>
          <xdr:col>5636</xdr:col>
          <xdr:colOff>220980</xdr:colOff>
          <xdr:row>720911</xdr:row>
          <xdr:rowOff>0</xdr:rowOff>
        </xdr:to>
        <xdr:sp macro="" textlink="">
          <xdr:nvSpPr>
            <xdr:cNvPr id="7532" name="Check Box 364" hidden="1">
              <a:extLst>
                <a:ext uri="{63B3BB69-23CF-44E3-9099-C40C66FF867C}">
                  <a14:compatExt spid="_x0000_s753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5634</xdr:col>
          <xdr:colOff>236220</xdr:colOff>
          <xdr:row>786445</xdr:row>
          <xdr:rowOff>83820</xdr:rowOff>
        </xdr:from>
        <xdr:to>
          <xdr:col>5636</xdr:col>
          <xdr:colOff>220980</xdr:colOff>
          <xdr:row>786447</xdr:row>
          <xdr:rowOff>0</xdr:rowOff>
        </xdr:to>
        <xdr:sp macro="" textlink="">
          <xdr:nvSpPr>
            <xdr:cNvPr id="7533" name="Check Box 365" hidden="1">
              <a:extLst>
                <a:ext uri="{63B3BB69-23CF-44E3-9099-C40C66FF867C}">
                  <a14:compatExt spid="_x0000_s753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5634</xdr:col>
          <xdr:colOff>236220</xdr:colOff>
          <xdr:row>851981</xdr:row>
          <xdr:rowOff>83820</xdr:rowOff>
        </xdr:from>
        <xdr:to>
          <xdr:col>5636</xdr:col>
          <xdr:colOff>220980</xdr:colOff>
          <xdr:row>851983</xdr:row>
          <xdr:rowOff>0</xdr:rowOff>
        </xdr:to>
        <xdr:sp macro="" textlink="">
          <xdr:nvSpPr>
            <xdr:cNvPr id="7534" name="Check Box 366" hidden="1">
              <a:extLst>
                <a:ext uri="{63B3BB69-23CF-44E3-9099-C40C66FF867C}">
                  <a14:compatExt spid="_x0000_s753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5634</xdr:col>
          <xdr:colOff>236220</xdr:colOff>
          <xdr:row>917517</xdr:row>
          <xdr:rowOff>83820</xdr:rowOff>
        </xdr:from>
        <xdr:to>
          <xdr:col>5636</xdr:col>
          <xdr:colOff>220980</xdr:colOff>
          <xdr:row>917519</xdr:row>
          <xdr:rowOff>0</xdr:rowOff>
        </xdr:to>
        <xdr:sp macro="" textlink="">
          <xdr:nvSpPr>
            <xdr:cNvPr id="7535" name="Check Box 367" hidden="1">
              <a:extLst>
                <a:ext uri="{63B3BB69-23CF-44E3-9099-C40C66FF867C}">
                  <a14:compatExt spid="_x0000_s753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5634</xdr:col>
          <xdr:colOff>236220</xdr:colOff>
          <xdr:row>983053</xdr:row>
          <xdr:rowOff>83820</xdr:rowOff>
        </xdr:from>
        <xdr:to>
          <xdr:col>5636</xdr:col>
          <xdr:colOff>220980</xdr:colOff>
          <xdr:row>983055</xdr:row>
          <xdr:rowOff>0</xdr:rowOff>
        </xdr:to>
        <xdr:sp macro="" textlink="">
          <xdr:nvSpPr>
            <xdr:cNvPr id="7536" name="Check Box 368" hidden="1">
              <a:extLst>
                <a:ext uri="{63B3BB69-23CF-44E3-9099-C40C66FF867C}">
                  <a14:compatExt spid="_x0000_s753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5890</xdr:col>
          <xdr:colOff>236220</xdr:colOff>
          <xdr:row>13</xdr:row>
          <xdr:rowOff>83820</xdr:rowOff>
        </xdr:from>
        <xdr:to>
          <xdr:col>5892</xdr:col>
          <xdr:colOff>220980</xdr:colOff>
          <xdr:row>15</xdr:row>
          <xdr:rowOff>0</xdr:rowOff>
        </xdr:to>
        <xdr:sp macro="" textlink="">
          <xdr:nvSpPr>
            <xdr:cNvPr id="7537" name="Check Box 369" hidden="1">
              <a:extLst>
                <a:ext uri="{63B3BB69-23CF-44E3-9099-C40C66FF867C}">
                  <a14:compatExt spid="_x0000_s753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5890</xdr:col>
          <xdr:colOff>236220</xdr:colOff>
          <xdr:row>65549</xdr:row>
          <xdr:rowOff>83820</xdr:rowOff>
        </xdr:from>
        <xdr:to>
          <xdr:col>5892</xdr:col>
          <xdr:colOff>220980</xdr:colOff>
          <xdr:row>65551</xdr:row>
          <xdr:rowOff>0</xdr:rowOff>
        </xdr:to>
        <xdr:sp macro="" textlink="">
          <xdr:nvSpPr>
            <xdr:cNvPr id="7538" name="Check Box 370" hidden="1">
              <a:extLst>
                <a:ext uri="{63B3BB69-23CF-44E3-9099-C40C66FF867C}">
                  <a14:compatExt spid="_x0000_s753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5890</xdr:col>
          <xdr:colOff>236220</xdr:colOff>
          <xdr:row>131085</xdr:row>
          <xdr:rowOff>83820</xdr:rowOff>
        </xdr:from>
        <xdr:to>
          <xdr:col>5892</xdr:col>
          <xdr:colOff>220980</xdr:colOff>
          <xdr:row>131087</xdr:row>
          <xdr:rowOff>0</xdr:rowOff>
        </xdr:to>
        <xdr:sp macro="" textlink="">
          <xdr:nvSpPr>
            <xdr:cNvPr id="7539" name="Check Box 371" hidden="1">
              <a:extLst>
                <a:ext uri="{63B3BB69-23CF-44E3-9099-C40C66FF867C}">
                  <a14:compatExt spid="_x0000_s753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5890</xdr:col>
          <xdr:colOff>236220</xdr:colOff>
          <xdr:row>196621</xdr:row>
          <xdr:rowOff>83820</xdr:rowOff>
        </xdr:from>
        <xdr:to>
          <xdr:col>5892</xdr:col>
          <xdr:colOff>220980</xdr:colOff>
          <xdr:row>196623</xdr:row>
          <xdr:rowOff>0</xdr:rowOff>
        </xdr:to>
        <xdr:sp macro="" textlink="">
          <xdr:nvSpPr>
            <xdr:cNvPr id="7540" name="Check Box 372" hidden="1">
              <a:extLst>
                <a:ext uri="{63B3BB69-23CF-44E3-9099-C40C66FF867C}">
                  <a14:compatExt spid="_x0000_s754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5890</xdr:col>
          <xdr:colOff>236220</xdr:colOff>
          <xdr:row>262157</xdr:row>
          <xdr:rowOff>83820</xdr:rowOff>
        </xdr:from>
        <xdr:to>
          <xdr:col>5892</xdr:col>
          <xdr:colOff>220980</xdr:colOff>
          <xdr:row>262159</xdr:row>
          <xdr:rowOff>0</xdr:rowOff>
        </xdr:to>
        <xdr:sp macro="" textlink="">
          <xdr:nvSpPr>
            <xdr:cNvPr id="7541" name="Check Box 373" hidden="1">
              <a:extLst>
                <a:ext uri="{63B3BB69-23CF-44E3-9099-C40C66FF867C}">
                  <a14:compatExt spid="_x0000_s754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5890</xdr:col>
          <xdr:colOff>236220</xdr:colOff>
          <xdr:row>327693</xdr:row>
          <xdr:rowOff>83820</xdr:rowOff>
        </xdr:from>
        <xdr:to>
          <xdr:col>5892</xdr:col>
          <xdr:colOff>220980</xdr:colOff>
          <xdr:row>327695</xdr:row>
          <xdr:rowOff>0</xdr:rowOff>
        </xdr:to>
        <xdr:sp macro="" textlink="">
          <xdr:nvSpPr>
            <xdr:cNvPr id="7542" name="Check Box 374" hidden="1">
              <a:extLst>
                <a:ext uri="{63B3BB69-23CF-44E3-9099-C40C66FF867C}">
                  <a14:compatExt spid="_x0000_s754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5890</xdr:col>
          <xdr:colOff>236220</xdr:colOff>
          <xdr:row>393229</xdr:row>
          <xdr:rowOff>83820</xdr:rowOff>
        </xdr:from>
        <xdr:to>
          <xdr:col>5892</xdr:col>
          <xdr:colOff>220980</xdr:colOff>
          <xdr:row>393231</xdr:row>
          <xdr:rowOff>0</xdr:rowOff>
        </xdr:to>
        <xdr:sp macro="" textlink="">
          <xdr:nvSpPr>
            <xdr:cNvPr id="7543" name="Check Box 375" hidden="1">
              <a:extLst>
                <a:ext uri="{63B3BB69-23CF-44E3-9099-C40C66FF867C}">
                  <a14:compatExt spid="_x0000_s754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5890</xdr:col>
          <xdr:colOff>236220</xdr:colOff>
          <xdr:row>458765</xdr:row>
          <xdr:rowOff>83820</xdr:rowOff>
        </xdr:from>
        <xdr:to>
          <xdr:col>5892</xdr:col>
          <xdr:colOff>220980</xdr:colOff>
          <xdr:row>458767</xdr:row>
          <xdr:rowOff>0</xdr:rowOff>
        </xdr:to>
        <xdr:sp macro="" textlink="">
          <xdr:nvSpPr>
            <xdr:cNvPr id="7544" name="Check Box 376" hidden="1">
              <a:extLst>
                <a:ext uri="{63B3BB69-23CF-44E3-9099-C40C66FF867C}">
                  <a14:compatExt spid="_x0000_s754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5890</xdr:col>
          <xdr:colOff>236220</xdr:colOff>
          <xdr:row>524301</xdr:row>
          <xdr:rowOff>83820</xdr:rowOff>
        </xdr:from>
        <xdr:to>
          <xdr:col>5892</xdr:col>
          <xdr:colOff>220980</xdr:colOff>
          <xdr:row>524303</xdr:row>
          <xdr:rowOff>0</xdr:rowOff>
        </xdr:to>
        <xdr:sp macro="" textlink="">
          <xdr:nvSpPr>
            <xdr:cNvPr id="7545" name="Check Box 377" hidden="1">
              <a:extLst>
                <a:ext uri="{63B3BB69-23CF-44E3-9099-C40C66FF867C}">
                  <a14:compatExt spid="_x0000_s754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5890</xdr:col>
          <xdr:colOff>236220</xdr:colOff>
          <xdr:row>589837</xdr:row>
          <xdr:rowOff>83820</xdr:rowOff>
        </xdr:from>
        <xdr:to>
          <xdr:col>5892</xdr:col>
          <xdr:colOff>220980</xdr:colOff>
          <xdr:row>589839</xdr:row>
          <xdr:rowOff>0</xdr:rowOff>
        </xdr:to>
        <xdr:sp macro="" textlink="">
          <xdr:nvSpPr>
            <xdr:cNvPr id="7546" name="Check Box 378" hidden="1">
              <a:extLst>
                <a:ext uri="{63B3BB69-23CF-44E3-9099-C40C66FF867C}">
                  <a14:compatExt spid="_x0000_s754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5890</xdr:col>
          <xdr:colOff>236220</xdr:colOff>
          <xdr:row>655373</xdr:row>
          <xdr:rowOff>83820</xdr:rowOff>
        </xdr:from>
        <xdr:to>
          <xdr:col>5892</xdr:col>
          <xdr:colOff>220980</xdr:colOff>
          <xdr:row>655375</xdr:row>
          <xdr:rowOff>0</xdr:rowOff>
        </xdr:to>
        <xdr:sp macro="" textlink="">
          <xdr:nvSpPr>
            <xdr:cNvPr id="7547" name="Check Box 379" hidden="1">
              <a:extLst>
                <a:ext uri="{63B3BB69-23CF-44E3-9099-C40C66FF867C}">
                  <a14:compatExt spid="_x0000_s754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5890</xdr:col>
          <xdr:colOff>236220</xdr:colOff>
          <xdr:row>720909</xdr:row>
          <xdr:rowOff>83820</xdr:rowOff>
        </xdr:from>
        <xdr:to>
          <xdr:col>5892</xdr:col>
          <xdr:colOff>220980</xdr:colOff>
          <xdr:row>720911</xdr:row>
          <xdr:rowOff>0</xdr:rowOff>
        </xdr:to>
        <xdr:sp macro="" textlink="">
          <xdr:nvSpPr>
            <xdr:cNvPr id="7548" name="Check Box 380" hidden="1">
              <a:extLst>
                <a:ext uri="{63B3BB69-23CF-44E3-9099-C40C66FF867C}">
                  <a14:compatExt spid="_x0000_s754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5890</xdr:col>
          <xdr:colOff>236220</xdr:colOff>
          <xdr:row>786445</xdr:row>
          <xdr:rowOff>83820</xdr:rowOff>
        </xdr:from>
        <xdr:to>
          <xdr:col>5892</xdr:col>
          <xdr:colOff>220980</xdr:colOff>
          <xdr:row>786447</xdr:row>
          <xdr:rowOff>0</xdr:rowOff>
        </xdr:to>
        <xdr:sp macro="" textlink="">
          <xdr:nvSpPr>
            <xdr:cNvPr id="7549" name="Check Box 381" hidden="1">
              <a:extLst>
                <a:ext uri="{63B3BB69-23CF-44E3-9099-C40C66FF867C}">
                  <a14:compatExt spid="_x0000_s754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5890</xdr:col>
          <xdr:colOff>236220</xdr:colOff>
          <xdr:row>851981</xdr:row>
          <xdr:rowOff>83820</xdr:rowOff>
        </xdr:from>
        <xdr:to>
          <xdr:col>5892</xdr:col>
          <xdr:colOff>220980</xdr:colOff>
          <xdr:row>851983</xdr:row>
          <xdr:rowOff>0</xdr:rowOff>
        </xdr:to>
        <xdr:sp macro="" textlink="">
          <xdr:nvSpPr>
            <xdr:cNvPr id="7550" name="Check Box 382" hidden="1">
              <a:extLst>
                <a:ext uri="{63B3BB69-23CF-44E3-9099-C40C66FF867C}">
                  <a14:compatExt spid="_x0000_s755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5890</xdr:col>
          <xdr:colOff>236220</xdr:colOff>
          <xdr:row>917517</xdr:row>
          <xdr:rowOff>83820</xdr:rowOff>
        </xdr:from>
        <xdr:to>
          <xdr:col>5892</xdr:col>
          <xdr:colOff>220980</xdr:colOff>
          <xdr:row>917519</xdr:row>
          <xdr:rowOff>0</xdr:rowOff>
        </xdr:to>
        <xdr:sp macro="" textlink="">
          <xdr:nvSpPr>
            <xdr:cNvPr id="7551" name="Check Box 383" hidden="1">
              <a:extLst>
                <a:ext uri="{63B3BB69-23CF-44E3-9099-C40C66FF867C}">
                  <a14:compatExt spid="_x0000_s755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5890</xdr:col>
          <xdr:colOff>236220</xdr:colOff>
          <xdr:row>983053</xdr:row>
          <xdr:rowOff>83820</xdr:rowOff>
        </xdr:from>
        <xdr:to>
          <xdr:col>5892</xdr:col>
          <xdr:colOff>220980</xdr:colOff>
          <xdr:row>983055</xdr:row>
          <xdr:rowOff>0</xdr:rowOff>
        </xdr:to>
        <xdr:sp macro="" textlink="">
          <xdr:nvSpPr>
            <xdr:cNvPr id="7552" name="Check Box 384" hidden="1">
              <a:extLst>
                <a:ext uri="{63B3BB69-23CF-44E3-9099-C40C66FF867C}">
                  <a14:compatExt spid="_x0000_s755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6146</xdr:col>
          <xdr:colOff>236220</xdr:colOff>
          <xdr:row>13</xdr:row>
          <xdr:rowOff>83820</xdr:rowOff>
        </xdr:from>
        <xdr:to>
          <xdr:col>6148</xdr:col>
          <xdr:colOff>220980</xdr:colOff>
          <xdr:row>15</xdr:row>
          <xdr:rowOff>0</xdr:rowOff>
        </xdr:to>
        <xdr:sp macro="" textlink="">
          <xdr:nvSpPr>
            <xdr:cNvPr id="7553" name="Check Box 385" hidden="1">
              <a:extLst>
                <a:ext uri="{63B3BB69-23CF-44E3-9099-C40C66FF867C}">
                  <a14:compatExt spid="_x0000_s755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6146</xdr:col>
          <xdr:colOff>236220</xdr:colOff>
          <xdr:row>65549</xdr:row>
          <xdr:rowOff>83820</xdr:rowOff>
        </xdr:from>
        <xdr:to>
          <xdr:col>6148</xdr:col>
          <xdr:colOff>220980</xdr:colOff>
          <xdr:row>65551</xdr:row>
          <xdr:rowOff>0</xdr:rowOff>
        </xdr:to>
        <xdr:sp macro="" textlink="">
          <xdr:nvSpPr>
            <xdr:cNvPr id="7554" name="Check Box 386" hidden="1">
              <a:extLst>
                <a:ext uri="{63B3BB69-23CF-44E3-9099-C40C66FF867C}">
                  <a14:compatExt spid="_x0000_s755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6146</xdr:col>
          <xdr:colOff>236220</xdr:colOff>
          <xdr:row>131085</xdr:row>
          <xdr:rowOff>83820</xdr:rowOff>
        </xdr:from>
        <xdr:to>
          <xdr:col>6148</xdr:col>
          <xdr:colOff>220980</xdr:colOff>
          <xdr:row>131087</xdr:row>
          <xdr:rowOff>0</xdr:rowOff>
        </xdr:to>
        <xdr:sp macro="" textlink="">
          <xdr:nvSpPr>
            <xdr:cNvPr id="7555" name="Check Box 387" hidden="1">
              <a:extLst>
                <a:ext uri="{63B3BB69-23CF-44E3-9099-C40C66FF867C}">
                  <a14:compatExt spid="_x0000_s755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6146</xdr:col>
          <xdr:colOff>236220</xdr:colOff>
          <xdr:row>196621</xdr:row>
          <xdr:rowOff>83820</xdr:rowOff>
        </xdr:from>
        <xdr:to>
          <xdr:col>6148</xdr:col>
          <xdr:colOff>220980</xdr:colOff>
          <xdr:row>196623</xdr:row>
          <xdr:rowOff>0</xdr:rowOff>
        </xdr:to>
        <xdr:sp macro="" textlink="">
          <xdr:nvSpPr>
            <xdr:cNvPr id="7556" name="Check Box 388" hidden="1">
              <a:extLst>
                <a:ext uri="{63B3BB69-23CF-44E3-9099-C40C66FF867C}">
                  <a14:compatExt spid="_x0000_s755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6146</xdr:col>
          <xdr:colOff>236220</xdr:colOff>
          <xdr:row>262157</xdr:row>
          <xdr:rowOff>83820</xdr:rowOff>
        </xdr:from>
        <xdr:to>
          <xdr:col>6148</xdr:col>
          <xdr:colOff>220980</xdr:colOff>
          <xdr:row>262159</xdr:row>
          <xdr:rowOff>0</xdr:rowOff>
        </xdr:to>
        <xdr:sp macro="" textlink="">
          <xdr:nvSpPr>
            <xdr:cNvPr id="7557" name="Check Box 389" hidden="1">
              <a:extLst>
                <a:ext uri="{63B3BB69-23CF-44E3-9099-C40C66FF867C}">
                  <a14:compatExt spid="_x0000_s755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6146</xdr:col>
          <xdr:colOff>236220</xdr:colOff>
          <xdr:row>327693</xdr:row>
          <xdr:rowOff>83820</xdr:rowOff>
        </xdr:from>
        <xdr:to>
          <xdr:col>6148</xdr:col>
          <xdr:colOff>220980</xdr:colOff>
          <xdr:row>327695</xdr:row>
          <xdr:rowOff>0</xdr:rowOff>
        </xdr:to>
        <xdr:sp macro="" textlink="">
          <xdr:nvSpPr>
            <xdr:cNvPr id="7558" name="Check Box 390" hidden="1">
              <a:extLst>
                <a:ext uri="{63B3BB69-23CF-44E3-9099-C40C66FF867C}">
                  <a14:compatExt spid="_x0000_s755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6146</xdr:col>
          <xdr:colOff>236220</xdr:colOff>
          <xdr:row>393229</xdr:row>
          <xdr:rowOff>83820</xdr:rowOff>
        </xdr:from>
        <xdr:to>
          <xdr:col>6148</xdr:col>
          <xdr:colOff>220980</xdr:colOff>
          <xdr:row>393231</xdr:row>
          <xdr:rowOff>0</xdr:rowOff>
        </xdr:to>
        <xdr:sp macro="" textlink="">
          <xdr:nvSpPr>
            <xdr:cNvPr id="7559" name="Check Box 391" hidden="1">
              <a:extLst>
                <a:ext uri="{63B3BB69-23CF-44E3-9099-C40C66FF867C}">
                  <a14:compatExt spid="_x0000_s755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6146</xdr:col>
          <xdr:colOff>236220</xdr:colOff>
          <xdr:row>458765</xdr:row>
          <xdr:rowOff>83820</xdr:rowOff>
        </xdr:from>
        <xdr:to>
          <xdr:col>6148</xdr:col>
          <xdr:colOff>220980</xdr:colOff>
          <xdr:row>458767</xdr:row>
          <xdr:rowOff>0</xdr:rowOff>
        </xdr:to>
        <xdr:sp macro="" textlink="">
          <xdr:nvSpPr>
            <xdr:cNvPr id="7560" name="Check Box 392" hidden="1">
              <a:extLst>
                <a:ext uri="{63B3BB69-23CF-44E3-9099-C40C66FF867C}">
                  <a14:compatExt spid="_x0000_s756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6146</xdr:col>
          <xdr:colOff>236220</xdr:colOff>
          <xdr:row>524301</xdr:row>
          <xdr:rowOff>83820</xdr:rowOff>
        </xdr:from>
        <xdr:to>
          <xdr:col>6148</xdr:col>
          <xdr:colOff>220980</xdr:colOff>
          <xdr:row>524303</xdr:row>
          <xdr:rowOff>0</xdr:rowOff>
        </xdr:to>
        <xdr:sp macro="" textlink="">
          <xdr:nvSpPr>
            <xdr:cNvPr id="7561" name="Check Box 393" hidden="1">
              <a:extLst>
                <a:ext uri="{63B3BB69-23CF-44E3-9099-C40C66FF867C}">
                  <a14:compatExt spid="_x0000_s756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6146</xdr:col>
          <xdr:colOff>236220</xdr:colOff>
          <xdr:row>589837</xdr:row>
          <xdr:rowOff>83820</xdr:rowOff>
        </xdr:from>
        <xdr:to>
          <xdr:col>6148</xdr:col>
          <xdr:colOff>220980</xdr:colOff>
          <xdr:row>589839</xdr:row>
          <xdr:rowOff>0</xdr:rowOff>
        </xdr:to>
        <xdr:sp macro="" textlink="">
          <xdr:nvSpPr>
            <xdr:cNvPr id="7562" name="Check Box 394" hidden="1">
              <a:extLst>
                <a:ext uri="{63B3BB69-23CF-44E3-9099-C40C66FF867C}">
                  <a14:compatExt spid="_x0000_s756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6146</xdr:col>
          <xdr:colOff>236220</xdr:colOff>
          <xdr:row>655373</xdr:row>
          <xdr:rowOff>83820</xdr:rowOff>
        </xdr:from>
        <xdr:to>
          <xdr:col>6148</xdr:col>
          <xdr:colOff>220980</xdr:colOff>
          <xdr:row>655375</xdr:row>
          <xdr:rowOff>0</xdr:rowOff>
        </xdr:to>
        <xdr:sp macro="" textlink="">
          <xdr:nvSpPr>
            <xdr:cNvPr id="7563" name="Check Box 395" hidden="1">
              <a:extLst>
                <a:ext uri="{63B3BB69-23CF-44E3-9099-C40C66FF867C}">
                  <a14:compatExt spid="_x0000_s756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6146</xdr:col>
          <xdr:colOff>236220</xdr:colOff>
          <xdr:row>720909</xdr:row>
          <xdr:rowOff>83820</xdr:rowOff>
        </xdr:from>
        <xdr:to>
          <xdr:col>6148</xdr:col>
          <xdr:colOff>220980</xdr:colOff>
          <xdr:row>720911</xdr:row>
          <xdr:rowOff>0</xdr:rowOff>
        </xdr:to>
        <xdr:sp macro="" textlink="">
          <xdr:nvSpPr>
            <xdr:cNvPr id="7564" name="Check Box 396" hidden="1">
              <a:extLst>
                <a:ext uri="{63B3BB69-23CF-44E3-9099-C40C66FF867C}">
                  <a14:compatExt spid="_x0000_s756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6146</xdr:col>
          <xdr:colOff>236220</xdr:colOff>
          <xdr:row>786445</xdr:row>
          <xdr:rowOff>83820</xdr:rowOff>
        </xdr:from>
        <xdr:to>
          <xdr:col>6148</xdr:col>
          <xdr:colOff>220980</xdr:colOff>
          <xdr:row>786447</xdr:row>
          <xdr:rowOff>0</xdr:rowOff>
        </xdr:to>
        <xdr:sp macro="" textlink="">
          <xdr:nvSpPr>
            <xdr:cNvPr id="7565" name="Check Box 397" hidden="1">
              <a:extLst>
                <a:ext uri="{63B3BB69-23CF-44E3-9099-C40C66FF867C}">
                  <a14:compatExt spid="_x0000_s756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6146</xdr:col>
          <xdr:colOff>236220</xdr:colOff>
          <xdr:row>851981</xdr:row>
          <xdr:rowOff>83820</xdr:rowOff>
        </xdr:from>
        <xdr:to>
          <xdr:col>6148</xdr:col>
          <xdr:colOff>220980</xdr:colOff>
          <xdr:row>851983</xdr:row>
          <xdr:rowOff>0</xdr:rowOff>
        </xdr:to>
        <xdr:sp macro="" textlink="">
          <xdr:nvSpPr>
            <xdr:cNvPr id="7566" name="Check Box 398" hidden="1">
              <a:extLst>
                <a:ext uri="{63B3BB69-23CF-44E3-9099-C40C66FF867C}">
                  <a14:compatExt spid="_x0000_s756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6146</xdr:col>
          <xdr:colOff>236220</xdr:colOff>
          <xdr:row>917517</xdr:row>
          <xdr:rowOff>83820</xdr:rowOff>
        </xdr:from>
        <xdr:to>
          <xdr:col>6148</xdr:col>
          <xdr:colOff>220980</xdr:colOff>
          <xdr:row>917519</xdr:row>
          <xdr:rowOff>0</xdr:rowOff>
        </xdr:to>
        <xdr:sp macro="" textlink="">
          <xdr:nvSpPr>
            <xdr:cNvPr id="7567" name="Check Box 399" hidden="1">
              <a:extLst>
                <a:ext uri="{63B3BB69-23CF-44E3-9099-C40C66FF867C}">
                  <a14:compatExt spid="_x0000_s756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6146</xdr:col>
          <xdr:colOff>236220</xdr:colOff>
          <xdr:row>983053</xdr:row>
          <xdr:rowOff>83820</xdr:rowOff>
        </xdr:from>
        <xdr:to>
          <xdr:col>6148</xdr:col>
          <xdr:colOff>220980</xdr:colOff>
          <xdr:row>983055</xdr:row>
          <xdr:rowOff>0</xdr:rowOff>
        </xdr:to>
        <xdr:sp macro="" textlink="">
          <xdr:nvSpPr>
            <xdr:cNvPr id="7568" name="Check Box 400" hidden="1">
              <a:extLst>
                <a:ext uri="{63B3BB69-23CF-44E3-9099-C40C66FF867C}">
                  <a14:compatExt spid="_x0000_s756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6402</xdr:col>
          <xdr:colOff>236220</xdr:colOff>
          <xdr:row>13</xdr:row>
          <xdr:rowOff>83820</xdr:rowOff>
        </xdr:from>
        <xdr:to>
          <xdr:col>6404</xdr:col>
          <xdr:colOff>220980</xdr:colOff>
          <xdr:row>15</xdr:row>
          <xdr:rowOff>0</xdr:rowOff>
        </xdr:to>
        <xdr:sp macro="" textlink="">
          <xdr:nvSpPr>
            <xdr:cNvPr id="7569" name="Check Box 401" hidden="1">
              <a:extLst>
                <a:ext uri="{63B3BB69-23CF-44E3-9099-C40C66FF867C}">
                  <a14:compatExt spid="_x0000_s756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6402</xdr:col>
          <xdr:colOff>236220</xdr:colOff>
          <xdr:row>65549</xdr:row>
          <xdr:rowOff>83820</xdr:rowOff>
        </xdr:from>
        <xdr:to>
          <xdr:col>6404</xdr:col>
          <xdr:colOff>220980</xdr:colOff>
          <xdr:row>65551</xdr:row>
          <xdr:rowOff>0</xdr:rowOff>
        </xdr:to>
        <xdr:sp macro="" textlink="">
          <xdr:nvSpPr>
            <xdr:cNvPr id="7570" name="Check Box 402" hidden="1">
              <a:extLst>
                <a:ext uri="{63B3BB69-23CF-44E3-9099-C40C66FF867C}">
                  <a14:compatExt spid="_x0000_s757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6402</xdr:col>
          <xdr:colOff>236220</xdr:colOff>
          <xdr:row>131085</xdr:row>
          <xdr:rowOff>83820</xdr:rowOff>
        </xdr:from>
        <xdr:to>
          <xdr:col>6404</xdr:col>
          <xdr:colOff>220980</xdr:colOff>
          <xdr:row>131087</xdr:row>
          <xdr:rowOff>0</xdr:rowOff>
        </xdr:to>
        <xdr:sp macro="" textlink="">
          <xdr:nvSpPr>
            <xdr:cNvPr id="7571" name="Check Box 403" hidden="1">
              <a:extLst>
                <a:ext uri="{63B3BB69-23CF-44E3-9099-C40C66FF867C}">
                  <a14:compatExt spid="_x0000_s757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6402</xdr:col>
          <xdr:colOff>236220</xdr:colOff>
          <xdr:row>196621</xdr:row>
          <xdr:rowOff>83820</xdr:rowOff>
        </xdr:from>
        <xdr:to>
          <xdr:col>6404</xdr:col>
          <xdr:colOff>220980</xdr:colOff>
          <xdr:row>196623</xdr:row>
          <xdr:rowOff>0</xdr:rowOff>
        </xdr:to>
        <xdr:sp macro="" textlink="">
          <xdr:nvSpPr>
            <xdr:cNvPr id="7572" name="Check Box 404" hidden="1">
              <a:extLst>
                <a:ext uri="{63B3BB69-23CF-44E3-9099-C40C66FF867C}">
                  <a14:compatExt spid="_x0000_s757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6402</xdr:col>
          <xdr:colOff>236220</xdr:colOff>
          <xdr:row>262157</xdr:row>
          <xdr:rowOff>83820</xdr:rowOff>
        </xdr:from>
        <xdr:to>
          <xdr:col>6404</xdr:col>
          <xdr:colOff>220980</xdr:colOff>
          <xdr:row>262159</xdr:row>
          <xdr:rowOff>0</xdr:rowOff>
        </xdr:to>
        <xdr:sp macro="" textlink="">
          <xdr:nvSpPr>
            <xdr:cNvPr id="7573" name="Check Box 405" hidden="1">
              <a:extLst>
                <a:ext uri="{63B3BB69-23CF-44E3-9099-C40C66FF867C}">
                  <a14:compatExt spid="_x0000_s757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6402</xdr:col>
          <xdr:colOff>236220</xdr:colOff>
          <xdr:row>327693</xdr:row>
          <xdr:rowOff>83820</xdr:rowOff>
        </xdr:from>
        <xdr:to>
          <xdr:col>6404</xdr:col>
          <xdr:colOff>220980</xdr:colOff>
          <xdr:row>327695</xdr:row>
          <xdr:rowOff>0</xdr:rowOff>
        </xdr:to>
        <xdr:sp macro="" textlink="">
          <xdr:nvSpPr>
            <xdr:cNvPr id="7574" name="Check Box 406" hidden="1">
              <a:extLst>
                <a:ext uri="{63B3BB69-23CF-44E3-9099-C40C66FF867C}">
                  <a14:compatExt spid="_x0000_s757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6402</xdr:col>
          <xdr:colOff>236220</xdr:colOff>
          <xdr:row>393229</xdr:row>
          <xdr:rowOff>83820</xdr:rowOff>
        </xdr:from>
        <xdr:to>
          <xdr:col>6404</xdr:col>
          <xdr:colOff>220980</xdr:colOff>
          <xdr:row>393231</xdr:row>
          <xdr:rowOff>0</xdr:rowOff>
        </xdr:to>
        <xdr:sp macro="" textlink="">
          <xdr:nvSpPr>
            <xdr:cNvPr id="7575" name="Check Box 407" hidden="1">
              <a:extLst>
                <a:ext uri="{63B3BB69-23CF-44E3-9099-C40C66FF867C}">
                  <a14:compatExt spid="_x0000_s757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6402</xdr:col>
          <xdr:colOff>236220</xdr:colOff>
          <xdr:row>458765</xdr:row>
          <xdr:rowOff>83820</xdr:rowOff>
        </xdr:from>
        <xdr:to>
          <xdr:col>6404</xdr:col>
          <xdr:colOff>220980</xdr:colOff>
          <xdr:row>458767</xdr:row>
          <xdr:rowOff>0</xdr:rowOff>
        </xdr:to>
        <xdr:sp macro="" textlink="">
          <xdr:nvSpPr>
            <xdr:cNvPr id="7576" name="Check Box 408" hidden="1">
              <a:extLst>
                <a:ext uri="{63B3BB69-23CF-44E3-9099-C40C66FF867C}">
                  <a14:compatExt spid="_x0000_s757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6402</xdr:col>
          <xdr:colOff>236220</xdr:colOff>
          <xdr:row>524301</xdr:row>
          <xdr:rowOff>83820</xdr:rowOff>
        </xdr:from>
        <xdr:to>
          <xdr:col>6404</xdr:col>
          <xdr:colOff>220980</xdr:colOff>
          <xdr:row>524303</xdr:row>
          <xdr:rowOff>0</xdr:rowOff>
        </xdr:to>
        <xdr:sp macro="" textlink="">
          <xdr:nvSpPr>
            <xdr:cNvPr id="7577" name="Check Box 409" hidden="1">
              <a:extLst>
                <a:ext uri="{63B3BB69-23CF-44E3-9099-C40C66FF867C}">
                  <a14:compatExt spid="_x0000_s757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6402</xdr:col>
          <xdr:colOff>236220</xdr:colOff>
          <xdr:row>589837</xdr:row>
          <xdr:rowOff>83820</xdr:rowOff>
        </xdr:from>
        <xdr:to>
          <xdr:col>6404</xdr:col>
          <xdr:colOff>220980</xdr:colOff>
          <xdr:row>589839</xdr:row>
          <xdr:rowOff>0</xdr:rowOff>
        </xdr:to>
        <xdr:sp macro="" textlink="">
          <xdr:nvSpPr>
            <xdr:cNvPr id="7578" name="Check Box 410" hidden="1">
              <a:extLst>
                <a:ext uri="{63B3BB69-23CF-44E3-9099-C40C66FF867C}">
                  <a14:compatExt spid="_x0000_s757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6402</xdr:col>
          <xdr:colOff>236220</xdr:colOff>
          <xdr:row>655373</xdr:row>
          <xdr:rowOff>83820</xdr:rowOff>
        </xdr:from>
        <xdr:to>
          <xdr:col>6404</xdr:col>
          <xdr:colOff>220980</xdr:colOff>
          <xdr:row>655375</xdr:row>
          <xdr:rowOff>0</xdr:rowOff>
        </xdr:to>
        <xdr:sp macro="" textlink="">
          <xdr:nvSpPr>
            <xdr:cNvPr id="7579" name="Check Box 411" hidden="1">
              <a:extLst>
                <a:ext uri="{63B3BB69-23CF-44E3-9099-C40C66FF867C}">
                  <a14:compatExt spid="_x0000_s757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6402</xdr:col>
          <xdr:colOff>236220</xdr:colOff>
          <xdr:row>720909</xdr:row>
          <xdr:rowOff>83820</xdr:rowOff>
        </xdr:from>
        <xdr:to>
          <xdr:col>6404</xdr:col>
          <xdr:colOff>220980</xdr:colOff>
          <xdr:row>720911</xdr:row>
          <xdr:rowOff>0</xdr:rowOff>
        </xdr:to>
        <xdr:sp macro="" textlink="">
          <xdr:nvSpPr>
            <xdr:cNvPr id="7580" name="Check Box 412" hidden="1">
              <a:extLst>
                <a:ext uri="{63B3BB69-23CF-44E3-9099-C40C66FF867C}">
                  <a14:compatExt spid="_x0000_s758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6402</xdr:col>
          <xdr:colOff>236220</xdr:colOff>
          <xdr:row>786445</xdr:row>
          <xdr:rowOff>83820</xdr:rowOff>
        </xdr:from>
        <xdr:to>
          <xdr:col>6404</xdr:col>
          <xdr:colOff>220980</xdr:colOff>
          <xdr:row>786447</xdr:row>
          <xdr:rowOff>0</xdr:rowOff>
        </xdr:to>
        <xdr:sp macro="" textlink="">
          <xdr:nvSpPr>
            <xdr:cNvPr id="7581" name="Check Box 413" hidden="1">
              <a:extLst>
                <a:ext uri="{63B3BB69-23CF-44E3-9099-C40C66FF867C}">
                  <a14:compatExt spid="_x0000_s758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6402</xdr:col>
          <xdr:colOff>236220</xdr:colOff>
          <xdr:row>851981</xdr:row>
          <xdr:rowOff>83820</xdr:rowOff>
        </xdr:from>
        <xdr:to>
          <xdr:col>6404</xdr:col>
          <xdr:colOff>220980</xdr:colOff>
          <xdr:row>851983</xdr:row>
          <xdr:rowOff>0</xdr:rowOff>
        </xdr:to>
        <xdr:sp macro="" textlink="">
          <xdr:nvSpPr>
            <xdr:cNvPr id="7582" name="Check Box 414" hidden="1">
              <a:extLst>
                <a:ext uri="{63B3BB69-23CF-44E3-9099-C40C66FF867C}">
                  <a14:compatExt spid="_x0000_s758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6402</xdr:col>
          <xdr:colOff>236220</xdr:colOff>
          <xdr:row>917517</xdr:row>
          <xdr:rowOff>83820</xdr:rowOff>
        </xdr:from>
        <xdr:to>
          <xdr:col>6404</xdr:col>
          <xdr:colOff>220980</xdr:colOff>
          <xdr:row>917519</xdr:row>
          <xdr:rowOff>0</xdr:rowOff>
        </xdr:to>
        <xdr:sp macro="" textlink="">
          <xdr:nvSpPr>
            <xdr:cNvPr id="7583" name="Check Box 415" hidden="1">
              <a:extLst>
                <a:ext uri="{63B3BB69-23CF-44E3-9099-C40C66FF867C}">
                  <a14:compatExt spid="_x0000_s758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6402</xdr:col>
          <xdr:colOff>236220</xdr:colOff>
          <xdr:row>983053</xdr:row>
          <xdr:rowOff>83820</xdr:rowOff>
        </xdr:from>
        <xdr:to>
          <xdr:col>6404</xdr:col>
          <xdr:colOff>220980</xdr:colOff>
          <xdr:row>983055</xdr:row>
          <xdr:rowOff>0</xdr:rowOff>
        </xdr:to>
        <xdr:sp macro="" textlink="">
          <xdr:nvSpPr>
            <xdr:cNvPr id="7584" name="Check Box 416" hidden="1">
              <a:extLst>
                <a:ext uri="{63B3BB69-23CF-44E3-9099-C40C66FF867C}">
                  <a14:compatExt spid="_x0000_s758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6658</xdr:col>
          <xdr:colOff>236220</xdr:colOff>
          <xdr:row>13</xdr:row>
          <xdr:rowOff>83820</xdr:rowOff>
        </xdr:from>
        <xdr:to>
          <xdr:col>6660</xdr:col>
          <xdr:colOff>220980</xdr:colOff>
          <xdr:row>15</xdr:row>
          <xdr:rowOff>0</xdr:rowOff>
        </xdr:to>
        <xdr:sp macro="" textlink="">
          <xdr:nvSpPr>
            <xdr:cNvPr id="7585" name="Check Box 417" hidden="1">
              <a:extLst>
                <a:ext uri="{63B3BB69-23CF-44E3-9099-C40C66FF867C}">
                  <a14:compatExt spid="_x0000_s758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6658</xdr:col>
          <xdr:colOff>236220</xdr:colOff>
          <xdr:row>65549</xdr:row>
          <xdr:rowOff>83820</xdr:rowOff>
        </xdr:from>
        <xdr:to>
          <xdr:col>6660</xdr:col>
          <xdr:colOff>220980</xdr:colOff>
          <xdr:row>65551</xdr:row>
          <xdr:rowOff>0</xdr:rowOff>
        </xdr:to>
        <xdr:sp macro="" textlink="">
          <xdr:nvSpPr>
            <xdr:cNvPr id="7586" name="Check Box 418" hidden="1">
              <a:extLst>
                <a:ext uri="{63B3BB69-23CF-44E3-9099-C40C66FF867C}">
                  <a14:compatExt spid="_x0000_s758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6658</xdr:col>
          <xdr:colOff>236220</xdr:colOff>
          <xdr:row>131085</xdr:row>
          <xdr:rowOff>83820</xdr:rowOff>
        </xdr:from>
        <xdr:to>
          <xdr:col>6660</xdr:col>
          <xdr:colOff>220980</xdr:colOff>
          <xdr:row>131087</xdr:row>
          <xdr:rowOff>0</xdr:rowOff>
        </xdr:to>
        <xdr:sp macro="" textlink="">
          <xdr:nvSpPr>
            <xdr:cNvPr id="7587" name="Check Box 419" hidden="1">
              <a:extLst>
                <a:ext uri="{63B3BB69-23CF-44E3-9099-C40C66FF867C}">
                  <a14:compatExt spid="_x0000_s758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6658</xdr:col>
          <xdr:colOff>236220</xdr:colOff>
          <xdr:row>196621</xdr:row>
          <xdr:rowOff>83820</xdr:rowOff>
        </xdr:from>
        <xdr:to>
          <xdr:col>6660</xdr:col>
          <xdr:colOff>220980</xdr:colOff>
          <xdr:row>196623</xdr:row>
          <xdr:rowOff>0</xdr:rowOff>
        </xdr:to>
        <xdr:sp macro="" textlink="">
          <xdr:nvSpPr>
            <xdr:cNvPr id="7588" name="Check Box 420" hidden="1">
              <a:extLst>
                <a:ext uri="{63B3BB69-23CF-44E3-9099-C40C66FF867C}">
                  <a14:compatExt spid="_x0000_s758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6658</xdr:col>
          <xdr:colOff>236220</xdr:colOff>
          <xdr:row>262157</xdr:row>
          <xdr:rowOff>83820</xdr:rowOff>
        </xdr:from>
        <xdr:to>
          <xdr:col>6660</xdr:col>
          <xdr:colOff>220980</xdr:colOff>
          <xdr:row>262159</xdr:row>
          <xdr:rowOff>0</xdr:rowOff>
        </xdr:to>
        <xdr:sp macro="" textlink="">
          <xdr:nvSpPr>
            <xdr:cNvPr id="7589" name="Check Box 421" hidden="1">
              <a:extLst>
                <a:ext uri="{63B3BB69-23CF-44E3-9099-C40C66FF867C}">
                  <a14:compatExt spid="_x0000_s758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6658</xdr:col>
          <xdr:colOff>236220</xdr:colOff>
          <xdr:row>327693</xdr:row>
          <xdr:rowOff>83820</xdr:rowOff>
        </xdr:from>
        <xdr:to>
          <xdr:col>6660</xdr:col>
          <xdr:colOff>220980</xdr:colOff>
          <xdr:row>327695</xdr:row>
          <xdr:rowOff>0</xdr:rowOff>
        </xdr:to>
        <xdr:sp macro="" textlink="">
          <xdr:nvSpPr>
            <xdr:cNvPr id="7590" name="Check Box 422" hidden="1">
              <a:extLst>
                <a:ext uri="{63B3BB69-23CF-44E3-9099-C40C66FF867C}">
                  <a14:compatExt spid="_x0000_s759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6658</xdr:col>
          <xdr:colOff>236220</xdr:colOff>
          <xdr:row>393229</xdr:row>
          <xdr:rowOff>83820</xdr:rowOff>
        </xdr:from>
        <xdr:to>
          <xdr:col>6660</xdr:col>
          <xdr:colOff>220980</xdr:colOff>
          <xdr:row>393231</xdr:row>
          <xdr:rowOff>0</xdr:rowOff>
        </xdr:to>
        <xdr:sp macro="" textlink="">
          <xdr:nvSpPr>
            <xdr:cNvPr id="7591" name="Check Box 423" hidden="1">
              <a:extLst>
                <a:ext uri="{63B3BB69-23CF-44E3-9099-C40C66FF867C}">
                  <a14:compatExt spid="_x0000_s759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6658</xdr:col>
          <xdr:colOff>236220</xdr:colOff>
          <xdr:row>458765</xdr:row>
          <xdr:rowOff>83820</xdr:rowOff>
        </xdr:from>
        <xdr:to>
          <xdr:col>6660</xdr:col>
          <xdr:colOff>220980</xdr:colOff>
          <xdr:row>458767</xdr:row>
          <xdr:rowOff>0</xdr:rowOff>
        </xdr:to>
        <xdr:sp macro="" textlink="">
          <xdr:nvSpPr>
            <xdr:cNvPr id="7592" name="Check Box 424" hidden="1">
              <a:extLst>
                <a:ext uri="{63B3BB69-23CF-44E3-9099-C40C66FF867C}">
                  <a14:compatExt spid="_x0000_s759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6658</xdr:col>
          <xdr:colOff>236220</xdr:colOff>
          <xdr:row>524301</xdr:row>
          <xdr:rowOff>83820</xdr:rowOff>
        </xdr:from>
        <xdr:to>
          <xdr:col>6660</xdr:col>
          <xdr:colOff>220980</xdr:colOff>
          <xdr:row>524303</xdr:row>
          <xdr:rowOff>0</xdr:rowOff>
        </xdr:to>
        <xdr:sp macro="" textlink="">
          <xdr:nvSpPr>
            <xdr:cNvPr id="7593" name="Check Box 425" hidden="1">
              <a:extLst>
                <a:ext uri="{63B3BB69-23CF-44E3-9099-C40C66FF867C}">
                  <a14:compatExt spid="_x0000_s759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6658</xdr:col>
          <xdr:colOff>236220</xdr:colOff>
          <xdr:row>589837</xdr:row>
          <xdr:rowOff>83820</xdr:rowOff>
        </xdr:from>
        <xdr:to>
          <xdr:col>6660</xdr:col>
          <xdr:colOff>220980</xdr:colOff>
          <xdr:row>589839</xdr:row>
          <xdr:rowOff>0</xdr:rowOff>
        </xdr:to>
        <xdr:sp macro="" textlink="">
          <xdr:nvSpPr>
            <xdr:cNvPr id="7594" name="Check Box 426" hidden="1">
              <a:extLst>
                <a:ext uri="{63B3BB69-23CF-44E3-9099-C40C66FF867C}">
                  <a14:compatExt spid="_x0000_s759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6658</xdr:col>
          <xdr:colOff>236220</xdr:colOff>
          <xdr:row>655373</xdr:row>
          <xdr:rowOff>83820</xdr:rowOff>
        </xdr:from>
        <xdr:to>
          <xdr:col>6660</xdr:col>
          <xdr:colOff>220980</xdr:colOff>
          <xdr:row>655375</xdr:row>
          <xdr:rowOff>0</xdr:rowOff>
        </xdr:to>
        <xdr:sp macro="" textlink="">
          <xdr:nvSpPr>
            <xdr:cNvPr id="7595" name="Check Box 427" hidden="1">
              <a:extLst>
                <a:ext uri="{63B3BB69-23CF-44E3-9099-C40C66FF867C}">
                  <a14:compatExt spid="_x0000_s759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6658</xdr:col>
          <xdr:colOff>236220</xdr:colOff>
          <xdr:row>720909</xdr:row>
          <xdr:rowOff>83820</xdr:rowOff>
        </xdr:from>
        <xdr:to>
          <xdr:col>6660</xdr:col>
          <xdr:colOff>220980</xdr:colOff>
          <xdr:row>720911</xdr:row>
          <xdr:rowOff>0</xdr:rowOff>
        </xdr:to>
        <xdr:sp macro="" textlink="">
          <xdr:nvSpPr>
            <xdr:cNvPr id="7596" name="Check Box 428" hidden="1">
              <a:extLst>
                <a:ext uri="{63B3BB69-23CF-44E3-9099-C40C66FF867C}">
                  <a14:compatExt spid="_x0000_s759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6658</xdr:col>
          <xdr:colOff>236220</xdr:colOff>
          <xdr:row>786445</xdr:row>
          <xdr:rowOff>83820</xdr:rowOff>
        </xdr:from>
        <xdr:to>
          <xdr:col>6660</xdr:col>
          <xdr:colOff>220980</xdr:colOff>
          <xdr:row>786447</xdr:row>
          <xdr:rowOff>0</xdr:rowOff>
        </xdr:to>
        <xdr:sp macro="" textlink="">
          <xdr:nvSpPr>
            <xdr:cNvPr id="7597" name="Check Box 429" hidden="1">
              <a:extLst>
                <a:ext uri="{63B3BB69-23CF-44E3-9099-C40C66FF867C}">
                  <a14:compatExt spid="_x0000_s759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6658</xdr:col>
          <xdr:colOff>236220</xdr:colOff>
          <xdr:row>851981</xdr:row>
          <xdr:rowOff>83820</xdr:rowOff>
        </xdr:from>
        <xdr:to>
          <xdr:col>6660</xdr:col>
          <xdr:colOff>220980</xdr:colOff>
          <xdr:row>851983</xdr:row>
          <xdr:rowOff>0</xdr:rowOff>
        </xdr:to>
        <xdr:sp macro="" textlink="">
          <xdr:nvSpPr>
            <xdr:cNvPr id="7598" name="Check Box 430" hidden="1">
              <a:extLst>
                <a:ext uri="{63B3BB69-23CF-44E3-9099-C40C66FF867C}">
                  <a14:compatExt spid="_x0000_s759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6658</xdr:col>
          <xdr:colOff>236220</xdr:colOff>
          <xdr:row>917517</xdr:row>
          <xdr:rowOff>83820</xdr:rowOff>
        </xdr:from>
        <xdr:to>
          <xdr:col>6660</xdr:col>
          <xdr:colOff>220980</xdr:colOff>
          <xdr:row>917519</xdr:row>
          <xdr:rowOff>0</xdr:rowOff>
        </xdr:to>
        <xdr:sp macro="" textlink="">
          <xdr:nvSpPr>
            <xdr:cNvPr id="7599" name="Check Box 431" hidden="1">
              <a:extLst>
                <a:ext uri="{63B3BB69-23CF-44E3-9099-C40C66FF867C}">
                  <a14:compatExt spid="_x0000_s759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6658</xdr:col>
          <xdr:colOff>236220</xdr:colOff>
          <xdr:row>983053</xdr:row>
          <xdr:rowOff>83820</xdr:rowOff>
        </xdr:from>
        <xdr:to>
          <xdr:col>6660</xdr:col>
          <xdr:colOff>220980</xdr:colOff>
          <xdr:row>983055</xdr:row>
          <xdr:rowOff>0</xdr:rowOff>
        </xdr:to>
        <xdr:sp macro="" textlink="">
          <xdr:nvSpPr>
            <xdr:cNvPr id="7600" name="Check Box 432" hidden="1">
              <a:extLst>
                <a:ext uri="{63B3BB69-23CF-44E3-9099-C40C66FF867C}">
                  <a14:compatExt spid="_x0000_s760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6914</xdr:col>
          <xdr:colOff>236220</xdr:colOff>
          <xdr:row>13</xdr:row>
          <xdr:rowOff>83820</xdr:rowOff>
        </xdr:from>
        <xdr:to>
          <xdr:col>6916</xdr:col>
          <xdr:colOff>220980</xdr:colOff>
          <xdr:row>15</xdr:row>
          <xdr:rowOff>0</xdr:rowOff>
        </xdr:to>
        <xdr:sp macro="" textlink="">
          <xdr:nvSpPr>
            <xdr:cNvPr id="7601" name="Check Box 433" hidden="1">
              <a:extLst>
                <a:ext uri="{63B3BB69-23CF-44E3-9099-C40C66FF867C}">
                  <a14:compatExt spid="_x0000_s760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6914</xdr:col>
          <xdr:colOff>236220</xdr:colOff>
          <xdr:row>65549</xdr:row>
          <xdr:rowOff>83820</xdr:rowOff>
        </xdr:from>
        <xdr:to>
          <xdr:col>6916</xdr:col>
          <xdr:colOff>220980</xdr:colOff>
          <xdr:row>65551</xdr:row>
          <xdr:rowOff>0</xdr:rowOff>
        </xdr:to>
        <xdr:sp macro="" textlink="">
          <xdr:nvSpPr>
            <xdr:cNvPr id="7602" name="Check Box 434" hidden="1">
              <a:extLst>
                <a:ext uri="{63B3BB69-23CF-44E3-9099-C40C66FF867C}">
                  <a14:compatExt spid="_x0000_s760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6914</xdr:col>
          <xdr:colOff>236220</xdr:colOff>
          <xdr:row>131085</xdr:row>
          <xdr:rowOff>83820</xdr:rowOff>
        </xdr:from>
        <xdr:to>
          <xdr:col>6916</xdr:col>
          <xdr:colOff>220980</xdr:colOff>
          <xdr:row>131087</xdr:row>
          <xdr:rowOff>0</xdr:rowOff>
        </xdr:to>
        <xdr:sp macro="" textlink="">
          <xdr:nvSpPr>
            <xdr:cNvPr id="7603" name="Check Box 435" hidden="1">
              <a:extLst>
                <a:ext uri="{63B3BB69-23CF-44E3-9099-C40C66FF867C}">
                  <a14:compatExt spid="_x0000_s760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6914</xdr:col>
          <xdr:colOff>236220</xdr:colOff>
          <xdr:row>196621</xdr:row>
          <xdr:rowOff>83820</xdr:rowOff>
        </xdr:from>
        <xdr:to>
          <xdr:col>6916</xdr:col>
          <xdr:colOff>220980</xdr:colOff>
          <xdr:row>196623</xdr:row>
          <xdr:rowOff>0</xdr:rowOff>
        </xdr:to>
        <xdr:sp macro="" textlink="">
          <xdr:nvSpPr>
            <xdr:cNvPr id="7604" name="Check Box 436" hidden="1">
              <a:extLst>
                <a:ext uri="{63B3BB69-23CF-44E3-9099-C40C66FF867C}">
                  <a14:compatExt spid="_x0000_s760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6914</xdr:col>
          <xdr:colOff>236220</xdr:colOff>
          <xdr:row>262157</xdr:row>
          <xdr:rowOff>83820</xdr:rowOff>
        </xdr:from>
        <xdr:to>
          <xdr:col>6916</xdr:col>
          <xdr:colOff>220980</xdr:colOff>
          <xdr:row>262159</xdr:row>
          <xdr:rowOff>0</xdr:rowOff>
        </xdr:to>
        <xdr:sp macro="" textlink="">
          <xdr:nvSpPr>
            <xdr:cNvPr id="7605" name="Check Box 437" hidden="1">
              <a:extLst>
                <a:ext uri="{63B3BB69-23CF-44E3-9099-C40C66FF867C}">
                  <a14:compatExt spid="_x0000_s760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6914</xdr:col>
          <xdr:colOff>236220</xdr:colOff>
          <xdr:row>327693</xdr:row>
          <xdr:rowOff>83820</xdr:rowOff>
        </xdr:from>
        <xdr:to>
          <xdr:col>6916</xdr:col>
          <xdr:colOff>220980</xdr:colOff>
          <xdr:row>327695</xdr:row>
          <xdr:rowOff>0</xdr:rowOff>
        </xdr:to>
        <xdr:sp macro="" textlink="">
          <xdr:nvSpPr>
            <xdr:cNvPr id="7606" name="Check Box 438" hidden="1">
              <a:extLst>
                <a:ext uri="{63B3BB69-23CF-44E3-9099-C40C66FF867C}">
                  <a14:compatExt spid="_x0000_s760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6914</xdr:col>
          <xdr:colOff>236220</xdr:colOff>
          <xdr:row>393229</xdr:row>
          <xdr:rowOff>83820</xdr:rowOff>
        </xdr:from>
        <xdr:to>
          <xdr:col>6916</xdr:col>
          <xdr:colOff>220980</xdr:colOff>
          <xdr:row>393231</xdr:row>
          <xdr:rowOff>0</xdr:rowOff>
        </xdr:to>
        <xdr:sp macro="" textlink="">
          <xdr:nvSpPr>
            <xdr:cNvPr id="7607" name="Check Box 439" hidden="1">
              <a:extLst>
                <a:ext uri="{63B3BB69-23CF-44E3-9099-C40C66FF867C}">
                  <a14:compatExt spid="_x0000_s760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6914</xdr:col>
          <xdr:colOff>236220</xdr:colOff>
          <xdr:row>458765</xdr:row>
          <xdr:rowOff>83820</xdr:rowOff>
        </xdr:from>
        <xdr:to>
          <xdr:col>6916</xdr:col>
          <xdr:colOff>220980</xdr:colOff>
          <xdr:row>458767</xdr:row>
          <xdr:rowOff>0</xdr:rowOff>
        </xdr:to>
        <xdr:sp macro="" textlink="">
          <xdr:nvSpPr>
            <xdr:cNvPr id="7608" name="Check Box 440" hidden="1">
              <a:extLst>
                <a:ext uri="{63B3BB69-23CF-44E3-9099-C40C66FF867C}">
                  <a14:compatExt spid="_x0000_s760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6914</xdr:col>
          <xdr:colOff>236220</xdr:colOff>
          <xdr:row>524301</xdr:row>
          <xdr:rowOff>83820</xdr:rowOff>
        </xdr:from>
        <xdr:to>
          <xdr:col>6916</xdr:col>
          <xdr:colOff>220980</xdr:colOff>
          <xdr:row>524303</xdr:row>
          <xdr:rowOff>0</xdr:rowOff>
        </xdr:to>
        <xdr:sp macro="" textlink="">
          <xdr:nvSpPr>
            <xdr:cNvPr id="7609" name="Check Box 441" hidden="1">
              <a:extLst>
                <a:ext uri="{63B3BB69-23CF-44E3-9099-C40C66FF867C}">
                  <a14:compatExt spid="_x0000_s760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6914</xdr:col>
          <xdr:colOff>236220</xdr:colOff>
          <xdr:row>589837</xdr:row>
          <xdr:rowOff>83820</xdr:rowOff>
        </xdr:from>
        <xdr:to>
          <xdr:col>6916</xdr:col>
          <xdr:colOff>220980</xdr:colOff>
          <xdr:row>589839</xdr:row>
          <xdr:rowOff>0</xdr:rowOff>
        </xdr:to>
        <xdr:sp macro="" textlink="">
          <xdr:nvSpPr>
            <xdr:cNvPr id="7610" name="Check Box 442" hidden="1">
              <a:extLst>
                <a:ext uri="{63B3BB69-23CF-44E3-9099-C40C66FF867C}">
                  <a14:compatExt spid="_x0000_s761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6914</xdr:col>
          <xdr:colOff>236220</xdr:colOff>
          <xdr:row>655373</xdr:row>
          <xdr:rowOff>83820</xdr:rowOff>
        </xdr:from>
        <xdr:to>
          <xdr:col>6916</xdr:col>
          <xdr:colOff>220980</xdr:colOff>
          <xdr:row>655375</xdr:row>
          <xdr:rowOff>0</xdr:rowOff>
        </xdr:to>
        <xdr:sp macro="" textlink="">
          <xdr:nvSpPr>
            <xdr:cNvPr id="7611" name="Check Box 443" hidden="1">
              <a:extLst>
                <a:ext uri="{63B3BB69-23CF-44E3-9099-C40C66FF867C}">
                  <a14:compatExt spid="_x0000_s761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6914</xdr:col>
          <xdr:colOff>236220</xdr:colOff>
          <xdr:row>720909</xdr:row>
          <xdr:rowOff>83820</xdr:rowOff>
        </xdr:from>
        <xdr:to>
          <xdr:col>6916</xdr:col>
          <xdr:colOff>220980</xdr:colOff>
          <xdr:row>720911</xdr:row>
          <xdr:rowOff>0</xdr:rowOff>
        </xdr:to>
        <xdr:sp macro="" textlink="">
          <xdr:nvSpPr>
            <xdr:cNvPr id="7612" name="Check Box 444" hidden="1">
              <a:extLst>
                <a:ext uri="{63B3BB69-23CF-44E3-9099-C40C66FF867C}">
                  <a14:compatExt spid="_x0000_s761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6914</xdr:col>
          <xdr:colOff>236220</xdr:colOff>
          <xdr:row>786445</xdr:row>
          <xdr:rowOff>83820</xdr:rowOff>
        </xdr:from>
        <xdr:to>
          <xdr:col>6916</xdr:col>
          <xdr:colOff>220980</xdr:colOff>
          <xdr:row>786447</xdr:row>
          <xdr:rowOff>0</xdr:rowOff>
        </xdr:to>
        <xdr:sp macro="" textlink="">
          <xdr:nvSpPr>
            <xdr:cNvPr id="7613" name="Check Box 445" hidden="1">
              <a:extLst>
                <a:ext uri="{63B3BB69-23CF-44E3-9099-C40C66FF867C}">
                  <a14:compatExt spid="_x0000_s761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6914</xdr:col>
          <xdr:colOff>236220</xdr:colOff>
          <xdr:row>851981</xdr:row>
          <xdr:rowOff>83820</xdr:rowOff>
        </xdr:from>
        <xdr:to>
          <xdr:col>6916</xdr:col>
          <xdr:colOff>220980</xdr:colOff>
          <xdr:row>851983</xdr:row>
          <xdr:rowOff>0</xdr:rowOff>
        </xdr:to>
        <xdr:sp macro="" textlink="">
          <xdr:nvSpPr>
            <xdr:cNvPr id="7614" name="Check Box 446" hidden="1">
              <a:extLst>
                <a:ext uri="{63B3BB69-23CF-44E3-9099-C40C66FF867C}">
                  <a14:compatExt spid="_x0000_s761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6914</xdr:col>
          <xdr:colOff>236220</xdr:colOff>
          <xdr:row>917517</xdr:row>
          <xdr:rowOff>83820</xdr:rowOff>
        </xdr:from>
        <xdr:to>
          <xdr:col>6916</xdr:col>
          <xdr:colOff>220980</xdr:colOff>
          <xdr:row>917519</xdr:row>
          <xdr:rowOff>0</xdr:rowOff>
        </xdr:to>
        <xdr:sp macro="" textlink="">
          <xdr:nvSpPr>
            <xdr:cNvPr id="7615" name="Check Box 447" hidden="1">
              <a:extLst>
                <a:ext uri="{63B3BB69-23CF-44E3-9099-C40C66FF867C}">
                  <a14:compatExt spid="_x0000_s761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6914</xdr:col>
          <xdr:colOff>236220</xdr:colOff>
          <xdr:row>983053</xdr:row>
          <xdr:rowOff>83820</xdr:rowOff>
        </xdr:from>
        <xdr:to>
          <xdr:col>6916</xdr:col>
          <xdr:colOff>220980</xdr:colOff>
          <xdr:row>983055</xdr:row>
          <xdr:rowOff>0</xdr:rowOff>
        </xdr:to>
        <xdr:sp macro="" textlink="">
          <xdr:nvSpPr>
            <xdr:cNvPr id="7616" name="Check Box 448" hidden="1">
              <a:extLst>
                <a:ext uri="{63B3BB69-23CF-44E3-9099-C40C66FF867C}">
                  <a14:compatExt spid="_x0000_s761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7170</xdr:col>
          <xdr:colOff>236220</xdr:colOff>
          <xdr:row>13</xdr:row>
          <xdr:rowOff>83820</xdr:rowOff>
        </xdr:from>
        <xdr:to>
          <xdr:col>7172</xdr:col>
          <xdr:colOff>220980</xdr:colOff>
          <xdr:row>15</xdr:row>
          <xdr:rowOff>0</xdr:rowOff>
        </xdr:to>
        <xdr:sp macro="" textlink="">
          <xdr:nvSpPr>
            <xdr:cNvPr id="7617" name="Check Box 449" hidden="1">
              <a:extLst>
                <a:ext uri="{63B3BB69-23CF-44E3-9099-C40C66FF867C}">
                  <a14:compatExt spid="_x0000_s761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7170</xdr:col>
          <xdr:colOff>236220</xdr:colOff>
          <xdr:row>65549</xdr:row>
          <xdr:rowOff>83820</xdr:rowOff>
        </xdr:from>
        <xdr:to>
          <xdr:col>7172</xdr:col>
          <xdr:colOff>220980</xdr:colOff>
          <xdr:row>65551</xdr:row>
          <xdr:rowOff>0</xdr:rowOff>
        </xdr:to>
        <xdr:sp macro="" textlink="">
          <xdr:nvSpPr>
            <xdr:cNvPr id="7618" name="Check Box 450" hidden="1">
              <a:extLst>
                <a:ext uri="{63B3BB69-23CF-44E3-9099-C40C66FF867C}">
                  <a14:compatExt spid="_x0000_s761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7170</xdr:col>
          <xdr:colOff>236220</xdr:colOff>
          <xdr:row>131085</xdr:row>
          <xdr:rowOff>83820</xdr:rowOff>
        </xdr:from>
        <xdr:to>
          <xdr:col>7172</xdr:col>
          <xdr:colOff>220980</xdr:colOff>
          <xdr:row>131087</xdr:row>
          <xdr:rowOff>0</xdr:rowOff>
        </xdr:to>
        <xdr:sp macro="" textlink="">
          <xdr:nvSpPr>
            <xdr:cNvPr id="7619" name="Check Box 451" hidden="1">
              <a:extLst>
                <a:ext uri="{63B3BB69-23CF-44E3-9099-C40C66FF867C}">
                  <a14:compatExt spid="_x0000_s761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7170</xdr:col>
          <xdr:colOff>236220</xdr:colOff>
          <xdr:row>196621</xdr:row>
          <xdr:rowOff>83820</xdr:rowOff>
        </xdr:from>
        <xdr:to>
          <xdr:col>7172</xdr:col>
          <xdr:colOff>220980</xdr:colOff>
          <xdr:row>196623</xdr:row>
          <xdr:rowOff>0</xdr:rowOff>
        </xdr:to>
        <xdr:sp macro="" textlink="">
          <xdr:nvSpPr>
            <xdr:cNvPr id="7620" name="Check Box 452" hidden="1">
              <a:extLst>
                <a:ext uri="{63B3BB69-23CF-44E3-9099-C40C66FF867C}">
                  <a14:compatExt spid="_x0000_s762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7170</xdr:col>
          <xdr:colOff>236220</xdr:colOff>
          <xdr:row>262157</xdr:row>
          <xdr:rowOff>83820</xdr:rowOff>
        </xdr:from>
        <xdr:to>
          <xdr:col>7172</xdr:col>
          <xdr:colOff>220980</xdr:colOff>
          <xdr:row>262159</xdr:row>
          <xdr:rowOff>0</xdr:rowOff>
        </xdr:to>
        <xdr:sp macro="" textlink="">
          <xdr:nvSpPr>
            <xdr:cNvPr id="7621" name="Check Box 453" hidden="1">
              <a:extLst>
                <a:ext uri="{63B3BB69-23CF-44E3-9099-C40C66FF867C}">
                  <a14:compatExt spid="_x0000_s762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7170</xdr:col>
          <xdr:colOff>236220</xdr:colOff>
          <xdr:row>327693</xdr:row>
          <xdr:rowOff>83820</xdr:rowOff>
        </xdr:from>
        <xdr:to>
          <xdr:col>7172</xdr:col>
          <xdr:colOff>220980</xdr:colOff>
          <xdr:row>327695</xdr:row>
          <xdr:rowOff>0</xdr:rowOff>
        </xdr:to>
        <xdr:sp macro="" textlink="">
          <xdr:nvSpPr>
            <xdr:cNvPr id="7622" name="Check Box 454" hidden="1">
              <a:extLst>
                <a:ext uri="{63B3BB69-23CF-44E3-9099-C40C66FF867C}">
                  <a14:compatExt spid="_x0000_s762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7170</xdr:col>
          <xdr:colOff>236220</xdr:colOff>
          <xdr:row>393229</xdr:row>
          <xdr:rowOff>83820</xdr:rowOff>
        </xdr:from>
        <xdr:to>
          <xdr:col>7172</xdr:col>
          <xdr:colOff>220980</xdr:colOff>
          <xdr:row>393231</xdr:row>
          <xdr:rowOff>0</xdr:rowOff>
        </xdr:to>
        <xdr:sp macro="" textlink="">
          <xdr:nvSpPr>
            <xdr:cNvPr id="7623" name="Check Box 455" hidden="1">
              <a:extLst>
                <a:ext uri="{63B3BB69-23CF-44E3-9099-C40C66FF867C}">
                  <a14:compatExt spid="_x0000_s762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7170</xdr:col>
          <xdr:colOff>236220</xdr:colOff>
          <xdr:row>458765</xdr:row>
          <xdr:rowOff>83820</xdr:rowOff>
        </xdr:from>
        <xdr:to>
          <xdr:col>7172</xdr:col>
          <xdr:colOff>220980</xdr:colOff>
          <xdr:row>458767</xdr:row>
          <xdr:rowOff>0</xdr:rowOff>
        </xdr:to>
        <xdr:sp macro="" textlink="">
          <xdr:nvSpPr>
            <xdr:cNvPr id="7624" name="Check Box 456" hidden="1">
              <a:extLst>
                <a:ext uri="{63B3BB69-23CF-44E3-9099-C40C66FF867C}">
                  <a14:compatExt spid="_x0000_s762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7170</xdr:col>
          <xdr:colOff>236220</xdr:colOff>
          <xdr:row>524301</xdr:row>
          <xdr:rowOff>83820</xdr:rowOff>
        </xdr:from>
        <xdr:to>
          <xdr:col>7172</xdr:col>
          <xdr:colOff>220980</xdr:colOff>
          <xdr:row>524303</xdr:row>
          <xdr:rowOff>0</xdr:rowOff>
        </xdr:to>
        <xdr:sp macro="" textlink="">
          <xdr:nvSpPr>
            <xdr:cNvPr id="7625" name="Check Box 457" hidden="1">
              <a:extLst>
                <a:ext uri="{63B3BB69-23CF-44E3-9099-C40C66FF867C}">
                  <a14:compatExt spid="_x0000_s762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7170</xdr:col>
          <xdr:colOff>236220</xdr:colOff>
          <xdr:row>589837</xdr:row>
          <xdr:rowOff>83820</xdr:rowOff>
        </xdr:from>
        <xdr:to>
          <xdr:col>7172</xdr:col>
          <xdr:colOff>220980</xdr:colOff>
          <xdr:row>589839</xdr:row>
          <xdr:rowOff>0</xdr:rowOff>
        </xdr:to>
        <xdr:sp macro="" textlink="">
          <xdr:nvSpPr>
            <xdr:cNvPr id="7626" name="Check Box 458" hidden="1">
              <a:extLst>
                <a:ext uri="{63B3BB69-23CF-44E3-9099-C40C66FF867C}">
                  <a14:compatExt spid="_x0000_s762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7170</xdr:col>
          <xdr:colOff>236220</xdr:colOff>
          <xdr:row>655373</xdr:row>
          <xdr:rowOff>83820</xdr:rowOff>
        </xdr:from>
        <xdr:to>
          <xdr:col>7172</xdr:col>
          <xdr:colOff>220980</xdr:colOff>
          <xdr:row>655375</xdr:row>
          <xdr:rowOff>0</xdr:rowOff>
        </xdr:to>
        <xdr:sp macro="" textlink="">
          <xdr:nvSpPr>
            <xdr:cNvPr id="7627" name="Check Box 459" hidden="1">
              <a:extLst>
                <a:ext uri="{63B3BB69-23CF-44E3-9099-C40C66FF867C}">
                  <a14:compatExt spid="_x0000_s762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7170</xdr:col>
          <xdr:colOff>236220</xdr:colOff>
          <xdr:row>720909</xdr:row>
          <xdr:rowOff>83820</xdr:rowOff>
        </xdr:from>
        <xdr:to>
          <xdr:col>7172</xdr:col>
          <xdr:colOff>220980</xdr:colOff>
          <xdr:row>720911</xdr:row>
          <xdr:rowOff>0</xdr:rowOff>
        </xdr:to>
        <xdr:sp macro="" textlink="">
          <xdr:nvSpPr>
            <xdr:cNvPr id="7628" name="Check Box 460" hidden="1">
              <a:extLst>
                <a:ext uri="{63B3BB69-23CF-44E3-9099-C40C66FF867C}">
                  <a14:compatExt spid="_x0000_s762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7170</xdr:col>
          <xdr:colOff>236220</xdr:colOff>
          <xdr:row>786445</xdr:row>
          <xdr:rowOff>83820</xdr:rowOff>
        </xdr:from>
        <xdr:to>
          <xdr:col>7172</xdr:col>
          <xdr:colOff>220980</xdr:colOff>
          <xdr:row>786447</xdr:row>
          <xdr:rowOff>0</xdr:rowOff>
        </xdr:to>
        <xdr:sp macro="" textlink="">
          <xdr:nvSpPr>
            <xdr:cNvPr id="7629" name="Check Box 461" hidden="1">
              <a:extLst>
                <a:ext uri="{63B3BB69-23CF-44E3-9099-C40C66FF867C}">
                  <a14:compatExt spid="_x0000_s762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7170</xdr:col>
          <xdr:colOff>236220</xdr:colOff>
          <xdr:row>851981</xdr:row>
          <xdr:rowOff>83820</xdr:rowOff>
        </xdr:from>
        <xdr:to>
          <xdr:col>7172</xdr:col>
          <xdr:colOff>220980</xdr:colOff>
          <xdr:row>851983</xdr:row>
          <xdr:rowOff>0</xdr:rowOff>
        </xdr:to>
        <xdr:sp macro="" textlink="">
          <xdr:nvSpPr>
            <xdr:cNvPr id="7630" name="Check Box 462" hidden="1">
              <a:extLst>
                <a:ext uri="{63B3BB69-23CF-44E3-9099-C40C66FF867C}">
                  <a14:compatExt spid="_x0000_s763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7170</xdr:col>
          <xdr:colOff>236220</xdr:colOff>
          <xdr:row>917517</xdr:row>
          <xdr:rowOff>83820</xdr:rowOff>
        </xdr:from>
        <xdr:to>
          <xdr:col>7172</xdr:col>
          <xdr:colOff>220980</xdr:colOff>
          <xdr:row>917519</xdr:row>
          <xdr:rowOff>0</xdr:rowOff>
        </xdr:to>
        <xdr:sp macro="" textlink="">
          <xdr:nvSpPr>
            <xdr:cNvPr id="7631" name="Check Box 463" hidden="1">
              <a:extLst>
                <a:ext uri="{63B3BB69-23CF-44E3-9099-C40C66FF867C}">
                  <a14:compatExt spid="_x0000_s763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7170</xdr:col>
          <xdr:colOff>236220</xdr:colOff>
          <xdr:row>983053</xdr:row>
          <xdr:rowOff>83820</xdr:rowOff>
        </xdr:from>
        <xdr:to>
          <xdr:col>7172</xdr:col>
          <xdr:colOff>220980</xdr:colOff>
          <xdr:row>983055</xdr:row>
          <xdr:rowOff>0</xdr:rowOff>
        </xdr:to>
        <xdr:sp macro="" textlink="">
          <xdr:nvSpPr>
            <xdr:cNvPr id="7632" name="Check Box 464" hidden="1">
              <a:extLst>
                <a:ext uri="{63B3BB69-23CF-44E3-9099-C40C66FF867C}">
                  <a14:compatExt spid="_x0000_s763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7426</xdr:col>
          <xdr:colOff>236220</xdr:colOff>
          <xdr:row>13</xdr:row>
          <xdr:rowOff>83820</xdr:rowOff>
        </xdr:from>
        <xdr:to>
          <xdr:col>7428</xdr:col>
          <xdr:colOff>220980</xdr:colOff>
          <xdr:row>15</xdr:row>
          <xdr:rowOff>0</xdr:rowOff>
        </xdr:to>
        <xdr:sp macro="" textlink="">
          <xdr:nvSpPr>
            <xdr:cNvPr id="7633" name="Check Box 465" hidden="1">
              <a:extLst>
                <a:ext uri="{63B3BB69-23CF-44E3-9099-C40C66FF867C}">
                  <a14:compatExt spid="_x0000_s763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7426</xdr:col>
          <xdr:colOff>236220</xdr:colOff>
          <xdr:row>65549</xdr:row>
          <xdr:rowOff>83820</xdr:rowOff>
        </xdr:from>
        <xdr:to>
          <xdr:col>7428</xdr:col>
          <xdr:colOff>220980</xdr:colOff>
          <xdr:row>65551</xdr:row>
          <xdr:rowOff>0</xdr:rowOff>
        </xdr:to>
        <xdr:sp macro="" textlink="">
          <xdr:nvSpPr>
            <xdr:cNvPr id="7634" name="Check Box 466" hidden="1">
              <a:extLst>
                <a:ext uri="{63B3BB69-23CF-44E3-9099-C40C66FF867C}">
                  <a14:compatExt spid="_x0000_s763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7426</xdr:col>
          <xdr:colOff>236220</xdr:colOff>
          <xdr:row>131085</xdr:row>
          <xdr:rowOff>83820</xdr:rowOff>
        </xdr:from>
        <xdr:to>
          <xdr:col>7428</xdr:col>
          <xdr:colOff>220980</xdr:colOff>
          <xdr:row>131087</xdr:row>
          <xdr:rowOff>0</xdr:rowOff>
        </xdr:to>
        <xdr:sp macro="" textlink="">
          <xdr:nvSpPr>
            <xdr:cNvPr id="7635" name="Check Box 467" hidden="1">
              <a:extLst>
                <a:ext uri="{63B3BB69-23CF-44E3-9099-C40C66FF867C}">
                  <a14:compatExt spid="_x0000_s763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7426</xdr:col>
          <xdr:colOff>236220</xdr:colOff>
          <xdr:row>196621</xdr:row>
          <xdr:rowOff>83820</xdr:rowOff>
        </xdr:from>
        <xdr:to>
          <xdr:col>7428</xdr:col>
          <xdr:colOff>220980</xdr:colOff>
          <xdr:row>196623</xdr:row>
          <xdr:rowOff>0</xdr:rowOff>
        </xdr:to>
        <xdr:sp macro="" textlink="">
          <xdr:nvSpPr>
            <xdr:cNvPr id="7636" name="Check Box 468" hidden="1">
              <a:extLst>
                <a:ext uri="{63B3BB69-23CF-44E3-9099-C40C66FF867C}">
                  <a14:compatExt spid="_x0000_s763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7426</xdr:col>
          <xdr:colOff>236220</xdr:colOff>
          <xdr:row>262157</xdr:row>
          <xdr:rowOff>83820</xdr:rowOff>
        </xdr:from>
        <xdr:to>
          <xdr:col>7428</xdr:col>
          <xdr:colOff>220980</xdr:colOff>
          <xdr:row>262159</xdr:row>
          <xdr:rowOff>0</xdr:rowOff>
        </xdr:to>
        <xdr:sp macro="" textlink="">
          <xdr:nvSpPr>
            <xdr:cNvPr id="7637" name="Check Box 469" hidden="1">
              <a:extLst>
                <a:ext uri="{63B3BB69-23CF-44E3-9099-C40C66FF867C}">
                  <a14:compatExt spid="_x0000_s763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7426</xdr:col>
          <xdr:colOff>236220</xdr:colOff>
          <xdr:row>327693</xdr:row>
          <xdr:rowOff>83820</xdr:rowOff>
        </xdr:from>
        <xdr:to>
          <xdr:col>7428</xdr:col>
          <xdr:colOff>220980</xdr:colOff>
          <xdr:row>327695</xdr:row>
          <xdr:rowOff>0</xdr:rowOff>
        </xdr:to>
        <xdr:sp macro="" textlink="">
          <xdr:nvSpPr>
            <xdr:cNvPr id="7638" name="Check Box 470" hidden="1">
              <a:extLst>
                <a:ext uri="{63B3BB69-23CF-44E3-9099-C40C66FF867C}">
                  <a14:compatExt spid="_x0000_s763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7426</xdr:col>
          <xdr:colOff>236220</xdr:colOff>
          <xdr:row>393229</xdr:row>
          <xdr:rowOff>83820</xdr:rowOff>
        </xdr:from>
        <xdr:to>
          <xdr:col>7428</xdr:col>
          <xdr:colOff>220980</xdr:colOff>
          <xdr:row>393231</xdr:row>
          <xdr:rowOff>0</xdr:rowOff>
        </xdr:to>
        <xdr:sp macro="" textlink="">
          <xdr:nvSpPr>
            <xdr:cNvPr id="7639" name="Check Box 471" hidden="1">
              <a:extLst>
                <a:ext uri="{63B3BB69-23CF-44E3-9099-C40C66FF867C}">
                  <a14:compatExt spid="_x0000_s763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7426</xdr:col>
          <xdr:colOff>236220</xdr:colOff>
          <xdr:row>458765</xdr:row>
          <xdr:rowOff>83820</xdr:rowOff>
        </xdr:from>
        <xdr:to>
          <xdr:col>7428</xdr:col>
          <xdr:colOff>220980</xdr:colOff>
          <xdr:row>458767</xdr:row>
          <xdr:rowOff>0</xdr:rowOff>
        </xdr:to>
        <xdr:sp macro="" textlink="">
          <xdr:nvSpPr>
            <xdr:cNvPr id="7640" name="Check Box 472" hidden="1">
              <a:extLst>
                <a:ext uri="{63B3BB69-23CF-44E3-9099-C40C66FF867C}">
                  <a14:compatExt spid="_x0000_s764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7426</xdr:col>
          <xdr:colOff>236220</xdr:colOff>
          <xdr:row>524301</xdr:row>
          <xdr:rowOff>83820</xdr:rowOff>
        </xdr:from>
        <xdr:to>
          <xdr:col>7428</xdr:col>
          <xdr:colOff>220980</xdr:colOff>
          <xdr:row>524303</xdr:row>
          <xdr:rowOff>0</xdr:rowOff>
        </xdr:to>
        <xdr:sp macro="" textlink="">
          <xdr:nvSpPr>
            <xdr:cNvPr id="7641" name="Check Box 473" hidden="1">
              <a:extLst>
                <a:ext uri="{63B3BB69-23CF-44E3-9099-C40C66FF867C}">
                  <a14:compatExt spid="_x0000_s764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7426</xdr:col>
          <xdr:colOff>236220</xdr:colOff>
          <xdr:row>589837</xdr:row>
          <xdr:rowOff>83820</xdr:rowOff>
        </xdr:from>
        <xdr:to>
          <xdr:col>7428</xdr:col>
          <xdr:colOff>220980</xdr:colOff>
          <xdr:row>589839</xdr:row>
          <xdr:rowOff>0</xdr:rowOff>
        </xdr:to>
        <xdr:sp macro="" textlink="">
          <xdr:nvSpPr>
            <xdr:cNvPr id="7642" name="Check Box 474" hidden="1">
              <a:extLst>
                <a:ext uri="{63B3BB69-23CF-44E3-9099-C40C66FF867C}">
                  <a14:compatExt spid="_x0000_s764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7426</xdr:col>
          <xdr:colOff>236220</xdr:colOff>
          <xdr:row>655373</xdr:row>
          <xdr:rowOff>83820</xdr:rowOff>
        </xdr:from>
        <xdr:to>
          <xdr:col>7428</xdr:col>
          <xdr:colOff>220980</xdr:colOff>
          <xdr:row>655375</xdr:row>
          <xdr:rowOff>0</xdr:rowOff>
        </xdr:to>
        <xdr:sp macro="" textlink="">
          <xdr:nvSpPr>
            <xdr:cNvPr id="7643" name="Check Box 475" hidden="1">
              <a:extLst>
                <a:ext uri="{63B3BB69-23CF-44E3-9099-C40C66FF867C}">
                  <a14:compatExt spid="_x0000_s764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7426</xdr:col>
          <xdr:colOff>236220</xdr:colOff>
          <xdr:row>720909</xdr:row>
          <xdr:rowOff>83820</xdr:rowOff>
        </xdr:from>
        <xdr:to>
          <xdr:col>7428</xdr:col>
          <xdr:colOff>220980</xdr:colOff>
          <xdr:row>720911</xdr:row>
          <xdr:rowOff>0</xdr:rowOff>
        </xdr:to>
        <xdr:sp macro="" textlink="">
          <xdr:nvSpPr>
            <xdr:cNvPr id="7644" name="Check Box 476" hidden="1">
              <a:extLst>
                <a:ext uri="{63B3BB69-23CF-44E3-9099-C40C66FF867C}">
                  <a14:compatExt spid="_x0000_s764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7426</xdr:col>
          <xdr:colOff>236220</xdr:colOff>
          <xdr:row>786445</xdr:row>
          <xdr:rowOff>83820</xdr:rowOff>
        </xdr:from>
        <xdr:to>
          <xdr:col>7428</xdr:col>
          <xdr:colOff>220980</xdr:colOff>
          <xdr:row>786447</xdr:row>
          <xdr:rowOff>0</xdr:rowOff>
        </xdr:to>
        <xdr:sp macro="" textlink="">
          <xdr:nvSpPr>
            <xdr:cNvPr id="7645" name="Check Box 477" hidden="1">
              <a:extLst>
                <a:ext uri="{63B3BB69-23CF-44E3-9099-C40C66FF867C}">
                  <a14:compatExt spid="_x0000_s764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7426</xdr:col>
          <xdr:colOff>236220</xdr:colOff>
          <xdr:row>851981</xdr:row>
          <xdr:rowOff>83820</xdr:rowOff>
        </xdr:from>
        <xdr:to>
          <xdr:col>7428</xdr:col>
          <xdr:colOff>220980</xdr:colOff>
          <xdr:row>851983</xdr:row>
          <xdr:rowOff>0</xdr:rowOff>
        </xdr:to>
        <xdr:sp macro="" textlink="">
          <xdr:nvSpPr>
            <xdr:cNvPr id="7646" name="Check Box 478" hidden="1">
              <a:extLst>
                <a:ext uri="{63B3BB69-23CF-44E3-9099-C40C66FF867C}">
                  <a14:compatExt spid="_x0000_s764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7426</xdr:col>
          <xdr:colOff>236220</xdr:colOff>
          <xdr:row>917517</xdr:row>
          <xdr:rowOff>83820</xdr:rowOff>
        </xdr:from>
        <xdr:to>
          <xdr:col>7428</xdr:col>
          <xdr:colOff>220980</xdr:colOff>
          <xdr:row>917519</xdr:row>
          <xdr:rowOff>0</xdr:rowOff>
        </xdr:to>
        <xdr:sp macro="" textlink="">
          <xdr:nvSpPr>
            <xdr:cNvPr id="7647" name="Check Box 479" hidden="1">
              <a:extLst>
                <a:ext uri="{63B3BB69-23CF-44E3-9099-C40C66FF867C}">
                  <a14:compatExt spid="_x0000_s764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7426</xdr:col>
          <xdr:colOff>236220</xdr:colOff>
          <xdr:row>983053</xdr:row>
          <xdr:rowOff>83820</xdr:rowOff>
        </xdr:from>
        <xdr:to>
          <xdr:col>7428</xdr:col>
          <xdr:colOff>220980</xdr:colOff>
          <xdr:row>983055</xdr:row>
          <xdr:rowOff>0</xdr:rowOff>
        </xdr:to>
        <xdr:sp macro="" textlink="">
          <xdr:nvSpPr>
            <xdr:cNvPr id="7648" name="Check Box 480" hidden="1">
              <a:extLst>
                <a:ext uri="{63B3BB69-23CF-44E3-9099-C40C66FF867C}">
                  <a14:compatExt spid="_x0000_s764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7682</xdr:col>
          <xdr:colOff>236220</xdr:colOff>
          <xdr:row>13</xdr:row>
          <xdr:rowOff>83820</xdr:rowOff>
        </xdr:from>
        <xdr:to>
          <xdr:col>7684</xdr:col>
          <xdr:colOff>220980</xdr:colOff>
          <xdr:row>15</xdr:row>
          <xdr:rowOff>0</xdr:rowOff>
        </xdr:to>
        <xdr:sp macro="" textlink="">
          <xdr:nvSpPr>
            <xdr:cNvPr id="7649" name="Check Box 481" hidden="1">
              <a:extLst>
                <a:ext uri="{63B3BB69-23CF-44E3-9099-C40C66FF867C}">
                  <a14:compatExt spid="_x0000_s764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7682</xdr:col>
          <xdr:colOff>236220</xdr:colOff>
          <xdr:row>65549</xdr:row>
          <xdr:rowOff>83820</xdr:rowOff>
        </xdr:from>
        <xdr:to>
          <xdr:col>7684</xdr:col>
          <xdr:colOff>220980</xdr:colOff>
          <xdr:row>65551</xdr:row>
          <xdr:rowOff>0</xdr:rowOff>
        </xdr:to>
        <xdr:sp macro="" textlink="">
          <xdr:nvSpPr>
            <xdr:cNvPr id="7650" name="Check Box 482" hidden="1">
              <a:extLst>
                <a:ext uri="{63B3BB69-23CF-44E3-9099-C40C66FF867C}">
                  <a14:compatExt spid="_x0000_s765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7682</xdr:col>
          <xdr:colOff>236220</xdr:colOff>
          <xdr:row>131085</xdr:row>
          <xdr:rowOff>83820</xdr:rowOff>
        </xdr:from>
        <xdr:to>
          <xdr:col>7684</xdr:col>
          <xdr:colOff>220980</xdr:colOff>
          <xdr:row>131087</xdr:row>
          <xdr:rowOff>0</xdr:rowOff>
        </xdr:to>
        <xdr:sp macro="" textlink="">
          <xdr:nvSpPr>
            <xdr:cNvPr id="7651" name="Check Box 483" hidden="1">
              <a:extLst>
                <a:ext uri="{63B3BB69-23CF-44E3-9099-C40C66FF867C}">
                  <a14:compatExt spid="_x0000_s765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7682</xdr:col>
          <xdr:colOff>236220</xdr:colOff>
          <xdr:row>196621</xdr:row>
          <xdr:rowOff>83820</xdr:rowOff>
        </xdr:from>
        <xdr:to>
          <xdr:col>7684</xdr:col>
          <xdr:colOff>220980</xdr:colOff>
          <xdr:row>196623</xdr:row>
          <xdr:rowOff>0</xdr:rowOff>
        </xdr:to>
        <xdr:sp macro="" textlink="">
          <xdr:nvSpPr>
            <xdr:cNvPr id="7652" name="Check Box 484" hidden="1">
              <a:extLst>
                <a:ext uri="{63B3BB69-23CF-44E3-9099-C40C66FF867C}">
                  <a14:compatExt spid="_x0000_s765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7682</xdr:col>
          <xdr:colOff>236220</xdr:colOff>
          <xdr:row>262157</xdr:row>
          <xdr:rowOff>83820</xdr:rowOff>
        </xdr:from>
        <xdr:to>
          <xdr:col>7684</xdr:col>
          <xdr:colOff>220980</xdr:colOff>
          <xdr:row>262159</xdr:row>
          <xdr:rowOff>0</xdr:rowOff>
        </xdr:to>
        <xdr:sp macro="" textlink="">
          <xdr:nvSpPr>
            <xdr:cNvPr id="7653" name="Check Box 485" hidden="1">
              <a:extLst>
                <a:ext uri="{63B3BB69-23CF-44E3-9099-C40C66FF867C}">
                  <a14:compatExt spid="_x0000_s765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7682</xdr:col>
          <xdr:colOff>236220</xdr:colOff>
          <xdr:row>327693</xdr:row>
          <xdr:rowOff>83820</xdr:rowOff>
        </xdr:from>
        <xdr:to>
          <xdr:col>7684</xdr:col>
          <xdr:colOff>220980</xdr:colOff>
          <xdr:row>327695</xdr:row>
          <xdr:rowOff>0</xdr:rowOff>
        </xdr:to>
        <xdr:sp macro="" textlink="">
          <xdr:nvSpPr>
            <xdr:cNvPr id="7654" name="Check Box 486" hidden="1">
              <a:extLst>
                <a:ext uri="{63B3BB69-23CF-44E3-9099-C40C66FF867C}">
                  <a14:compatExt spid="_x0000_s765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7682</xdr:col>
          <xdr:colOff>236220</xdr:colOff>
          <xdr:row>393229</xdr:row>
          <xdr:rowOff>83820</xdr:rowOff>
        </xdr:from>
        <xdr:to>
          <xdr:col>7684</xdr:col>
          <xdr:colOff>220980</xdr:colOff>
          <xdr:row>393231</xdr:row>
          <xdr:rowOff>0</xdr:rowOff>
        </xdr:to>
        <xdr:sp macro="" textlink="">
          <xdr:nvSpPr>
            <xdr:cNvPr id="7655" name="Check Box 487" hidden="1">
              <a:extLst>
                <a:ext uri="{63B3BB69-23CF-44E3-9099-C40C66FF867C}">
                  <a14:compatExt spid="_x0000_s765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7682</xdr:col>
          <xdr:colOff>236220</xdr:colOff>
          <xdr:row>458765</xdr:row>
          <xdr:rowOff>83820</xdr:rowOff>
        </xdr:from>
        <xdr:to>
          <xdr:col>7684</xdr:col>
          <xdr:colOff>220980</xdr:colOff>
          <xdr:row>458767</xdr:row>
          <xdr:rowOff>0</xdr:rowOff>
        </xdr:to>
        <xdr:sp macro="" textlink="">
          <xdr:nvSpPr>
            <xdr:cNvPr id="7656" name="Check Box 488" hidden="1">
              <a:extLst>
                <a:ext uri="{63B3BB69-23CF-44E3-9099-C40C66FF867C}">
                  <a14:compatExt spid="_x0000_s765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7682</xdr:col>
          <xdr:colOff>236220</xdr:colOff>
          <xdr:row>524301</xdr:row>
          <xdr:rowOff>83820</xdr:rowOff>
        </xdr:from>
        <xdr:to>
          <xdr:col>7684</xdr:col>
          <xdr:colOff>220980</xdr:colOff>
          <xdr:row>524303</xdr:row>
          <xdr:rowOff>0</xdr:rowOff>
        </xdr:to>
        <xdr:sp macro="" textlink="">
          <xdr:nvSpPr>
            <xdr:cNvPr id="7657" name="Check Box 489" hidden="1">
              <a:extLst>
                <a:ext uri="{63B3BB69-23CF-44E3-9099-C40C66FF867C}">
                  <a14:compatExt spid="_x0000_s765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7682</xdr:col>
          <xdr:colOff>236220</xdr:colOff>
          <xdr:row>589837</xdr:row>
          <xdr:rowOff>83820</xdr:rowOff>
        </xdr:from>
        <xdr:to>
          <xdr:col>7684</xdr:col>
          <xdr:colOff>220980</xdr:colOff>
          <xdr:row>589839</xdr:row>
          <xdr:rowOff>0</xdr:rowOff>
        </xdr:to>
        <xdr:sp macro="" textlink="">
          <xdr:nvSpPr>
            <xdr:cNvPr id="7658" name="Check Box 490" hidden="1">
              <a:extLst>
                <a:ext uri="{63B3BB69-23CF-44E3-9099-C40C66FF867C}">
                  <a14:compatExt spid="_x0000_s765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7682</xdr:col>
          <xdr:colOff>236220</xdr:colOff>
          <xdr:row>655373</xdr:row>
          <xdr:rowOff>83820</xdr:rowOff>
        </xdr:from>
        <xdr:to>
          <xdr:col>7684</xdr:col>
          <xdr:colOff>220980</xdr:colOff>
          <xdr:row>655375</xdr:row>
          <xdr:rowOff>0</xdr:rowOff>
        </xdr:to>
        <xdr:sp macro="" textlink="">
          <xdr:nvSpPr>
            <xdr:cNvPr id="7659" name="Check Box 491" hidden="1">
              <a:extLst>
                <a:ext uri="{63B3BB69-23CF-44E3-9099-C40C66FF867C}">
                  <a14:compatExt spid="_x0000_s765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7682</xdr:col>
          <xdr:colOff>236220</xdr:colOff>
          <xdr:row>720909</xdr:row>
          <xdr:rowOff>83820</xdr:rowOff>
        </xdr:from>
        <xdr:to>
          <xdr:col>7684</xdr:col>
          <xdr:colOff>220980</xdr:colOff>
          <xdr:row>720911</xdr:row>
          <xdr:rowOff>0</xdr:rowOff>
        </xdr:to>
        <xdr:sp macro="" textlink="">
          <xdr:nvSpPr>
            <xdr:cNvPr id="7660" name="Check Box 492" hidden="1">
              <a:extLst>
                <a:ext uri="{63B3BB69-23CF-44E3-9099-C40C66FF867C}">
                  <a14:compatExt spid="_x0000_s766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7682</xdr:col>
          <xdr:colOff>236220</xdr:colOff>
          <xdr:row>786445</xdr:row>
          <xdr:rowOff>83820</xdr:rowOff>
        </xdr:from>
        <xdr:to>
          <xdr:col>7684</xdr:col>
          <xdr:colOff>220980</xdr:colOff>
          <xdr:row>786447</xdr:row>
          <xdr:rowOff>0</xdr:rowOff>
        </xdr:to>
        <xdr:sp macro="" textlink="">
          <xdr:nvSpPr>
            <xdr:cNvPr id="7661" name="Check Box 493" hidden="1">
              <a:extLst>
                <a:ext uri="{63B3BB69-23CF-44E3-9099-C40C66FF867C}">
                  <a14:compatExt spid="_x0000_s766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7682</xdr:col>
          <xdr:colOff>236220</xdr:colOff>
          <xdr:row>851981</xdr:row>
          <xdr:rowOff>83820</xdr:rowOff>
        </xdr:from>
        <xdr:to>
          <xdr:col>7684</xdr:col>
          <xdr:colOff>220980</xdr:colOff>
          <xdr:row>851983</xdr:row>
          <xdr:rowOff>0</xdr:rowOff>
        </xdr:to>
        <xdr:sp macro="" textlink="">
          <xdr:nvSpPr>
            <xdr:cNvPr id="7662" name="Check Box 494" hidden="1">
              <a:extLst>
                <a:ext uri="{63B3BB69-23CF-44E3-9099-C40C66FF867C}">
                  <a14:compatExt spid="_x0000_s766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7682</xdr:col>
          <xdr:colOff>236220</xdr:colOff>
          <xdr:row>917517</xdr:row>
          <xdr:rowOff>83820</xdr:rowOff>
        </xdr:from>
        <xdr:to>
          <xdr:col>7684</xdr:col>
          <xdr:colOff>220980</xdr:colOff>
          <xdr:row>917519</xdr:row>
          <xdr:rowOff>0</xdr:rowOff>
        </xdr:to>
        <xdr:sp macro="" textlink="">
          <xdr:nvSpPr>
            <xdr:cNvPr id="7663" name="Check Box 495" hidden="1">
              <a:extLst>
                <a:ext uri="{63B3BB69-23CF-44E3-9099-C40C66FF867C}">
                  <a14:compatExt spid="_x0000_s766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7682</xdr:col>
          <xdr:colOff>236220</xdr:colOff>
          <xdr:row>983053</xdr:row>
          <xdr:rowOff>83820</xdr:rowOff>
        </xdr:from>
        <xdr:to>
          <xdr:col>7684</xdr:col>
          <xdr:colOff>220980</xdr:colOff>
          <xdr:row>983055</xdr:row>
          <xdr:rowOff>0</xdr:rowOff>
        </xdr:to>
        <xdr:sp macro="" textlink="">
          <xdr:nvSpPr>
            <xdr:cNvPr id="7664" name="Check Box 496" hidden="1">
              <a:extLst>
                <a:ext uri="{63B3BB69-23CF-44E3-9099-C40C66FF867C}">
                  <a14:compatExt spid="_x0000_s766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7938</xdr:col>
          <xdr:colOff>236220</xdr:colOff>
          <xdr:row>13</xdr:row>
          <xdr:rowOff>83820</xdr:rowOff>
        </xdr:from>
        <xdr:to>
          <xdr:col>7940</xdr:col>
          <xdr:colOff>220980</xdr:colOff>
          <xdr:row>15</xdr:row>
          <xdr:rowOff>0</xdr:rowOff>
        </xdr:to>
        <xdr:sp macro="" textlink="">
          <xdr:nvSpPr>
            <xdr:cNvPr id="7665" name="Check Box 497" hidden="1">
              <a:extLst>
                <a:ext uri="{63B3BB69-23CF-44E3-9099-C40C66FF867C}">
                  <a14:compatExt spid="_x0000_s766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7938</xdr:col>
          <xdr:colOff>236220</xdr:colOff>
          <xdr:row>65549</xdr:row>
          <xdr:rowOff>83820</xdr:rowOff>
        </xdr:from>
        <xdr:to>
          <xdr:col>7940</xdr:col>
          <xdr:colOff>220980</xdr:colOff>
          <xdr:row>65551</xdr:row>
          <xdr:rowOff>0</xdr:rowOff>
        </xdr:to>
        <xdr:sp macro="" textlink="">
          <xdr:nvSpPr>
            <xdr:cNvPr id="7666" name="Check Box 498" hidden="1">
              <a:extLst>
                <a:ext uri="{63B3BB69-23CF-44E3-9099-C40C66FF867C}">
                  <a14:compatExt spid="_x0000_s766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7938</xdr:col>
          <xdr:colOff>236220</xdr:colOff>
          <xdr:row>131085</xdr:row>
          <xdr:rowOff>83820</xdr:rowOff>
        </xdr:from>
        <xdr:to>
          <xdr:col>7940</xdr:col>
          <xdr:colOff>220980</xdr:colOff>
          <xdr:row>131087</xdr:row>
          <xdr:rowOff>0</xdr:rowOff>
        </xdr:to>
        <xdr:sp macro="" textlink="">
          <xdr:nvSpPr>
            <xdr:cNvPr id="7667" name="Check Box 499" hidden="1">
              <a:extLst>
                <a:ext uri="{63B3BB69-23CF-44E3-9099-C40C66FF867C}">
                  <a14:compatExt spid="_x0000_s766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7938</xdr:col>
          <xdr:colOff>236220</xdr:colOff>
          <xdr:row>196621</xdr:row>
          <xdr:rowOff>83820</xdr:rowOff>
        </xdr:from>
        <xdr:to>
          <xdr:col>7940</xdr:col>
          <xdr:colOff>220980</xdr:colOff>
          <xdr:row>196623</xdr:row>
          <xdr:rowOff>0</xdr:rowOff>
        </xdr:to>
        <xdr:sp macro="" textlink="">
          <xdr:nvSpPr>
            <xdr:cNvPr id="7668" name="Check Box 500" hidden="1">
              <a:extLst>
                <a:ext uri="{63B3BB69-23CF-44E3-9099-C40C66FF867C}">
                  <a14:compatExt spid="_x0000_s766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7938</xdr:col>
          <xdr:colOff>236220</xdr:colOff>
          <xdr:row>262157</xdr:row>
          <xdr:rowOff>83820</xdr:rowOff>
        </xdr:from>
        <xdr:to>
          <xdr:col>7940</xdr:col>
          <xdr:colOff>220980</xdr:colOff>
          <xdr:row>262159</xdr:row>
          <xdr:rowOff>0</xdr:rowOff>
        </xdr:to>
        <xdr:sp macro="" textlink="">
          <xdr:nvSpPr>
            <xdr:cNvPr id="7669" name="Check Box 501" hidden="1">
              <a:extLst>
                <a:ext uri="{63B3BB69-23CF-44E3-9099-C40C66FF867C}">
                  <a14:compatExt spid="_x0000_s766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7938</xdr:col>
          <xdr:colOff>236220</xdr:colOff>
          <xdr:row>327693</xdr:row>
          <xdr:rowOff>83820</xdr:rowOff>
        </xdr:from>
        <xdr:to>
          <xdr:col>7940</xdr:col>
          <xdr:colOff>220980</xdr:colOff>
          <xdr:row>327695</xdr:row>
          <xdr:rowOff>0</xdr:rowOff>
        </xdr:to>
        <xdr:sp macro="" textlink="">
          <xdr:nvSpPr>
            <xdr:cNvPr id="7670" name="Check Box 502" hidden="1">
              <a:extLst>
                <a:ext uri="{63B3BB69-23CF-44E3-9099-C40C66FF867C}">
                  <a14:compatExt spid="_x0000_s767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7938</xdr:col>
          <xdr:colOff>236220</xdr:colOff>
          <xdr:row>393229</xdr:row>
          <xdr:rowOff>83820</xdr:rowOff>
        </xdr:from>
        <xdr:to>
          <xdr:col>7940</xdr:col>
          <xdr:colOff>220980</xdr:colOff>
          <xdr:row>393231</xdr:row>
          <xdr:rowOff>0</xdr:rowOff>
        </xdr:to>
        <xdr:sp macro="" textlink="">
          <xdr:nvSpPr>
            <xdr:cNvPr id="7671" name="Check Box 503" hidden="1">
              <a:extLst>
                <a:ext uri="{63B3BB69-23CF-44E3-9099-C40C66FF867C}">
                  <a14:compatExt spid="_x0000_s767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7938</xdr:col>
          <xdr:colOff>236220</xdr:colOff>
          <xdr:row>458765</xdr:row>
          <xdr:rowOff>83820</xdr:rowOff>
        </xdr:from>
        <xdr:to>
          <xdr:col>7940</xdr:col>
          <xdr:colOff>220980</xdr:colOff>
          <xdr:row>458767</xdr:row>
          <xdr:rowOff>0</xdr:rowOff>
        </xdr:to>
        <xdr:sp macro="" textlink="">
          <xdr:nvSpPr>
            <xdr:cNvPr id="7672" name="Check Box 504" hidden="1">
              <a:extLst>
                <a:ext uri="{63B3BB69-23CF-44E3-9099-C40C66FF867C}">
                  <a14:compatExt spid="_x0000_s767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7938</xdr:col>
          <xdr:colOff>236220</xdr:colOff>
          <xdr:row>524301</xdr:row>
          <xdr:rowOff>83820</xdr:rowOff>
        </xdr:from>
        <xdr:to>
          <xdr:col>7940</xdr:col>
          <xdr:colOff>220980</xdr:colOff>
          <xdr:row>524303</xdr:row>
          <xdr:rowOff>0</xdr:rowOff>
        </xdr:to>
        <xdr:sp macro="" textlink="">
          <xdr:nvSpPr>
            <xdr:cNvPr id="7673" name="Check Box 505" hidden="1">
              <a:extLst>
                <a:ext uri="{63B3BB69-23CF-44E3-9099-C40C66FF867C}">
                  <a14:compatExt spid="_x0000_s767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7938</xdr:col>
          <xdr:colOff>236220</xdr:colOff>
          <xdr:row>589837</xdr:row>
          <xdr:rowOff>83820</xdr:rowOff>
        </xdr:from>
        <xdr:to>
          <xdr:col>7940</xdr:col>
          <xdr:colOff>220980</xdr:colOff>
          <xdr:row>589839</xdr:row>
          <xdr:rowOff>0</xdr:rowOff>
        </xdr:to>
        <xdr:sp macro="" textlink="">
          <xdr:nvSpPr>
            <xdr:cNvPr id="7674" name="Check Box 506" hidden="1">
              <a:extLst>
                <a:ext uri="{63B3BB69-23CF-44E3-9099-C40C66FF867C}">
                  <a14:compatExt spid="_x0000_s767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7938</xdr:col>
          <xdr:colOff>236220</xdr:colOff>
          <xdr:row>655373</xdr:row>
          <xdr:rowOff>83820</xdr:rowOff>
        </xdr:from>
        <xdr:to>
          <xdr:col>7940</xdr:col>
          <xdr:colOff>220980</xdr:colOff>
          <xdr:row>655375</xdr:row>
          <xdr:rowOff>0</xdr:rowOff>
        </xdr:to>
        <xdr:sp macro="" textlink="">
          <xdr:nvSpPr>
            <xdr:cNvPr id="7675" name="Check Box 507" hidden="1">
              <a:extLst>
                <a:ext uri="{63B3BB69-23CF-44E3-9099-C40C66FF867C}">
                  <a14:compatExt spid="_x0000_s767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7938</xdr:col>
          <xdr:colOff>236220</xdr:colOff>
          <xdr:row>720909</xdr:row>
          <xdr:rowOff>83820</xdr:rowOff>
        </xdr:from>
        <xdr:to>
          <xdr:col>7940</xdr:col>
          <xdr:colOff>220980</xdr:colOff>
          <xdr:row>720911</xdr:row>
          <xdr:rowOff>0</xdr:rowOff>
        </xdr:to>
        <xdr:sp macro="" textlink="">
          <xdr:nvSpPr>
            <xdr:cNvPr id="7676" name="Check Box 508" hidden="1">
              <a:extLst>
                <a:ext uri="{63B3BB69-23CF-44E3-9099-C40C66FF867C}">
                  <a14:compatExt spid="_x0000_s767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7938</xdr:col>
          <xdr:colOff>236220</xdr:colOff>
          <xdr:row>786445</xdr:row>
          <xdr:rowOff>83820</xdr:rowOff>
        </xdr:from>
        <xdr:to>
          <xdr:col>7940</xdr:col>
          <xdr:colOff>220980</xdr:colOff>
          <xdr:row>786447</xdr:row>
          <xdr:rowOff>0</xdr:rowOff>
        </xdr:to>
        <xdr:sp macro="" textlink="">
          <xdr:nvSpPr>
            <xdr:cNvPr id="7677" name="Check Box 509" hidden="1">
              <a:extLst>
                <a:ext uri="{63B3BB69-23CF-44E3-9099-C40C66FF867C}">
                  <a14:compatExt spid="_x0000_s767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7938</xdr:col>
          <xdr:colOff>236220</xdr:colOff>
          <xdr:row>851981</xdr:row>
          <xdr:rowOff>83820</xdr:rowOff>
        </xdr:from>
        <xdr:to>
          <xdr:col>7940</xdr:col>
          <xdr:colOff>220980</xdr:colOff>
          <xdr:row>851983</xdr:row>
          <xdr:rowOff>0</xdr:rowOff>
        </xdr:to>
        <xdr:sp macro="" textlink="">
          <xdr:nvSpPr>
            <xdr:cNvPr id="7678" name="Check Box 510" hidden="1">
              <a:extLst>
                <a:ext uri="{63B3BB69-23CF-44E3-9099-C40C66FF867C}">
                  <a14:compatExt spid="_x0000_s767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7938</xdr:col>
          <xdr:colOff>236220</xdr:colOff>
          <xdr:row>917517</xdr:row>
          <xdr:rowOff>83820</xdr:rowOff>
        </xdr:from>
        <xdr:to>
          <xdr:col>7940</xdr:col>
          <xdr:colOff>220980</xdr:colOff>
          <xdr:row>917519</xdr:row>
          <xdr:rowOff>0</xdr:rowOff>
        </xdr:to>
        <xdr:sp macro="" textlink="">
          <xdr:nvSpPr>
            <xdr:cNvPr id="7679" name="Check Box 511" hidden="1">
              <a:extLst>
                <a:ext uri="{63B3BB69-23CF-44E3-9099-C40C66FF867C}">
                  <a14:compatExt spid="_x0000_s767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7938</xdr:col>
          <xdr:colOff>236220</xdr:colOff>
          <xdr:row>983053</xdr:row>
          <xdr:rowOff>83820</xdr:rowOff>
        </xdr:from>
        <xdr:to>
          <xdr:col>7940</xdr:col>
          <xdr:colOff>220980</xdr:colOff>
          <xdr:row>983055</xdr:row>
          <xdr:rowOff>0</xdr:rowOff>
        </xdr:to>
        <xdr:sp macro="" textlink="">
          <xdr:nvSpPr>
            <xdr:cNvPr id="7680" name="Check Box 512" hidden="1">
              <a:extLst>
                <a:ext uri="{63B3BB69-23CF-44E3-9099-C40C66FF867C}">
                  <a14:compatExt spid="_x0000_s768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8194</xdr:col>
          <xdr:colOff>236220</xdr:colOff>
          <xdr:row>13</xdr:row>
          <xdr:rowOff>83820</xdr:rowOff>
        </xdr:from>
        <xdr:to>
          <xdr:col>8196</xdr:col>
          <xdr:colOff>220980</xdr:colOff>
          <xdr:row>15</xdr:row>
          <xdr:rowOff>0</xdr:rowOff>
        </xdr:to>
        <xdr:sp macro="" textlink="">
          <xdr:nvSpPr>
            <xdr:cNvPr id="7681" name="Check Box 513" hidden="1">
              <a:extLst>
                <a:ext uri="{63B3BB69-23CF-44E3-9099-C40C66FF867C}">
                  <a14:compatExt spid="_x0000_s768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8194</xdr:col>
          <xdr:colOff>236220</xdr:colOff>
          <xdr:row>65549</xdr:row>
          <xdr:rowOff>83820</xdr:rowOff>
        </xdr:from>
        <xdr:to>
          <xdr:col>8196</xdr:col>
          <xdr:colOff>220980</xdr:colOff>
          <xdr:row>65551</xdr:row>
          <xdr:rowOff>0</xdr:rowOff>
        </xdr:to>
        <xdr:sp macro="" textlink="">
          <xdr:nvSpPr>
            <xdr:cNvPr id="7682" name="Check Box 514" hidden="1">
              <a:extLst>
                <a:ext uri="{63B3BB69-23CF-44E3-9099-C40C66FF867C}">
                  <a14:compatExt spid="_x0000_s768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8194</xdr:col>
          <xdr:colOff>236220</xdr:colOff>
          <xdr:row>131085</xdr:row>
          <xdr:rowOff>83820</xdr:rowOff>
        </xdr:from>
        <xdr:to>
          <xdr:col>8196</xdr:col>
          <xdr:colOff>220980</xdr:colOff>
          <xdr:row>131087</xdr:row>
          <xdr:rowOff>0</xdr:rowOff>
        </xdr:to>
        <xdr:sp macro="" textlink="">
          <xdr:nvSpPr>
            <xdr:cNvPr id="7683" name="Check Box 515" hidden="1">
              <a:extLst>
                <a:ext uri="{63B3BB69-23CF-44E3-9099-C40C66FF867C}">
                  <a14:compatExt spid="_x0000_s768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8194</xdr:col>
          <xdr:colOff>236220</xdr:colOff>
          <xdr:row>196621</xdr:row>
          <xdr:rowOff>83820</xdr:rowOff>
        </xdr:from>
        <xdr:to>
          <xdr:col>8196</xdr:col>
          <xdr:colOff>220980</xdr:colOff>
          <xdr:row>196623</xdr:row>
          <xdr:rowOff>0</xdr:rowOff>
        </xdr:to>
        <xdr:sp macro="" textlink="">
          <xdr:nvSpPr>
            <xdr:cNvPr id="7684" name="Check Box 516" hidden="1">
              <a:extLst>
                <a:ext uri="{63B3BB69-23CF-44E3-9099-C40C66FF867C}">
                  <a14:compatExt spid="_x0000_s768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8194</xdr:col>
          <xdr:colOff>236220</xdr:colOff>
          <xdr:row>262157</xdr:row>
          <xdr:rowOff>83820</xdr:rowOff>
        </xdr:from>
        <xdr:to>
          <xdr:col>8196</xdr:col>
          <xdr:colOff>220980</xdr:colOff>
          <xdr:row>262159</xdr:row>
          <xdr:rowOff>0</xdr:rowOff>
        </xdr:to>
        <xdr:sp macro="" textlink="">
          <xdr:nvSpPr>
            <xdr:cNvPr id="7685" name="Check Box 517" hidden="1">
              <a:extLst>
                <a:ext uri="{63B3BB69-23CF-44E3-9099-C40C66FF867C}">
                  <a14:compatExt spid="_x0000_s768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8194</xdr:col>
          <xdr:colOff>236220</xdr:colOff>
          <xdr:row>327693</xdr:row>
          <xdr:rowOff>83820</xdr:rowOff>
        </xdr:from>
        <xdr:to>
          <xdr:col>8196</xdr:col>
          <xdr:colOff>220980</xdr:colOff>
          <xdr:row>327695</xdr:row>
          <xdr:rowOff>0</xdr:rowOff>
        </xdr:to>
        <xdr:sp macro="" textlink="">
          <xdr:nvSpPr>
            <xdr:cNvPr id="7686" name="Check Box 518" hidden="1">
              <a:extLst>
                <a:ext uri="{63B3BB69-23CF-44E3-9099-C40C66FF867C}">
                  <a14:compatExt spid="_x0000_s768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8194</xdr:col>
          <xdr:colOff>236220</xdr:colOff>
          <xdr:row>393229</xdr:row>
          <xdr:rowOff>83820</xdr:rowOff>
        </xdr:from>
        <xdr:to>
          <xdr:col>8196</xdr:col>
          <xdr:colOff>220980</xdr:colOff>
          <xdr:row>393231</xdr:row>
          <xdr:rowOff>0</xdr:rowOff>
        </xdr:to>
        <xdr:sp macro="" textlink="">
          <xdr:nvSpPr>
            <xdr:cNvPr id="7687" name="Check Box 519" hidden="1">
              <a:extLst>
                <a:ext uri="{63B3BB69-23CF-44E3-9099-C40C66FF867C}">
                  <a14:compatExt spid="_x0000_s768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8194</xdr:col>
          <xdr:colOff>236220</xdr:colOff>
          <xdr:row>458765</xdr:row>
          <xdr:rowOff>83820</xdr:rowOff>
        </xdr:from>
        <xdr:to>
          <xdr:col>8196</xdr:col>
          <xdr:colOff>220980</xdr:colOff>
          <xdr:row>458767</xdr:row>
          <xdr:rowOff>0</xdr:rowOff>
        </xdr:to>
        <xdr:sp macro="" textlink="">
          <xdr:nvSpPr>
            <xdr:cNvPr id="7688" name="Check Box 520" hidden="1">
              <a:extLst>
                <a:ext uri="{63B3BB69-23CF-44E3-9099-C40C66FF867C}">
                  <a14:compatExt spid="_x0000_s768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8194</xdr:col>
          <xdr:colOff>236220</xdr:colOff>
          <xdr:row>524301</xdr:row>
          <xdr:rowOff>83820</xdr:rowOff>
        </xdr:from>
        <xdr:to>
          <xdr:col>8196</xdr:col>
          <xdr:colOff>220980</xdr:colOff>
          <xdr:row>524303</xdr:row>
          <xdr:rowOff>0</xdr:rowOff>
        </xdr:to>
        <xdr:sp macro="" textlink="">
          <xdr:nvSpPr>
            <xdr:cNvPr id="7689" name="Check Box 521" hidden="1">
              <a:extLst>
                <a:ext uri="{63B3BB69-23CF-44E3-9099-C40C66FF867C}">
                  <a14:compatExt spid="_x0000_s768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8194</xdr:col>
          <xdr:colOff>236220</xdr:colOff>
          <xdr:row>589837</xdr:row>
          <xdr:rowOff>83820</xdr:rowOff>
        </xdr:from>
        <xdr:to>
          <xdr:col>8196</xdr:col>
          <xdr:colOff>220980</xdr:colOff>
          <xdr:row>589839</xdr:row>
          <xdr:rowOff>0</xdr:rowOff>
        </xdr:to>
        <xdr:sp macro="" textlink="">
          <xdr:nvSpPr>
            <xdr:cNvPr id="7690" name="Check Box 522" hidden="1">
              <a:extLst>
                <a:ext uri="{63B3BB69-23CF-44E3-9099-C40C66FF867C}">
                  <a14:compatExt spid="_x0000_s769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8194</xdr:col>
          <xdr:colOff>236220</xdr:colOff>
          <xdr:row>655373</xdr:row>
          <xdr:rowOff>83820</xdr:rowOff>
        </xdr:from>
        <xdr:to>
          <xdr:col>8196</xdr:col>
          <xdr:colOff>220980</xdr:colOff>
          <xdr:row>655375</xdr:row>
          <xdr:rowOff>0</xdr:rowOff>
        </xdr:to>
        <xdr:sp macro="" textlink="">
          <xdr:nvSpPr>
            <xdr:cNvPr id="7691" name="Check Box 523" hidden="1">
              <a:extLst>
                <a:ext uri="{63B3BB69-23CF-44E3-9099-C40C66FF867C}">
                  <a14:compatExt spid="_x0000_s769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8194</xdr:col>
          <xdr:colOff>236220</xdr:colOff>
          <xdr:row>720909</xdr:row>
          <xdr:rowOff>83820</xdr:rowOff>
        </xdr:from>
        <xdr:to>
          <xdr:col>8196</xdr:col>
          <xdr:colOff>220980</xdr:colOff>
          <xdr:row>720911</xdr:row>
          <xdr:rowOff>0</xdr:rowOff>
        </xdr:to>
        <xdr:sp macro="" textlink="">
          <xdr:nvSpPr>
            <xdr:cNvPr id="7692" name="Check Box 524" hidden="1">
              <a:extLst>
                <a:ext uri="{63B3BB69-23CF-44E3-9099-C40C66FF867C}">
                  <a14:compatExt spid="_x0000_s769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8194</xdr:col>
          <xdr:colOff>236220</xdr:colOff>
          <xdr:row>786445</xdr:row>
          <xdr:rowOff>83820</xdr:rowOff>
        </xdr:from>
        <xdr:to>
          <xdr:col>8196</xdr:col>
          <xdr:colOff>220980</xdr:colOff>
          <xdr:row>786447</xdr:row>
          <xdr:rowOff>0</xdr:rowOff>
        </xdr:to>
        <xdr:sp macro="" textlink="">
          <xdr:nvSpPr>
            <xdr:cNvPr id="7693" name="Check Box 525" hidden="1">
              <a:extLst>
                <a:ext uri="{63B3BB69-23CF-44E3-9099-C40C66FF867C}">
                  <a14:compatExt spid="_x0000_s769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8194</xdr:col>
          <xdr:colOff>236220</xdr:colOff>
          <xdr:row>851981</xdr:row>
          <xdr:rowOff>83820</xdr:rowOff>
        </xdr:from>
        <xdr:to>
          <xdr:col>8196</xdr:col>
          <xdr:colOff>220980</xdr:colOff>
          <xdr:row>851983</xdr:row>
          <xdr:rowOff>0</xdr:rowOff>
        </xdr:to>
        <xdr:sp macro="" textlink="">
          <xdr:nvSpPr>
            <xdr:cNvPr id="7694" name="Check Box 526" hidden="1">
              <a:extLst>
                <a:ext uri="{63B3BB69-23CF-44E3-9099-C40C66FF867C}">
                  <a14:compatExt spid="_x0000_s769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8194</xdr:col>
          <xdr:colOff>236220</xdr:colOff>
          <xdr:row>917517</xdr:row>
          <xdr:rowOff>83820</xdr:rowOff>
        </xdr:from>
        <xdr:to>
          <xdr:col>8196</xdr:col>
          <xdr:colOff>220980</xdr:colOff>
          <xdr:row>917519</xdr:row>
          <xdr:rowOff>0</xdr:rowOff>
        </xdr:to>
        <xdr:sp macro="" textlink="">
          <xdr:nvSpPr>
            <xdr:cNvPr id="7695" name="Check Box 527" hidden="1">
              <a:extLst>
                <a:ext uri="{63B3BB69-23CF-44E3-9099-C40C66FF867C}">
                  <a14:compatExt spid="_x0000_s769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8194</xdr:col>
          <xdr:colOff>236220</xdr:colOff>
          <xdr:row>983053</xdr:row>
          <xdr:rowOff>83820</xdr:rowOff>
        </xdr:from>
        <xdr:to>
          <xdr:col>8196</xdr:col>
          <xdr:colOff>220980</xdr:colOff>
          <xdr:row>983055</xdr:row>
          <xdr:rowOff>0</xdr:rowOff>
        </xdr:to>
        <xdr:sp macro="" textlink="">
          <xdr:nvSpPr>
            <xdr:cNvPr id="7696" name="Check Box 528" hidden="1">
              <a:extLst>
                <a:ext uri="{63B3BB69-23CF-44E3-9099-C40C66FF867C}">
                  <a14:compatExt spid="_x0000_s769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8450</xdr:col>
          <xdr:colOff>236220</xdr:colOff>
          <xdr:row>13</xdr:row>
          <xdr:rowOff>83820</xdr:rowOff>
        </xdr:from>
        <xdr:to>
          <xdr:col>8452</xdr:col>
          <xdr:colOff>220980</xdr:colOff>
          <xdr:row>15</xdr:row>
          <xdr:rowOff>0</xdr:rowOff>
        </xdr:to>
        <xdr:sp macro="" textlink="">
          <xdr:nvSpPr>
            <xdr:cNvPr id="7697" name="Check Box 529" hidden="1">
              <a:extLst>
                <a:ext uri="{63B3BB69-23CF-44E3-9099-C40C66FF867C}">
                  <a14:compatExt spid="_x0000_s769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8450</xdr:col>
          <xdr:colOff>236220</xdr:colOff>
          <xdr:row>65549</xdr:row>
          <xdr:rowOff>83820</xdr:rowOff>
        </xdr:from>
        <xdr:to>
          <xdr:col>8452</xdr:col>
          <xdr:colOff>220980</xdr:colOff>
          <xdr:row>65551</xdr:row>
          <xdr:rowOff>0</xdr:rowOff>
        </xdr:to>
        <xdr:sp macro="" textlink="">
          <xdr:nvSpPr>
            <xdr:cNvPr id="7698" name="Check Box 530" hidden="1">
              <a:extLst>
                <a:ext uri="{63B3BB69-23CF-44E3-9099-C40C66FF867C}">
                  <a14:compatExt spid="_x0000_s769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8450</xdr:col>
          <xdr:colOff>236220</xdr:colOff>
          <xdr:row>131085</xdr:row>
          <xdr:rowOff>83820</xdr:rowOff>
        </xdr:from>
        <xdr:to>
          <xdr:col>8452</xdr:col>
          <xdr:colOff>220980</xdr:colOff>
          <xdr:row>131087</xdr:row>
          <xdr:rowOff>0</xdr:rowOff>
        </xdr:to>
        <xdr:sp macro="" textlink="">
          <xdr:nvSpPr>
            <xdr:cNvPr id="7699" name="Check Box 531" hidden="1">
              <a:extLst>
                <a:ext uri="{63B3BB69-23CF-44E3-9099-C40C66FF867C}">
                  <a14:compatExt spid="_x0000_s769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8450</xdr:col>
          <xdr:colOff>236220</xdr:colOff>
          <xdr:row>196621</xdr:row>
          <xdr:rowOff>83820</xdr:rowOff>
        </xdr:from>
        <xdr:to>
          <xdr:col>8452</xdr:col>
          <xdr:colOff>220980</xdr:colOff>
          <xdr:row>196623</xdr:row>
          <xdr:rowOff>0</xdr:rowOff>
        </xdr:to>
        <xdr:sp macro="" textlink="">
          <xdr:nvSpPr>
            <xdr:cNvPr id="7700" name="Check Box 532" hidden="1">
              <a:extLst>
                <a:ext uri="{63B3BB69-23CF-44E3-9099-C40C66FF867C}">
                  <a14:compatExt spid="_x0000_s770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8450</xdr:col>
          <xdr:colOff>236220</xdr:colOff>
          <xdr:row>262157</xdr:row>
          <xdr:rowOff>83820</xdr:rowOff>
        </xdr:from>
        <xdr:to>
          <xdr:col>8452</xdr:col>
          <xdr:colOff>220980</xdr:colOff>
          <xdr:row>262159</xdr:row>
          <xdr:rowOff>0</xdr:rowOff>
        </xdr:to>
        <xdr:sp macro="" textlink="">
          <xdr:nvSpPr>
            <xdr:cNvPr id="7701" name="Check Box 533" hidden="1">
              <a:extLst>
                <a:ext uri="{63B3BB69-23CF-44E3-9099-C40C66FF867C}">
                  <a14:compatExt spid="_x0000_s770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8450</xdr:col>
          <xdr:colOff>236220</xdr:colOff>
          <xdr:row>327693</xdr:row>
          <xdr:rowOff>83820</xdr:rowOff>
        </xdr:from>
        <xdr:to>
          <xdr:col>8452</xdr:col>
          <xdr:colOff>220980</xdr:colOff>
          <xdr:row>327695</xdr:row>
          <xdr:rowOff>0</xdr:rowOff>
        </xdr:to>
        <xdr:sp macro="" textlink="">
          <xdr:nvSpPr>
            <xdr:cNvPr id="7702" name="Check Box 534" hidden="1">
              <a:extLst>
                <a:ext uri="{63B3BB69-23CF-44E3-9099-C40C66FF867C}">
                  <a14:compatExt spid="_x0000_s770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8450</xdr:col>
          <xdr:colOff>236220</xdr:colOff>
          <xdr:row>393229</xdr:row>
          <xdr:rowOff>83820</xdr:rowOff>
        </xdr:from>
        <xdr:to>
          <xdr:col>8452</xdr:col>
          <xdr:colOff>220980</xdr:colOff>
          <xdr:row>393231</xdr:row>
          <xdr:rowOff>0</xdr:rowOff>
        </xdr:to>
        <xdr:sp macro="" textlink="">
          <xdr:nvSpPr>
            <xdr:cNvPr id="7703" name="Check Box 535" hidden="1">
              <a:extLst>
                <a:ext uri="{63B3BB69-23CF-44E3-9099-C40C66FF867C}">
                  <a14:compatExt spid="_x0000_s770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8450</xdr:col>
          <xdr:colOff>236220</xdr:colOff>
          <xdr:row>458765</xdr:row>
          <xdr:rowOff>83820</xdr:rowOff>
        </xdr:from>
        <xdr:to>
          <xdr:col>8452</xdr:col>
          <xdr:colOff>220980</xdr:colOff>
          <xdr:row>458767</xdr:row>
          <xdr:rowOff>0</xdr:rowOff>
        </xdr:to>
        <xdr:sp macro="" textlink="">
          <xdr:nvSpPr>
            <xdr:cNvPr id="7704" name="Check Box 536" hidden="1">
              <a:extLst>
                <a:ext uri="{63B3BB69-23CF-44E3-9099-C40C66FF867C}">
                  <a14:compatExt spid="_x0000_s770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8450</xdr:col>
          <xdr:colOff>236220</xdr:colOff>
          <xdr:row>524301</xdr:row>
          <xdr:rowOff>83820</xdr:rowOff>
        </xdr:from>
        <xdr:to>
          <xdr:col>8452</xdr:col>
          <xdr:colOff>220980</xdr:colOff>
          <xdr:row>524303</xdr:row>
          <xdr:rowOff>0</xdr:rowOff>
        </xdr:to>
        <xdr:sp macro="" textlink="">
          <xdr:nvSpPr>
            <xdr:cNvPr id="7705" name="Check Box 537" hidden="1">
              <a:extLst>
                <a:ext uri="{63B3BB69-23CF-44E3-9099-C40C66FF867C}">
                  <a14:compatExt spid="_x0000_s770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8450</xdr:col>
          <xdr:colOff>236220</xdr:colOff>
          <xdr:row>589837</xdr:row>
          <xdr:rowOff>83820</xdr:rowOff>
        </xdr:from>
        <xdr:to>
          <xdr:col>8452</xdr:col>
          <xdr:colOff>220980</xdr:colOff>
          <xdr:row>589839</xdr:row>
          <xdr:rowOff>0</xdr:rowOff>
        </xdr:to>
        <xdr:sp macro="" textlink="">
          <xdr:nvSpPr>
            <xdr:cNvPr id="7706" name="Check Box 538" hidden="1">
              <a:extLst>
                <a:ext uri="{63B3BB69-23CF-44E3-9099-C40C66FF867C}">
                  <a14:compatExt spid="_x0000_s770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8450</xdr:col>
          <xdr:colOff>236220</xdr:colOff>
          <xdr:row>655373</xdr:row>
          <xdr:rowOff>83820</xdr:rowOff>
        </xdr:from>
        <xdr:to>
          <xdr:col>8452</xdr:col>
          <xdr:colOff>220980</xdr:colOff>
          <xdr:row>655375</xdr:row>
          <xdr:rowOff>0</xdr:rowOff>
        </xdr:to>
        <xdr:sp macro="" textlink="">
          <xdr:nvSpPr>
            <xdr:cNvPr id="7707" name="Check Box 539" hidden="1">
              <a:extLst>
                <a:ext uri="{63B3BB69-23CF-44E3-9099-C40C66FF867C}">
                  <a14:compatExt spid="_x0000_s770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8450</xdr:col>
          <xdr:colOff>236220</xdr:colOff>
          <xdr:row>720909</xdr:row>
          <xdr:rowOff>83820</xdr:rowOff>
        </xdr:from>
        <xdr:to>
          <xdr:col>8452</xdr:col>
          <xdr:colOff>220980</xdr:colOff>
          <xdr:row>720911</xdr:row>
          <xdr:rowOff>0</xdr:rowOff>
        </xdr:to>
        <xdr:sp macro="" textlink="">
          <xdr:nvSpPr>
            <xdr:cNvPr id="7708" name="Check Box 540" hidden="1">
              <a:extLst>
                <a:ext uri="{63B3BB69-23CF-44E3-9099-C40C66FF867C}">
                  <a14:compatExt spid="_x0000_s770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8450</xdr:col>
          <xdr:colOff>236220</xdr:colOff>
          <xdr:row>786445</xdr:row>
          <xdr:rowOff>83820</xdr:rowOff>
        </xdr:from>
        <xdr:to>
          <xdr:col>8452</xdr:col>
          <xdr:colOff>220980</xdr:colOff>
          <xdr:row>786447</xdr:row>
          <xdr:rowOff>0</xdr:rowOff>
        </xdr:to>
        <xdr:sp macro="" textlink="">
          <xdr:nvSpPr>
            <xdr:cNvPr id="7709" name="Check Box 541" hidden="1">
              <a:extLst>
                <a:ext uri="{63B3BB69-23CF-44E3-9099-C40C66FF867C}">
                  <a14:compatExt spid="_x0000_s770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8450</xdr:col>
          <xdr:colOff>236220</xdr:colOff>
          <xdr:row>851981</xdr:row>
          <xdr:rowOff>83820</xdr:rowOff>
        </xdr:from>
        <xdr:to>
          <xdr:col>8452</xdr:col>
          <xdr:colOff>220980</xdr:colOff>
          <xdr:row>851983</xdr:row>
          <xdr:rowOff>0</xdr:rowOff>
        </xdr:to>
        <xdr:sp macro="" textlink="">
          <xdr:nvSpPr>
            <xdr:cNvPr id="7710" name="Check Box 542" hidden="1">
              <a:extLst>
                <a:ext uri="{63B3BB69-23CF-44E3-9099-C40C66FF867C}">
                  <a14:compatExt spid="_x0000_s771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8450</xdr:col>
          <xdr:colOff>236220</xdr:colOff>
          <xdr:row>917517</xdr:row>
          <xdr:rowOff>83820</xdr:rowOff>
        </xdr:from>
        <xdr:to>
          <xdr:col>8452</xdr:col>
          <xdr:colOff>220980</xdr:colOff>
          <xdr:row>917519</xdr:row>
          <xdr:rowOff>0</xdr:rowOff>
        </xdr:to>
        <xdr:sp macro="" textlink="">
          <xdr:nvSpPr>
            <xdr:cNvPr id="7711" name="Check Box 543" hidden="1">
              <a:extLst>
                <a:ext uri="{63B3BB69-23CF-44E3-9099-C40C66FF867C}">
                  <a14:compatExt spid="_x0000_s771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8450</xdr:col>
          <xdr:colOff>236220</xdr:colOff>
          <xdr:row>983053</xdr:row>
          <xdr:rowOff>83820</xdr:rowOff>
        </xdr:from>
        <xdr:to>
          <xdr:col>8452</xdr:col>
          <xdr:colOff>220980</xdr:colOff>
          <xdr:row>983055</xdr:row>
          <xdr:rowOff>0</xdr:rowOff>
        </xdr:to>
        <xdr:sp macro="" textlink="">
          <xdr:nvSpPr>
            <xdr:cNvPr id="7712" name="Check Box 544" hidden="1">
              <a:extLst>
                <a:ext uri="{63B3BB69-23CF-44E3-9099-C40C66FF867C}">
                  <a14:compatExt spid="_x0000_s771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8706</xdr:col>
          <xdr:colOff>236220</xdr:colOff>
          <xdr:row>13</xdr:row>
          <xdr:rowOff>83820</xdr:rowOff>
        </xdr:from>
        <xdr:to>
          <xdr:col>8708</xdr:col>
          <xdr:colOff>220980</xdr:colOff>
          <xdr:row>15</xdr:row>
          <xdr:rowOff>0</xdr:rowOff>
        </xdr:to>
        <xdr:sp macro="" textlink="">
          <xdr:nvSpPr>
            <xdr:cNvPr id="7713" name="Check Box 545" hidden="1">
              <a:extLst>
                <a:ext uri="{63B3BB69-23CF-44E3-9099-C40C66FF867C}">
                  <a14:compatExt spid="_x0000_s771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8706</xdr:col>
          <xdr:colOff>236220</xdr:colOff>
          <xdr:row>65549</xdr:row>
          <xdr:rowOff>83820</xdr:rowOff>
        </xdr:from>
        <xdr:to>
          <xdr:col>8708</xdr:col>
          <xdr:colOff>220980</xdr:colOff>
          <xdr:row>65551</xdr:row>
          <xdr:rowOff>0</xdr:rowOff>
        </xdr:to>
        <xdr:sp macro="" textlink="">
          <xdr:nvSpPr>
            <xdr:cNvPr id="7714" name="Check Box 546" hidden="1">
              <a:extLst>
                <a:ext uri="{63B3BB69-23CF-44E3-9099-C40C66FF867C}">
                  <a14:compatExt spid="_x0000_s771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8706</xdr:col>
          <xdr:colOff>236220</xdr:colOff>
          <xdr:row>131085</xdr:row>
          <xdr:rowOff>83820</xdr:rowOff>
        </xdr:from>
        <xdr:to>
          <xdr:col>8708</xdr:col>
          <xdr:colOff>220980</xdr:colOff>
          <xdr:row>131087</xdr:row>
          <xdr:rowOff>0</xdr:rowOff>
        </xdr:to>
        <xdr:sp macro="" textlink="">
          <xdr:nvSpPr>
            <xdr:cNvPr id="7715" name="Check Box 547" hidden="1">
              <a:extLst>
                <a:ext uri="{63B3BB69-23CF-44E3-9099-C40C66FF867C}">
                  <a14:compatExt spid="_x0000_s771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8706</xdr:col>
          <xdr:colOff>236220</xdr:colOff>
          <xdr:row>196621</xdr:row>
          <xdr:rowOff>83820</xdr:rowOff>
        </xdr:from>
        <xdr:to>
          <xdr:col>8708</xdr:col>
          <xdr:colOff>220980</xdr:colOff>
          <xdr:row>196623</xdr:row>
          <xdr:rowOff>0</xdr:rowOff>
        </xdr:to>
        <xdr:sp macro="" textlink="">
          <xdr:nvSpPr>
            <xdr:cNvPr id="7716" name="Check Box 548" hidden="1">
              <a:extLst>
                <a:ext uri="{63B3BB69-23CF-44E3-9099-C40C66FF867C}">
                  <a14:compatExt spid="_x0000_s771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8706</xdr:col>
          <xdr:colOff>236220</xdr:colOff>
          <xdr:row>262157</xdr:row>
          <xdr:rowOff>83820</xdr:rowOff>
        </xdr:from>
        <xdr:to>
          <xdr:col>8708</xdr:col>
          <xdr:colOff>220980</xdr:colOff>
          <xdr:row>262159</xdr:row>
          <xdr:rowOff>0</xdr:rowOff>
        </xdr:to>
        <xdr:sp macro="" textlink="">
          <xdr:nvSpPr>
            <xdr:cNvPr id="7717" name="Check Box 549" hidden="1">
              <a:extLst>
                <a:ext uri="{63B3BB69-23CF-44E3-9099-C40C66FF867C}">
                  <a14:compatExt spid="_x0000_s771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8706</xdr:col>
          <xdr:colOff>236220</xdr:colOff>
          <xdr:row>327693</xdr:row>
          <xdr:rowOff>83820</xdr:rowOff>
        </xdr:from>
        <xdr:to>
          <xdr:col>8708</xdr:col>
          <xdr:colOff>220980</xdr:colOff>
          <xdr:row>327695</xdr:row>
          <xdr:rowOff>0</xdr:rowOff>
        </xdr:to>
        <xdr:sp macro="" textlink="">
          <xdr:nvSpPr>
            <xdr:cNvPr id="7718" name="Check Box 550" hidden="1">
              <a:extLst>
                <a:ext uri="{63B3BB69-23CF-44E3-9099-C40C66FF867C}">
                  <a14:compatExt spid="_x0000_s771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8706</xdr:col>
          <xdr:colOff>236220</xdr:colOff>
          <xdr:row>393229</xdr:row>
          <xdr:rowOff>83820</xdr:rowOff>
        </xdr:from>
        <xdr:to>
          <xdr:col>8708</xdr:col>
          <xdr:colOff>220980</xdr:colOff>
          <xdr:row>393231</xdr:row>
          <xdr:rowOff>0</xdr:rowOff>
        </xdr:to>
        <xdr:sp macro="" textlink="">
          <xdr:nvSpPr>
            <xdr:cNvPr id="7719" name="Check Box 551" hidden="1">
              <a:extLst>
                <a:ext uri="{63B3BB69-23CF-44E3-9099-C40C66FF867C}">
                  <a14:compatExt spid="_x0000_s771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8706</xdr:col>
          <xdr:colOff>236220</xdr:colOff>
          <xdr:row>458765</xdr:row>
          <xdr:rowOff>83820</xdr:rowOff>
        </xdr:from>
        <xdr:to>
          <xdr:col>8708</xdr:col>
          <xdr:colOff>220980</xdr:colOff>
          <xdr:row>458767</xdr:row>
          <xdr:rowOff>0</xdr:rowOff>
        </xdr:to>
        <xdr:sp macro="" textlink="">
          <xdr:nvSpPr>
            <xdr:cNvPr id="7720" name="Check Box 552" hidden="1">
              <a:extLst>
                <a:ext uri="{63B3BB69-23CF-44E3-9099-C40C66FF867C}">
                  <a14:compatExt spid="_x0000_s772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8706</xdr:col>
          <xdr:colOff>236220</xdr:colOff>
          <xdr:row>524301</xdr:row>
          <xdr:rowOff>83820</xdr:rowOff>
        </xdr:from>
        <xdr:to>
          <xdr:col>8708</xdr:col>
          <xdr:colOff>220980</xdr:colOff>
          <xdr:row>524303</xdr:row>
          <xdr:rowOff>0</xdr:rowOff>
        </xdr:to>
        <xdr:sp macro="" textlink="">
          <xdr:nvSpPr>
            <xdr:cNvPr id="7721" name="Check Box 553" hidden="1">
              <a:extLst>
                <a:ext uri="{63B3BB69-23CF-44E3-9099-C40C66FF867C}">
                  <a14:compatExt spid="_x0000_s772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8706</xdr:col>
          <xdr:colOff>236220</xdr:colOff>
          <xdr:row>589837</xdr:row>
          <xdr:rowOff>83820</xdr:rowOff>
        </xdr:from>
        <xdr:to>
          <xdr:col>8708</xdr:col>
          <xdr:colOff>220980</xdr:colOff>
          <xdr:row>589839</xdr:row>
          <xdr:rowOff>0</xdr:rowOff>
        </xdr:to>
        <xdr:sp macro="" textlink="">
          <xdr:nvSpPr>
            <xdr:cNvPr id="7722" name="Check Box 554" hidden="1">
              <a:extLst>
                <a:ext uri="{63B3BB69-23CF-44E3-9099-C40C66FF867C}">
                  <a14:compatExt spid="_x0000_s772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8706</xdr:col>
          <xdr:colOff>236220</xdr:colOff>
          <xdr:row>655373</xdr:row>
          <xdr:rowOff>83820</xdr:rowOff>
        </xdr:from>
        <xdr:to>
          <xdr:col>8708</xdr:col>
          <xdr:colOff>220980</xdr:colOff>
          <xdr:row>655375</xdr:row>
          <xdr:rowOff>0</xdr:rowOff>
        </xdr:to>
        <xdr:sp macro="" textlink="">
          <xdr:nvSpPr>
            <xdr:cNvPr id="7723" name="Check Box 555" hidden="1">
              <a:extLst>
                <a:ext uri="{63B3BB69-23CF-44E3-9099-C40C66FF867C}">
                  <a14:compatExt spid="_x0000_s772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8706</xdr:col>
          <xdr:colOff>236220</xdr:colOff>
          <xdr:row>720909</xdr:row>
          <xdr:rowOff>83820</xdr:rowOff>
        </xdr:from>
        <xdr:to>
          <xdr:col>8708</xdr:col>
          <xdr:colOff>220980</xdr:colOff>
          <xdr:row>720911</xdr:row>
          <xdr:rowOff>0</xdr:rowOff>
        </xdr:to>
        <xdr:sp macro="" textlink="">
          <xdr:nvSpPr>
            <xdr:cNvPr id="7724" name="Check Box 556" hidden="1">
              <a:extLst>
                <a:ext uri="{63B3BB69-23CF-44E3-9099-C40C66FF867C}">
                  <a14:compatExt spid="_x0000_s772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8706</xdr:col>
          <xdr:colOff>236220</xdr:colOff>
          <xdr:row>786445</xdr:row>
          <xdr:rowOff>83820</xdr:rowOff>
        </xdr:from>
        <xdr:to>
          <xdr:col>8708</xdr:col>
          <xdr:colOff>220980</xdr:colOff>
          <xdr:row>786447</xdr:row>
          <xdr:rowOff>0</xdr:rowOff>
        </xdr:to>
        <xdr:sp macro="" textlink="">
          <xdr:nvSpPr>
            <xdr:cNvPr id="7725" name="Check Box 557" hidden="1">
              <a:extLst>
                <a:ext uri="{63B3BB69-23CF-44E3-9099-C40C66FF867C}">
                  <a14:compatExt spid="_x0000_s772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8706</xdr:col>
          <xdr:colOff>236220</xdr:colOff>
          <xdr:row>851981</xdr:row>
          <xdr:rowOff>83820</xdr:rowOff>
        </xdr:from>
        <xdr:to>
          <xdr:col>8708</xdr:col>
          <xdr:colOff>220980</xdr:colOff>
          <xdr:row>851983</xdr:row>
          <xdr:rowOff>0</xdr:rowOff>
        </xdr:to>
        <xdr:sp macro="" textlink="">
          <xdr:nvSpPr>
            <xdr:cNvPr id="7726" name="Check Box 558" hidden="1">
              <a:extLst>
                <a:ext uri="{63B3BB69-23CF-44E3-9099-C40C66FF867C}">
                  <a14:compatExt spid="_x0000_s772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8706</xdr:col>
          <xdr:colOff>236220</xdr:colOff>
          <xdr:row>917517</xdr:row>
          <xdr:rowOff>83820</xdr:rowOff>
        </xdr:from>
        <xdr:to>
          <xdr:col>8708</xdr:col>
          <xdr:colOff>220980</xdr:colOff>
          <xdr:row>917519</xdr:row>
          <xdr:rowOff>0</xdr:rowOff>
        </xdr:to>
        <xdr:sp macro="" textlink="">
          <xdr:nvSpPr>
            <xdr:cNvPr id="7727" name="Check Box 559" hidden="1">
              <a:extLst>
                <a:ext uri="{63B3BB69-23CF-44E3-9099-C40C66FF867C}">
                  <a14:compatExt spid="_x0000_s772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8706</xdr:col>
          <xdr:colOff>236220</xdr:colOff>
          <xdr:row>983053</xdr:row>
          <xdr:rowOff>83820</xdr:rowOff>
        </xdr:from>
        <xdr:to>
          <xdr:col>8708</xdr:col>
          <xdr:colOff>220980</xdr:colOff>
          <xdr:row>983055</xdr:row>
          <xdr:rowOff>0</xdr:rowOff>
        </xdr:to>
        <xdr:sp macro="" textlink="">
          <xdr:nvSpPr>
            <xdr:cNvPr id="7728" name="Check Box 560" hidden="1">
              <a:extLst>
                <a:ext uri="{63B3BB69-23CF-44E3-9099-C40C66FF867C}">
                  <a14:compatExt spid="_x0000_s772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8962</xdr:col>
          <xdr:colOff>236220</xdr:colOff>
          <xdr:row>13</xdr:row>
          <xdr:rowOff>83820</xdr:rowOff>
        </xdr:from>
        <xdr:to>
          <xdr:col>8964</xdr:col>
          <xdr:colOff>220980</xdr:colOff>
          <xdr:row>15</xdr:row>
          <xdr:rowOff>0</xdr:rowOff>
        </xdr:to>
        <xdr:sp macro="" textlink="">
          <xdr:nvSpPr>
            <xdr:cNvPr id="7729" name="Check Box 561" hidden="1">
              <a:extLst>
                <a:ext uri="{63B3BB69-23CF-44E3-9099-C40C66FF867C}">
                  <a14:compatExt spid="_x0000_s772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8962</xdr:col>
          <xdr:colOff>236220</xdr:colOff>
          <xdr:row>65549</xdr:row>
          <xdr:rowOff>83820</xdr:rowOff>
        </xdr:from>
        <xdr:to>
          <xdr:col>8964</xdr:col>
          <xdr:colOff>220980</xdr:colOff>
          <xdr:row>65551</xdr:row>
          <xdr:rowOff>0</xdr:rowOff>
        </xdr:to>
        <xdr:sp macro="" textlink="">
          <xdr:nvSpPr>
            <xdr:cNvPr id="7730" name="Check Box 562" hidden="1">
              <a:extLst>
                <a:ext uri="{63B3BB69-23CF-44E3-9099-C40C66FF867C}">
                  <a14:compatExt spid="_x0000_s773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8962</xdr:col>
          <xdr:colOff>236220</xdr:colOff>
          <xdr:row>131085</xdr:row>
          <xdr:rowOff>83820</xdr:rowOff>
        </xdr:from>
        <xdr:to>
          <xdr:col>8964</xdr:col>
          <xdr:colOff>220980</xdr:colOff>
          <xdr:row>131087</xdr:row>
          <xdr:rowOff>0</xdr:rowOff>
        </xdr:to>
        <xdr:sp macro="" textlink="">
          <xdr:nvSpPr>
            <xdr:cNvPr id="7731" name="Check Box 563" hidden="1">
              <a:extLst>
                <a:ext uri="{63B3BB69-23CF-44E3-9099-C40C66FF867C}">
                  <a14:compatExt spid="_x0000_s773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8962</xdr:col>
          <xdr:colOff>236220</xdr:colOff>
          <xdr:row>196621</xdr:row>
          <xdr:rowOff>83820</xdr:rowOff>
        </xdr:from>
        <xdr:to>
          <xdr:col>8964</xdr:col>
          <xdr:colOff>220980</xdr:colOff>
          <xdr:row>196623</xdr:row>
          <xdr:rowOff>0</xdr:rowOff>
        </xdr:to>
        <xdr:sp macro="" textlink="">
          <xdr:nvSpPr>
            <xdr:cNvPr id="7732" name="Check Box 564" hidden="1">
              <a:extLst>
                <a:ext uri="{63B3BB69-23CF-44E3-9099-C40C66FF867C}">
                  <a14:compatExt spid="_x0000_s773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8962</xdr:col>
          <xdr:colOff>236220</xdr:colOff>
          <xdr:row>262157</xdr:row>
          <xdr:rowOff>83820</xdr:rowOff>
        </xdr:from>
        <xdr:to>
          <xdr:col>8964</xdr:col>
          <xdr:colOff>220980</xdr:colOff>
          <xdr:row>262159</xdr:row>
          <xdr:rowOff>0</xdr:rowOff>
        </xdr:to>
        <xdr:sp macro="" textlink="">
          <xdr:nvSpPr>
            <xdr:cNvPr id="7733" name="Check Box 565" hidden="1">
              <a:extLst>
                <a:ext uri="{63B3BB69-23CF-44E3-9099-C40C66FF867C}">
                  <a14:compatExt spid="_x0000_s773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8962</xdr:col>
          <xdr:colOff>236220</xdr:colOff>
          <xdr:row>327693</xdr:row>
          <xdr:rowOff>83820</xdr:rowOff>
        </xdr:from>
        <xdr:to>
          <xdr:col>8964</xdr:col>
          <xdr:colOff>220980</xdr:colOff>
          <xdr:row>327695</xdr:row>
          <xdr:rowOff>0</xdr:rowOff>
        </xdr:to>
        <xdr:sp macro="" textlink="">
          <xdr:nvSpPr>
            <xdr:cNvPr id="7734" name="Check Box 566" hidden="1">
              <a:extLst>
                <a:ext uri="{63B3BB69-23CF-44E3-9099-C40C66FF867C}">
                  <a14:compatExt spid="_x0000_s773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8962</xdr:col>
          <xdr:colOff>236220</xdr:colOff>
          <xdr:row>393229</xdr:row>
          <xdr:rowOff>83820</xdr:rowOff>
        </xdr:from>
        <xdr:to>
          <xdr:col>8964</xdr:col>
          <xdr:colOff>220980</xdr:colOff>
          <xdr:row>393231</xdr:row>
          <xdr:rowOff>0</xdr:rowOff>
        </xdr:to>
        <xdr:sp macro="" textlink="">
          <xdr:nvSpPr>
            <xdr:cNvPr id="7735" name="Check Box 567" hidden="1">
              <a:extLst>
                <a:ext uri="{63B3BB69-23CF-44E3-9099-C40C66FF867C}">
                  <a14:compatExt spid="_x0000_s773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8962</xdr:col>
          <xdr:colOff>236220</xdr:colOff>
          <xdr:row>458765</xdr:row>
          <xdr:rowOff>83820</xdr:rowOff>
        </xdr:from>
        <xdr:to>
          <xdr:col>8964</xdr:col>
          <xdr:colOff>220980</xdr:colOff>
          <xdr:row>458767</xdr:row>
          <xdr:rowOff>0</xdr:rowOff>
        </xdr:to>
        <xdr:sp macro="" textlink="">
          <xdr:nvSpPr>
            <xdr:cNvPr id="7736" name="Check Box 568" hidden="1">
              <a:extLst>
                <a:ext uri="{63B3BB69-23CF-44E3-9099-C40C66FF867C}">
                  <a14:compatExt spid="_x0000_s773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8962</xdr:col>
          <xdr:colOff>236220</xdr:colOff>
          <xdr:row>524301</xdr:row>
          <xdr:rowOff>83820</xdr:rowOff>
        </xdr:from>
        <xdr:to>
          <xdr:col>8964</xdr:col>
          <xdr:colOff>220980</xdr:colOff>
          <xdr:row>524303</xdr:row>
          <xdr:rowOff>0</xdr:rowOff>
        </xdr:to>
        <xdr:sp macro="" textlink="">
          <xdr:nvSpPr>
            <xdr:cNvPr id="7737" name="Check Box 569" hidden="1">
              <a:extLst>
                <a:ext uri="{63B3BB69-23CF-44E3-9099-C40C66FF867C}">
                  <a14:compatExt spid="_x0000_s773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8962</xdr:col>
          <xdr:colOff>236220</xdr:colOff>
          <xdr:row>589837</xdr:row>
          <xdr:rowOff>83820</xdr:rowOff>
        </xdr:from>
        <xdr:to>
          <xdr:col>8964</xdr:col>
          <xdr:colOff>220980</xdr:colOff>
          <xdr:row>589839</xdr:row>
          <xdr:rowOff>0</xdr:rowOff>
        </xdr:to>
        <xdr:sp macro="" textlink="">
          <xdr:nvSpPr>
            <xdr:cNvPr id="7738" name="Check Box 570" hidden="1">
              <a:extLst>
                <a:ext uri="{63B3BB69-23CF-44E3-9099-C40C66FF867C}">
                  <a14:compatExt spid="_x0000_s773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8962</xdr:col>
          <xdr:colOff>236220</xdr:colOff>
          <xdr:row>655373</xdr:row>
          <xdr:rowOff>83820</xdr:rowOff>
        </xdr:from>
        <xdr:to>
          <xdr:col>8964</xdr:col>
          <xdr:colOff>220980</xdr:colOff>
          <xdr:row>655375</xdr:row>
          <xdr:rowOff>0</xdr:rowOff>
        </xdr:to>
        <xdr:sp macro="" textlink="">
          <xdr:nvSpPr>
            <xdr:cNvPr id="7739" name="Check Box 571" hidden="1">
              <a:extLst>
                <a:ext uri="{63B3BB69-23CF-44E3-9099-C40C66FF867C}">
                  <a14:compatExt spid="_x0000_s773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8962</xdr:col>
          <xdr:colOff>236220</xdr:colOff>
          <xdr:row>720909</xdr:row>
          <xdr:rowOff>83820</xdr:rowOff>
        </xdr:from>
        <xdr:to>
          <xdr:col>8964</xdr:col>
          <xdr:colOff>220980</xdr:colOff>
          <xdr:row>720911</xdr:row>
          <xdr:rowOff>0</xdr:rowOff>
        </xdr:to>
        <xdr:sp macro="" textlink="">
          <xdr:nvSpPr>
            <xdr:cNvPr id="7740" name="Check Box 572" hidden="1">
              <a:extLst>
                <a:ext uri="{63B3BB69-23CF-44E3-9099-C40C66FF867C}">
                  <a14:compatExt spid="_x0000_s774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8962</xdr:col>
          <xdr:colOff>236220</xdr:colOff>
          <xdr:row>786445</xdr:row>
          <xdr:rowOff>83820</xdr:rowOff>
        </xdr:from>
        <xdr:to>
          <xdr:col>8964</xdr:col>
          <xdr:colOff>220980</xdr:colOff>
          <xdr:row>786447</xdr:row>
          <xdr:rowOff>0</xdr:rowOff>
        </xdr:to>
        <xdr:sp macro="" textlink="">
          <xdr:nvSpPr>
            <xdr:cNvPr id="7741" name="Check Box 573" hidden="1">
              <a:extLst>
                <a:ext uri="{63B3BB69-23CF-44E3-9099-C40C66FF867C}">
                  <a14:compatExt spid="_x0000_s774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8962</xdr:col>
          <xdr:colOff>236220</xdr:colOff>
          <xdr:row>851981</xdr:row>
          <xdr:rowOff>83820</xdr:rowOff>
        </xdr:from>
        <xdr:to>
          <xdr:col>8964</xdr:col>
          <xdr:colOff>220980</xdr:colOff>
          <xdr:row>851983</xdr:row>
          <xdr:rowOff>0</xdr:rowOff>
        </xdr:to>
        <xdr:sp macro="" textlink="">
          <xdr:nvSpPr>
            <xdr:cNvPr id="7742" name="Check Box 574" hidden="1">
              <a:extLst>
                <a:ext uri="{63B3BB69-23CF-44E3-9099-C40C66FF867C}">
                  <a14:compatExt spid="_x0000_s774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8962</xdr:col>
          <xdr:colOff>236220</xdr:colOff>
          <xdr:row>917517</xdr:row>
          <xdr:rowOff>83820</xdr:rowOff>
        </xdr:from>
        <xdr:to>
          <xdr:col>8964</xdr:col>
          <xdr:colOff>220980</xdr:colOff>
          <xdr:row>917519</xdr:row>
          <xdr:rowOff>0</xdr:rowOff>
        </xdr:to>
        <xdr:sp macro="" textlink="">
          <xdr:nvSpPr>
            <xdr:cNvPr id="7743" name="Check Box 575" hidden="1">
              <a:extLst>
                <a:ext uri="{63B3BB69-23CF-44E3-9099-C40C66FF867C}">
                  <a14:compatExt spid="_x0000_s774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8962</xdr:col>
          <xdr:colOff>236220</xdr:colOff>
          <xdr:row>983053</xdr:row>
          <xdr:rowOff>83820</xdr:rowOff>
        </xdr:from>
        <xdr:to>
          <xdr:col>8964</xdr:col>
          <xdr:colOff>220980</xdr:colOff>
          <xdr:row>983055</xdr:row>
          <xdr:rowOff>0</xdr:rowOff>
        </xdr:to>
        <xdr:sp macro="" textlink="">
          <xdr:nvSpPr>
            <xdr:cNvPr id="7744" name="Check Box 576" hidden="1">
              <a:extLst>
                <a:ext uri="{63B3BB69-23CF-44E3-9099-C40C66FF867C}">
                  <a14:compatExt spid="_x0000_s774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9218</xdr:col>
          <xdr:colOff>236220</xdr:colOff>
          <xdr:row>13</xdr:row>
          <xdr:rowOff>83820</xdr:rowOff>
        </xdr:from>
        <xdr:to>
          <xdr:col>9220</xdr:col>
          <xdr:colOff>220980</xdr:colOff>
          <xdr:row>15</xdr:row>
          <xdr:rowOff>0</xdr:rowOff>
        </xdr:to>
        <xdr:sp macro="" textlink="">
          <xdr:nvSpPr>
            <xdr:cNvPr id="7745" name="Check Box 577" hidden="1">
              <a:extLst>
                <a:ext uri="{63B3BB69-23CF-44E3-9099-C40C66FF867C}">
                  <a14:compatExt spid="_x0000_s774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9218</xdr:col>
          <xdr:colOff>236220</xdr:colOff>
          <xdr:row>65549</xdr:row>
          <xdr:rowOff>83820</xdr:rowOff>
        </xdr:from>
        <xdr:to>
          <xdr:col>9220</xdr:col>
          <xdr:colOff>220980</xdr:colOff>
          <xdr:row>65551</xdr:row>
          <xdr:rowOff>0</xdr:rowOff>
        </xdr:to>
        <xdr:sp macro="" textlink="">
          <xdr:nvSpPr>
            <xdr:cNvPr id="7746" name="Check Box 578" hidden="1">
              <a:extLst>
                <a:ext uri="{63B3BB69-23CF-44E3-9099-C40C66FF867C}">
                  <a14:compatExt spid="_x0000_s774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9218</xdr:col>
          <xdr:colOff>236220</xdr:colOff>
          <xdr:row>131085</xdr:row>
          <xdr:rowOff>83820</xdr:rowOff>
        </xdr:from>
        <xdr:to>
          <xdr:col>9220</xdr:col>
          <xdr:colOff>220980</xdr:colOff>
          <xdr:row>131087</xdr:row>
          <xdr:rowOff>0</xdr:rowOff>
        </xdr:to>
        <xdr:sp macro="" textlink="">
          <xdr:nvSpPr>
            <xdr:cNvPr id="7747" name="Check Box 579" hidden="1">
              <a:extLst>
                <a:ext uri="{63B3BB69-23CF-44E3-9099-C40C66FF867C}">
                  <a14:compatExt spid="_x0000_s774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9218</xdr:col>
          <xdr:colOff>236220</xdr:colOff>
          <xdr:row>196621</xdr:row>
          <xdr:rowOff>83820</xdr:rowOff>
        </xdr:from>
        <xdr:to>
          <xdr:col>9220</xdr:col>
          <xdr:colOff>220980</xdr:colOff>
          <xdr:row>196623</xdr:row>
          <xdr:rowOff>0</xdr:rowOff>
        </xdr:to>
        <xdr:sp macro="" textlink="">
          <xdr:nvSpPr>
            <xdr:cNvPr id="7748" name="Check Box 580" hidden="1">
              <a:extLst>
                <a:ext uri="{63B3BB69-23CF-44E3-9099-C40C66FF867C}">
                  <a14:compatExt spid="_x0000_s774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9218</xdr:col>
          <xdr:colOff>236220</xdr:colOff>
          <xdr:row>262157</xdr:row>
          <xdr:rowOff>83820</xdr:rowOff>
        </xdr:from>
        <xdr:to>
          <xdr:col>9220</xdr:col>
          <xdr:colOff>220980</xdr:colOff>
          <xdr:row>262159</xdr:row>
          <xdr:rowOff>0</xdr:rowOff>
        </xdr:to>
        <xdr:sp macro="" textlink="">
          <xdr:nvSpPr>
            <xdr:cNvPr id="7749" name="Check Box 581" hidden="1">
              <a:extLst>
                <a:ext uri="{63B3BB69-23CF-44E3-9099-C40C66FF867C}">
                  <a14:compatExt spid="_x0000_s774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9218</xdr:col>
          <xdr:colOff>236220</xdr:colOff>
          <xdr:row>327693</xdr:row>
          <xdr:rowOff>83820</xdr:rowOff>
        </xdr:from>
        <xdr:to>
          <xdr:col>9220</xdr:col>
          <xdr:colOff>220980</xdr:colOff>
          <xdr:row>327695</xdr:row>
          <xdr:rowOff>0</xdr:rowOff>
        </xdr:to>
        <xdr:sp macro="" textlink="">
          <xdr:nvSpPr>
            <xdr:cNvPr id="7750" name="Check Box 582" hidden="1">
              <a:extLst>
                <a:ext uri="{63B3BB69-23CF-44E3-9099-C40C66FF867C}">
                  <a14:compatExt spid="_x0000_s775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9218</xdr:col>
          <xdr:colOff>236220</xdr:colOff>
          <xdr:row>393229</xdr:row>
          <xdr:rowOff>83820</xdr:rowOff>
        </xdr:from>
        <xdr:to>
          <xdr:col>9220</xdr:col>
          <xdr:colOff>220980</xdr:colOff>
          <xdr:row>393231</xdr:row>
          <xdr:rowOff>0</xdr:rowOff>
        </xdr:to>
        <xdr:sp macro="" textlink="">
          <xdr:nvSpPr>
            <xdr:cNvPr id="7751" name="Check Box 583" hidden="1">
              <a:extLst>
                <a:ext uri="{63B3BB69-23CF-44E3-9099-C40C66FF867C}">
                  <a14:compatExt spid="_x0000_s775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9218</xdr:col>
          <xdr:colOff>236220</xdr:colOff>
          <xdr:row>458765</xdr:row>
          <xdr:rowOff>83820</xdr:rowOff>
        </xdr:from>
        <xdr:to>
          <xdr:col>9220</xdr:col>
          <xdr:colOff>220980</xdr:colOff>
          <xdr:row>458767</xdr:row>
          <xdr:rowOff>0</xdr:rowOff>
        </xdr:to>
        <xdr:sp macro="" textlink="">
          <xdr:nvSpPr>
            <xdr:cNvPr id="7752" name="Check Box 584" hidden="1">
              <a:extLst>
                <a:ext uri="{63B3BB69-23CF-44E3-9099-C40C66FF867C}">
                  <a14:compatExt spid="_x0000_s775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9218</xdr:col>
          <xdr:colOff>236220</xdr:colOff>
          <xdr:row>524301</xdr:row>
          <xdr:rowOff>83820</xdr:rowOff>
        </xdr:from>
        <xdr:to>
          <xdr:col>9220</xdr:col>
          <xdr:colOff>220980</xdr:colOff>
          <xdr:row>524303</xdr:row>
          <xdr:rowOff>0</xdr:rowOff>
        </xdr:to>
        <xdr:sp macro="" textlink="">
          <xdr:nvSpPr>
            <xdr:cNvPr id="7753" name="Check Box 585" hidden="1">
              <a:extLst>
                <a:ext uri="{63B3BB69-23CF-44E3-9099-C40C66FF867C}">
                  <a14:compatExt spid="_x0000_s775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9218</xdr:col>
          <xdr:colOff>236220</xdr:colOff>
          <xdr:row>589837</xdr:row>
          <xdr:rowOff>83820</xdr:rowOff>
        </xdr:from>
        <xdr:to>
          <xdr:col>9220</xdr:col>
          <xdr:colOff>220980</xdr:colOff>
          <xdr:row>589839</xdr:row>
          <xdr:rowOff>0</xdr:rowOff>
        </xdr:to>
        <xdr:sp macro="" textlink="">
          <xdr:nvSpPr>
            <xdr:cNvPr id="7754" name="Check Box 586" hidden="1">
              <a:extLst>
                <a:ext uri="{63B3BB69-23CF-44E3-9099-C40C66FF867C}">
                  <a14:compatExt spid="_x0000_s775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9218</xdr:col>
          <xdr:colOff>236220</xdr:colOff>
          <xdr:row>655373</xdr:row>
          <xdr:rowOff>83820</xdr:rowOff>
        </xdr:from>
        <xdr:to>
          <xdr:col>9220</xdr:col>
          <xdr:colOff>220980</xdr:colOff>
          <xdr:row>655375</xdr:row>
          <xdr:rowOff>0</xdr:rowOff>
        </xdr:to>
        <xdr:sp macro="" textlink="">
          <xdr:nvSpPr>
            <xdr:cNvPr id="7755" name="Check Box 587" hidden="1">
              <a:extLst>
                <a:ext uri="{63B3BB69-23CF-44E3-9099-C40C66FF867C}">
                  <a14:compatExt spid="_x0000_s775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9218</xdr:col>
          <xdr:colOff>236220</xdr:colOff>
          <xdr:row>720909</xdr:row>
          <xdr:rowOff>83820</xdr:rowOff>
        </xdr:from>
        <xdr:to>
          <xdr:col>9220</xdr:col>
          <xdr:colOff>220980</xdr:colOff>
          <xdr:row>720911</xdr:row>
          <xdr:rowOff>0</xdr:rowOff>
        </xdr:to>
        <xdr:sp macro="" textlink="">
          <xdr:nvSpPr>
            <xdr:cNvPr id="7756" name="Check Box 588" hidden="1">
              <a:extLst>
                <a:ext uri="{63B3BB69-23CF-44E3-9099-C40C66FF867C}">
                  <a14:compatExt spid="_x0000_s775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9218</xdr:col>
          <xdr:colOff>236220</xdr:colOff>
          <xdr:row>786445</xdr:row>
          <xdr:rowOff>83820</xdr:rowOff>
        </xdr:from>
        <xdr:to>
          <xdr:col>9220</xdr:col>
          <xdr:colOff>220980</xdr:colOff>
          <xdr:row>786447</xdr:row>
          <xdr:rowOff>0</xdr:rowOff>
        </xdr:to>
        <xdr:sp macro="" textlink="">
          <xdr:nvSpPr>
            <xdr:cNvPr id="7757" name="Check Box 589" hidden="1">
              <a:extLst>
                <a:ext uri="{63B3BB69-23CF-44E3-9099-C40C66FF867C}">
                  <a14:compatExt spid="_x0000_s775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9218</xdr:col>
          <xdr:colOff>236220</xdr:colOff>
          <xdr:row>851981</xdr:row>
          <xdr:rowOff>83820</xdr:rowOff>
        </xdr:from>
        <xdr:to>
          <xdr:col>9220</xdr:col>
          <xdr:colOff>220980</xdr:colOff>
          <xdr:row>851983</xdr:row>
          <xdr:rowOff>0</xdr:rowOff>
        </xdr:to>
        <xdr:sp macro="" textlink="">
          <xdr:nvSpPr>
            <xdr:cNvPr id="7758" name="Check Box 590" hidden="1">
              <a:extLst>
                <a:ext uri="{63B3BB69-23CF-44E3-9099-C40C66FF867C}">
                  <a14:compatExt spid="_x0000_s775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9218</xdr:col>
          <xdr:colOff>236220</xdr:colOff>
          <xdr:row>917517</xdr:row>
          <xdr:rowOff>83820</xdr:rowOff>
        </xdr:from>
        <xdr:to>
          <xdr:col>9220</xdr:col>
          <xdr:colOff>220980</xdr:colOff>
          <xdr:row>917519</xdr:row>
          <xdr:rowOff>0</xdr:rowOff>
        </xdr:to>
        <xdr:sp macro="" textlink="">
          <xdr:nvSpPr>
            <xdr:cNvPr id="7759" name="Check Box 591" hidden="1">
              <a:extLst>
                <a:ext uri="{63B3BB69-23CF-44E3-9099-C40C66FF867C}">
                  <a14:compatExt spid="_x0000_s775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9218</xdr:col>
          <xdr:colOff>236220</xdr:colOff>
          <xdr:row>983053</xdr:row>
          <xdr:rowOff>83820</xdr:rowOff>
        </xdr:from>
        <xdr:to>
          <xdr:col>9220</xdr:col>
          <xdr:colOff>220980</xdr:colOff>
          <xdr:row>983055</xdr:row>
          <xdr:rowOff>0</xdr:rowOff>
        </xdr:to>
        <xdr:sp macro="" textlink="">
          <xdr:nvSpPr>
            <xdr:cNvPr id="7760" name="Check Box 592" hidden="1">
              <a:extLst>
                <a:ext uri="{63B3BB69-23CF-44E3-9099-C40C66FF867C}">
                  <a14:compatExt spid="_x0000_s776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9474</xdr:col>
          <xdr:colOff>236220</xdr:colOff>
          <xdr:row>13</xdr:row>
          <xdr:rowOff>83820</xdr:rowOff>
        </xdr:from>
        <xdr:to>
          <xdr:col>9476</xdr:col>
          <xdr:colOff>220980</xdr:colOff>
          <xdr:row>15</xdr:row>
          <xdr:rowOff>0</xdr:rowOff>
        </xdr:to>
        <xdr:sp macro="" textlink="">
          <xdr:nvSpPr>
            <xdr:cNvPr id="7761" name="Check Box 593" hidden="1">
              <a:extLst>
                <a:ext uri="{63B3BB69-23CF-44E3-9099-C40C66FF867C}">
                  <a14:compatExt spid="_x0000_s776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9474</xdr:col>
          <xdr:colOff>236220</xdr:colOff>
          <xdr:row>65549</xdr:row>
          <xdr:rowOff>83820</xdr:rowOff>
        </xdr:from>
        <xdr:to>
          <xdr:col>9476</xdr:col>
          <xdr:colOff>220980</xdr:colOff>
          <xdr:row>65551</xdr:row>
          <xdr:rowOff>0</xdr:rowOff>
        </xdr:to>
        <xdr:sp macro="" textlink="">
          <xdr:nvSpPr>
            <xdr:cNvPr id="7762" name="Check Box 594" hidden="1">
              <a:extLst>
                <a:ext uri="{63B3BB69-23CF-44E3-9099-C40C66FF867C}">
                  <a14:compatExt spid="_x0000_s776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9474</xdr:col>
          <xdr:colOff>236220</xdr:colOff>
          <xdr:row>131085</xdr:row>
          <xdr:rowOff>83820</xdr:rowOff>
        </xdr:from>
        <xdr:to>
          <xdr:col>9476</xdr:col>
          <xdr:colOff>220980</xdr:colOff>
          <xdr:row>131087</xdr:row>
          <xdr:rowOff>0</xdr:rowOff>
        </xdr:to>
        <xdr:sp macro="" textlink="">
          <xdr:nvSpPr>
            <xdr:cNvPr id="7763" name="Check Box 595" hidden="1">
              <a:extLst>
                <a:ext uri="{63B3BB69-23CF-44E3-9099-C40C66FF867C}">
                  <a14:compatExt spid="_x0000_s776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9474</xdr:col>
          <xdr:colOff>236220</xdr:colOff>
          <xdr:row>196621</xdr:row>
          <xdr:rowOff>83820</xdr:rowOff>
        </xdr:from>
        <xdr:to>
          <xdr:col>9476</xdr:col>
          <xdr:colOff>220980</xdr:colOff>
          <xdr:row>196623</xdr:row>
          <xdr:rowOff>0</xdr:rowOff>
        </xdr:to>
        <xdr:sp macro="" textlink="">
          <xdr:nvSpPr>
            <xdr:cNvPr id="7764" name="Check Box 596" hidden="1">
              <a:extLst>
                <a:ext uri="{63B3BB69-23CF-44E3-9099-C40C66FF867C}">
                  <a14:compatExt spid="_x0000_s776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9474</xdr:col>
          <xdr:colOff>236220</xdr:colOff>
          <xdr:row>262157</xdr:row>
          <xdr:rowOff>83820</xdr:rowOff>
        </xdr:from>
        <xdr:to>
          <xdr:col>9476</xdr:col>
          <xdr:colOff>220980</xdr:colOff>
          <xdr:row>262159</xdr:row>
          <xdr:rowOff>0</xdr:rowOff>
        </xdr:to>
        <xdr:sp macro="" textlink="">
          <xdr:nvSpPr>
            <xdr:cNvPr id="7765" name="Check Box 597" hidden="1">
              <a:extLst>
                <a:ext uri="{63B3BB69-23CF-44E3-9099-C40C66FF867C}">
                  <a14:compatExt spid="_x0000_s776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9474</xdr:col>
          <xdr:colOff>236220</xdr:colOff>
          <xdr:row>327693</xdr:row>
          <xdr:rowOff>83820</xdr:rowOff>
        </xdr:from>
        <xdr:to>
          <xdr:col>9476</xdr:col>
          <xdr:colOff>220980</xdr:colOff>
          <xdr:row>327695</xdr:row>
          <xdr:rowOff>0</xdr:rowOff>
        </xdr:to>
        <xdr:sp macro="" textlink="">
          <xdr:nvSpPr>
            <xdr:cNvPr id="7766" name="Check Box 598" hidden="1">
              <a:extLst>
                <a:ext uri="{63B3BB69-23CF-44E3-9099-C40C66FF867C}">
                  <a14:compatExt spid="_x0000_s776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9474</xdr:col>
          <xdr:colOff>236220</xdr:colOff>
          <xdr:row>393229</xdr:row>
          <xdr:rowOff>83820</xdr:rowOff>
        </xdr:from>
        <xdr:to>
          <xdr:col>9476</xdr:col>
          <xdr:colOff>220980</xdr:colOff>
          <xdr:row>393231</xdr:row>
          <xdr:rowOff>0</xdr:rowOff>
        </xdr:to>
        <xdr:sp macro="" textlink="">
          <xdr:nvSpPr>
            <xdr:cNvPr id="7767" name="Check Box 599" hidden="1">
              <a:extLst>
                <a:ext uri="{63B3BB69-23CF-44E3-9099-C40C66FF867C}">
                  <a14:compatExt spid="_x0000_s776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9474</xdr:col>
          <xdr:colOff>236220</xdr:colOff>
          <xdr:row>458765</xdr:row>
          <xdr:rowOff>83820</xdr:rowOff>
        </xdr:from>
        <xdr:to>
          <xdr:col>9476</xdr:col>
          <xdr:colOff>220980</xdr:colOff>
          <xdr:row>458767</xdr:row>
          <xdr:rowOff>0</xdr:rowOff>
        </xdr:to>
        <xdr:sp macro="" textlink="">
          <xdr:nvSpPr>
            <xdr:cNvPr id="7768" name="Check Box 600" hidden="1">
              <a:extLst>
                <a:ext uri="{63B3BB69-23CF-44E3-9099-C40C66FF867C}">
                  <a14:compatExt spid="_x0000_s776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9474</xdr:col>
          <xdr:colOff>236220</xdr:colOff>
          <xdr:row>524301</xdr:row>
          <xdr:rowOff>83820</xdr:rowOff>
        </xdr:from>
        <xdr:to>
          <xdr:col>9476</xdr:col>
          <xdr:colOff>220980</xdr:colOff>
          <xdr:row>524303</xdr:row>
          <xdr:rowOff>0</xdr:rowOff>
        </xdr:to>
        <xdr:sp macro="" textlink="">
          <xdr:nvSpPr>
            <xdr:cNvPr id="7769" name="Check Box 601" hidden="1">
              <a:extLst>
                <a:ext uri="{63B3BB69-23CF-44E3-9099-C40C66FF867C}">
                  <a14:compatExt spid="_x0000_s776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9474</xdr:col>
          <xdr:colOff>236220</xdr:colOff>
          <xdr:row>589837</xdr:row>
          <xdr:rowOff>83820</xdr:rowOff>
        </xdr:from>
        <xdr:to>
          <xdr:col>9476</xdr:col>
          <xdr:colOff>220980</xdr:colOff>
          <xdr:row>589839</xdr:row>
          <xdr:rowOff>0</xdr:rowOff>
        </xdr:to>
        <xdr:sp macro="" textlink="">
          <xdr:nvSpPr>
            <xdr:cNvPr id="7770" name="Check Box 602" hidden="1">
              <a:extLst>
                <a:ext uri="{63B3BB69-23CF-44E3-9099-C40C66FF867C}">
                  <a14:compatExt spid="_x0000_s777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9474</xdr:col>
          <xdr:colOff>236220</xdr:colOff>
          <xdr:row>655373</xdr:row>
          <xdr:rowOff>83820</xdr:rowOff>
        </xdr:from>
        <xdr:to>
          <xdr:col>9476</xdr:col>
          <xdr:colOff>220980</xdr:colOff>
          <xdr:row>655375</xdr:row>
          <xdr:rowOff>0</xdr:rowOff>
        </xdr:to>
        <xdr:sp macro="" textlink="">
          <xdr:nvSpPr>
            <xdr:cNvPr id="7771" name="Check Box 603" hidden="1">
              <a:extLst>
                <a:ext uri="{63B3BB69-23CF-44E3-9099-C40C66FF867C}">
                  <a14:compatExt spid="_x0000_s777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9474</xdr:col>
          <xdr:colOff>236220</xdr:colOff>
          <xdr:row>720909</xdr:row>
          <xdr:rowOff>83820</xdr:rowOff>
        </xdr:from>
        <xdr:to>
          <xdr:col>9476</xdr:col>
          <xdr:colOff>220980</xdr:colOff>
          <xdr:row>720911</xdr:row>
          <xdr:rowOff>0</xdr:rowOff>
        </xdr:to>
        <xdr:sp macro="" textlink="">
          <xdr:nvSpPr>
            <xdr:cNvPr id="7772" name="Check Box 604" hidden="1">
              <a:extLst>
                <a:ext uri="{63B3BB69-23CF-44E3-9099-C40C66FF867C}">
                  <a14:compatExt spid="_x0000_s777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9474</xdr:col>
          <xdr:colOff>236220</xdr:colOff>
          <xdr:row>786445</xdr:row>
          <xdr:rowOff>83820</xdr:rowOff>
        </xdr:from>
        <xdr:to>
          <xdr:col>9476</xdr:col>
          <xdr:colOff>220980</xdr:colOff>
          <xdr:row>786447</xdr:row>
          <xdr:rowOff>0</xdr:rowOff>
        </xdr:to>
        <xdr:sp macro="" textlink="">
          <xdr:nvSpPr>
            <xdr:cNvPr id="7773" name="Check Box 605" hidden="1">
              <a:extLst>
                <a:ext uri="{63B3BB69-23CF-44E3-9099-C40C66FF867C}">
                  <a14:compatExt spid="_x0000_s777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9474</xdr:col>
          <xdr:colOff>236220</xdr:colOff>
          <xdr:row>851981</xdr:row>
          <xdr:rowOff>83820</xdr:rowOff>
        </xdr:from>
        <xdr:to>
          <xdr:col>9476</xdr:col>
          <xdr:colOff>220980</xdr:colOff>
          <xdr:row>851983</xdr:row>
          <xdr:rowOff>0</xdr:rowOff>
        </xdr:to>
        <xdr:sp macro="" textlink="">
          <xdr:nvSpPr>
            <xdr:cNvPr id="7774" name="Check Box 606" hidden="1">
              <a:extLst>
                <a:ext uri="{63B3BB69-23CF-44E3-9099-C40C66FF867C}">
                  <a14:compatExt spid="_x0000_s777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9474</xdr:col>
          <xdr:colOff>236220</xdr:colOff>
          <xdr:row>917517</xdr:row>
          <xdr:rowOff>83820</xdr:rowOff>
        </xdr:from>
        <xdr:to>
          <xdr:col>9476</xdr:col>
          <xdr:colOff>220980</xdr:colOff>
          <xdr:row>917519</xdr:row>
          <xdr:rowOff>0</xdr:rowOff>
        </xdr:to>
        <xdr:sp macro="" textlink="">
          <xdr:nvSpPr>
            <xdr:cNvPr id="7775" name="Check Box 607" hidden="1">
              <a:extLst>
                <a:ext uri="{63B3BB69-23CF-44E3-9099-C40C66FF867C}">
                  <a14:compatExt spid="_x0000_s777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9474</xdr:col>
          <xdr:colOff>236220</xdr:colOff>
          <xdr:row>983053</xdr:row>
          <xdr:rowOff>83820</xdr:rowOff>
        </xdr:from>
        <xdr:to>
          <xdr:col>9476</xdr:col>
          <xdr:colOff>220980</xdr:colOff>
          <xdr:row>983055</xdr:row>
          <xdr:rowOff>0</xdr:rowOff>
        </xdr:to>
        <xdr:sp macro="" textlink="">
          <xdr:nvSpPr>
            <xdr:cNvPr id="7776" name="Check Box 608" hidden="1">
              <a:extLst>
                <a:ext uri="{63B3BB69-23CF-44E3-9099-C40C66FF867C}">
                  <a14:compatExt spid="_x0000_s777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9730</xdr:col>
          <xdr:colOff>236220</xdr:colOff>
          <xdr:row>13</xdr:row>
          <xdr:rowOff>83820</xdr:rowOff>
        </xdr:from>
        <xdr:to>
          <xdr:col>9732</xdr:col>
          <xdr:colOff>220980</xdr:colOff>
          <xdr:row>15</xdr:row>
          <xdr:rowOff>0</xdr:rowOff>
        </xdr:to>
        <xdr:sp macro="" textlink="">
          <xdr:nvSpPr>
            <xdr:cNvPr id="7777" name="Check Box 609" hidden="1">
              <a:extLst>
                <a:ext uri="{63B3BB69-23CF-44E3-9099-C40C66FF867C}">
                  <a14:compatExt spid="_x0000_s777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9730</xdr:col>
          <xdr:colOff>236220</xdr:colOff>
          <xdr:row>65549</xdr:row>
          <xdr:rowOff>83820</xdr:rowOff>
        </xdr:from>
        <xdr:to>
          <xdr:col>9732</xdr:col>
          <xdr:colOff>220980</xdr:colOff>
          <xdr:row>65551</xdr:row>
          <xdr:rowOff>0</xdr:rowOff>
        </xdr:to>
        <xdr:sp macro="" textlink="">
          <xdr:nvSpPr>
            <xdr:cNvPr id="7778" name="Check Box 610" hidden="1">
              <a:extLst>
                <a:ext uri="{63B3BB69-23CF-44E3-9099-C40C66FF867C}">
                  <a14:compatExt spid="_x0000_s777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9730</xdr:col>
          <xdr:colOff>236220</xdr:colOff>
          <xdr:row>131085</xdr:row>
          <xdr:rowOff>83820</xdr:rowOff>
        </xdr:from>
        <xdr:to>
          <xdr:col>9732</xdr:col>
          <xdr:colOff>220980</xdr:colOff>
          <xdr:row>131087</xdr:row>
          <xdr:rowOff>0</xdr:rowOff>
        </xdr:to>
        <xdr:sp macro="" textlink="">
          <xdr:nvSpPr>
            <xdr:cNvPr id="7779" name="Check Box 611" hidden="1">
              <a:extLst>
                <a:ext uri="{63B3BB69-23CF-44E3-9099-C40C66FF867C}">
                  <a14:compatExt spid="_x0000_s777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9730</xdr:col>
          <xdr:colOff>236220</xdr:colOff>
          <xdr:row>196621</xdr:row>
          <xdr:rowOff>83820</xdr:rowOff>
        </xdr:from>
        <xdr:to>
          <xdr:col>9732</xdr:col>
          <xdr:colOff>220980</xdr:colOff>
          <xdr:row>196623</xdr:row>
          <xdr:rowOff>0</xdr:rowOff>
        </xdr:to>
        <xdr:sp macro="" textlink="">
          <xdr:nvSpPr>
            <xdr:cNvPr id="7780" name="Check Box 612" hidden="1">
              <a:extLst>
                <a:ext uri="{63B3BB69-23CF-44E3-9099-C40C66FF867C}">
                  <a14:compatExt spid="_x0000_s778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9730</xdr:col>
          <xdr:colOff>236220</xdr:colOff>
          <xdr:row>262157</xdr:row>
          <xdr:rowOff>83820</xdr:rowOff>
        </xdr:from>
        <xdr:to>
          <xdr:col>9732</xdr:col>
          <xdr:colOff>220980</xdr:colOff>
          <xdr:row>262159</xdr:row>
          <xdr:rowOff>0</xdr:rowOff>
        </xdr:to>
        <xdr:sp macro="" textlink="">
          <xdr:nvSpPr>
            <xdr:cNvPr id="7781" name="Check Box 613" hidden="1">
              <a:extLst>
                <a:ext uri="{63B3BB69-23CF-44E3-9099-C40C66FF867C}">
                  <a14:compatExt spid="_x0000_s778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9730</xdr:col>
          <xdr:colOff>236220</xdr:colOff>
          <xdr:row>327693</xdr:row>
          <xdr:rowOff>83820</xdr:rowOff>
        </xdr:from>
        <xdr:to>
          <xdr:col>9732</xdr:col>
          <xdr:colOff>220980</xdr:colOff>
          <xdr:row>327695</xdr:row>
          <xdr:rowOff>0</xdr:rowOff>
        </xdr:to>
        <xdr:sp macro="" textlink="">
          <xdr:nvSpPr>
            <xdr:cNvPr id="7782" name="Check Box 614" hidden="1">
              <a:extLst>
                <a:ext uri="{63B3BB69-23CF-44E3-9099-C40C66FF867C}">
                  <a14:compatExt spid="_x0000_s778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9730</xdr:col>
          <xdr:colOff>236220</xdr:colOff>
          <xdr:row>393229</xdr:row>
          <xdr:rowOff>83820</xdr:rowOff>
        </xdr:from>
        <xdr:to>
          <xdr:col>9732</xdr:col>
          <xdr:colOff>220980</xdr:colOff>
          <xdr:row>393231</xdr:row>
          <xdr:rowOff>0</xdr:rowOff>
        </xdr:to>
        <xdr:sp macro="" textlink="">
          <xdr:nvSpPr>
            <xdr:cNvPr id="7783" name="Check Box 615" hidden="1">
              <a:extLst>
                <a:ext uri="{63B3BB69-23CF-44E3-9099-C40C66FF867C}">
                  <a14:compatExt spid="_x0000_s778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9730</xdr:col>
          <xdr:colOff>236220</xdr:colOff>
          <xdr:row>458765</xdr:row>
          <xdr:rowOff>83820</xdr:rowOff>
        </xdr:from>
        <xdr:to>
          <xdr:col>9732</xdr:col>
          <xdr:colOff>220980</xdr:colOff>
          <xdr:row>458767</xdr:row>
          <xdr:rowOff>0</xdr:rowOff>
        </xdr:to>
        <xdr:sp macro="" textlink="">
          <xdr:nvSpPr>
            <xdr:cNvPr id="7784" name="Check Box 616" hidden="1">
              <a:extLst>
                <a:ext uri="{63B3BB69-23CF-44E3-9099-C40C66FF867C}">
                  <a14:compatExt spid="_x0000_s778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9730</xdr:col>
          <xdr:colOff>236220</xdr:colOff>
          <xdr:row>524301</xdr:row>
          <xdr:rowOff>83820</xdr:rowOff>
        </xdr:from>
        <xdr:to>
          <xdr:col>9732</xdr:col>
          <xdr:colOff>220980</xdr:colOff>
          <xdr:row>524303</xdr:row>
          <xdr:rowOff>0</xdr:rowOff>
        </xdr:to>
        <xdr:sp macro="" textlink="">
          <xdr:nvSpPr>
            <xdr:cNvPr id="7785" name="Check Box 617" hidden="1">
              <a:extLst>
                <a:ext uri="{63B3BB69-23CF-44E3-9099-C40C66FF867C}">
                  <a14:compatExt spid="_x0000_s778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9730</xdr:col>
          <xdr:colOff>236220</xdr:colOff>
          <xdr:row>589837</xdr:row>
          <xdr:rowOff>83820</xdr:rowOff>
        </xdr:from>
        <xdr:to>
          <xdr:col>9732</xdr:col>
          <xdr:colOff>220980</xdr:colOff>
          <xdr:row>589839</xdr:row>
          <xdr:rowOff>0</xdr:rowOff>
        </xdr:to>
        <xdr:sp macro="" textlink="">
          <xdr:nvSpPr>
            <xdr:cNvPr id="7786" name="Check Box 618" hidden="1">
              <a:extLst>
                <a:ext uri="{63B3BB69-23CF-44E3-9099-C40C66FF867C}">
                  <a14:compatExt spid="_x0000_s778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9730</xdr:col>
          <xdr:colOff>236220</xdr:colOff>
          <xdr:row>655373</xdr:row>
          <xdr:rowOff>83820</xdr:rowOff>
        </xdr:from>
        <xdr:to>
          <xdr:col>9732</xdr:col>
          <xdr:colOff>220980</xdr:colOff>
          <xdr:row>655375</xdr:row>
          <xdr:rowOff>0</xdr:rowOff>
        </xdr:to>
        <xdr:sp macro="" textlink="">
          <xdr:nvSpPr>
            <xdr:cNvPr id="7787" name="Check Box 619" hidden="1">
              <a:extLst>
                <a:ext uri="{63B3BB69-23CF-44E3-9099-C40C66FF867C}">
                  <a14:compatExt spid="_x0000_s778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9730</xdr:col>
          <xdr:colOff>236220</xdr:colOff>
          <xdr:row>720909</xdr:row>
          <xdr:rowOff>83820</xdr:rowOff>
        </xdr:from>
        <xdr:to>
          <xdr:col>9732</xdr:col>
          <xdr:colOff>220980</xdr:colOff>
          <xdr:row>720911</xdr:row>
          <xdr:rowOff>0</xdr:rowOff>
        </xdr:to>
        <xdr:sp macro="" textlink="">
          <xdr:nvSpPr>
            <xdr:cNvPr id="7788" name="Check Box 620" hidden="1">
              <a:extLst>
                <a:ext uri="{63B3BB69-23CF-44E3-9099-C40C66FF867C}">
                  <a14:compatExt spid="_x0000_s778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9730</xdr:col>
          <xdr:colOff>236220</xdr:colOff>
          <xdr:row>786445</xdr:row>
          <xdr:rowOff>83820</xdr:rowOff>
        </xdr:from>
        <xdr:to>
          <xdr:col>9732</xdr:col>
          <xdr:colOff>220980</xdr:colOff>
          <xdr:row>786447</xdr:row>
          <xdr:rowOff>0</xdr:rowOff>
        </xdr:to>
        <xdr:sp macro="" textlink="">
          <xdr:nvSpPr>
            <xdr:cNvPr id="7789" name="Check Box 621" hidden="1">
              <a:extLst>
                <a:ext uri="{63B3BB69-23CF-44E3-9099-C40C66FF867C}">
                  <a14:compatExt spid="_x0000_s778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9730</xdr:col>
          <xdr:colOff>236220</xdr:colOff>
          <xdr:row>851981</xdr:row>
          <xdr:rowOff>83820</xdr:rowOff>
        </xdr:from>
        <xdr:to>
          <xdr:col>9732</xdr:col>
          <xdr:colOff>220980</xdr:colOff>
          <xdr:row>851983</xdr:row>
          <xdr:rowOff>0</xdr:rowOff>
        </xdr:to>
        <xdr:sp macro="" textlink="">
          <xdr:nvSpPr>
            <xdr:cNvPr id="7790" name="Check Box 622" hidden="1">
              <a:extLst>
                <a:ext uri="{63B3BB69-23CF-44E3-9099-C40C66FF867C}">
                  <a14:compatExt spid="_x0000_s779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9730</xdr:col>
          <xdr:colOff>236220</xdr:colOff>
          <xdr:row>917517</xdr:row>
          <xdr:rowOff>83820</xdr:rowOff>
        </xdr:from>
        <xdr:to>
          <xdr:col>9732</xdr:col>
          <xdr:colOff>220980</xdr:colOff>
          <xdr:row>917519</xdr:row>
          <xdr:rowOff>0</xdr:rowOff>
        </xdr:to>
        <xdr:sp macro="" textlink="">
          <xdr:nvSpPr>
            <xdr:cNvPr id="7791" name="Check Box 623" hidden="1">
              <a:extLst>
                <a:ext uri="{63B3BB69-23CF-44E3-9099-C40C66FF867C}">
                  <a14:compatExt spid="_x0000_s779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9730</xdr:col>
          <xdr:colOff>236220</xdr:colOff>
          <xdr:row>983053</xdr:row>
          <xdr:rowOff>83820</xdr:rowOff>
        </xdr:from>
        <xdr:to>
          <xdr:col>9732</xdr:col>
          <xdr:colOff>220980</xdr:colOff>
          <xdr:row>983055</xdr:row>
          <xdr:rowOff>0</xdr:rowOff>
        </xdr:to>
        <xdr:sp macro="" textlink="">
          <xdr:nvSpPr>
            <xdr:cNvPr id="7792" name="Check Box 624" hidden="1">
              <a:extLst>
                <a:ext uri="{63B3BB69-23CF-44E3-9099-C40C66FF867C}">
                  <a14:compatExt spid="_x0000_s779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9986</xdr:col>
          <xdr:colOff>236220</xdr:colOff>
          <xdr:row>13</xdr:row>
          <xdr:rowOff>83820</xdr:rowOff>
        </xdr:from>
        <xdr:to>
          <xdr:col>9988</xdr:col>
          <xdr:colOff>220980</xdr:colOff>
          <xdr:row>15</xdr:row>
          <xdr:rowOff>0</xdr:rowOff>
        </xdr:to>
        <xdr:sp macro="" textlink="">
          <xdr:nvSpPr>
            <xdr:cNvPr id="7793" name="Check Box 625" hidden="1">
              <a:extLst>
                <a:ext uri="{63B3BB69-23CF-44E3-9099-C40C66FF867C}">
                  <a14:compatExt spid="_x0000_s779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9986</xdr:col>
          <xdr:colOff>236220</xdr:colOff>
          <xdr:row>65549</xdr:row>
          <xdr:rowOff>83820</xdr:rowOff>
        </xdr:from>
        <xdr:to>
          <xdr:col>9988</xdr:col>
          <xdr:colOff>220980</xdr:colOff>
          <xdr:row>65551</xdr:row>
          <xdr:rowOff>0</xdr:rowOff>
        </xdr:to>
        <xdr:sp macro="" textlink="">
          <xdr:nvSpPr>
            <xdr:cNvPr id="7794" name="Check Box 626" hidden="1">
              <a:extLst>
                <a:ext uri="{63B3BB69-23CF-44E3-9099-C40C66FF867C}">
                  <a14:compatExt spid="_x0000_s779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9986</xdr:col>
          <xdr:colOff>236220</xdr:colOff>
          <xdr:row>131085</xdr:row>
          <xdr:rowOff>83820</xdr:rowOff>
        </xdr:from>
        <xdr:to>
          <xdr:col>9988</xdr:col>
          <xdr:colOff>220980</xdr:colOff>
          <xdr:row>131087</xdr:row>
          <xdr:rowOff>0</xdr:rowOff>
        </xdr:to>
        <xdr:sp macro="" textlink="">
          <xdr:nvSpPr>
            <xdr:cNvPr id="7795" name="Check Box 627" hidden="1">
              <a:extLst>
                <a:ext uri="{63B3BB69-23CF-44E3-9099-C40C66FF867C}">
                  <a14:compatExt spid="_x0000_s779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9986</xdr:col>
          <xdr:colOff>236220</xdr:colOff>
          <xdr:row>196621</xdr:row>
          <xdr:rowOff>83820</xdr:rowOff>
        </xdr:from>
        <xdr:to>
          <xdr:col>9988</xdr:col>
          <xdr:colOff>220980</xdr:colOff>
          <xdr:row>196623</xdr:row>
          <xdr:rowOff>0</xdr:rowOff>
        </xdr:to>
        <xdr:sp macro="" textlink="">
          <xdr:nvSpPr>
            <xdr:cNvPr id="7796" name="Check Box 628" hidden="1">
              <a:extLst>
                <a:ext uri="{63B3BB69-23CF-44E3-9099-C40C66FF867C}">
                  <a14:compatExt spid="_x0000_s779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9986</xdr:col>
          <xdr:colOff>236220</xdr:colOff>
          <xdr:row>262157</xdr:row>
          <xdr:rowOff>83820</xdr:rowOff>
        </xdr:from>
        <xdr:to>
          <xdr:col>9988</xdr:col>
          <xdr:colOff>220980</xdr:colOff>
          <xdr:row>262159</xdr:row>
          <xdr:rowOff>0</xdr:rowOff>
        </xdr:to>
        <xdr:sp macro="" textlink="">
          <xdr:nvSpPr>
            <xdr:cNvPr id="7797" name="Check Box 629" hidden="1">
              <a:extLst>
                <a:ext uri="{63B3BB69-23CF-44E3-9099-C40C66FF867C}">
                  <a14:compatExt spid="_x0000_s779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9986</xdr:col>
          <xdr:colOff>236220</xdr:colOff>
          <xdr:row>327693</xdr:row>
          <xdr:rowOff>83820</xdr:rowOff>
        </xdr:from>
        <xdr:to>
          <xdr:col>9988</xdr:col>
          <xdr:colOff>220980</xdr:colOff>
          <xdr:row>327695</xdr:row>
          <xdr:rowOff>0</xdr:rowOff>
        </xdr:to>
        <xdr:sp macro="" textlink="">
          <xdr:nvSpPr>
            <xdr:cNvPr id="7798" name="Check Box 630" hidden="1">
              <a:extLst>
                <a:ext uri="{63B3BB69-23CF-44E3-9099-C40C66FF867C}">
                  <a14:compatExt spid="_x0000_s779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9986</xdr:col>
          <xdr:colOff>236220</xdr:colOff>
          <xdr:row>393229</xdr:row>
          <xdr:rowOff>83820</xdr:rowOff>
        </xdr:from>
        <xdr:to>
          <xdr:col>9988</xdr:col>
          <xdr:colOff>220980</xdr:colOff>
          <xdr:row>393231</xdr:row>
          <xdr:rowOff>0</xdr:rowOff>
        </xdr:to>
        <xdr:sp macro="" textlink="">
          <xdr:nvSpPr>
            <xdr:cNvPr id="7799" name="Check Box 631" hidden="1">
              <a:extLst>
                <a:ext uri="{63B3BB69-23CF-44E3-9099-C40C66FF867C}">
                  <a14:compatExt spid="_x0000_s779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9986</xdr:col>
          <xdr:colOff>236220</xdr:colOff>
          <xdr:row>458765</xdr:row>
          <xdr:rowOff>83820</xdr:rowOff>
        </xdr:from>
        <xdr:to>
          <xdr:col>9988</xdr:col>
          <xdr:colOff>220980</xdr:colOff>
          <xdr:row>458767</xdr:row>
          <xdr:rowOff>0</xdr:rowOff>
        </xdr:to>
        <xdr:sp macro="" textlink="">
          <xdr:nvSpPr>
            <xdr:cNvPr id="7800" name="Check Box 632" hidden="1">
              <a:extLst>
                <a:ext uri="{63B3BB69-23CF-44E3-9099-C40C66FF867C}">
                  <a14:compatExt spid="_x0000_s780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9986</xdr:col>
          <xdr:colOff>236220</xdr:colOff>
          <xdr:row>524301</xdr:row>
          <xdr:rowOff>83820</xdr:rowOff>
        </xdr:from>
        <xdr:to>
          <xdr:col>9988</xdr:col>
          <xdr:colOff>220980</xdr:colOff>
          <xdr:row>524303</xdr:row>
          <xdr:rowOff>0</xdr:rowOff>
        </xdr:to>
        <xdr:sp macro="" textlink="">
          <xdr:nvSpPr>
            <xdr:cNvPr id="7801" name="Check Box 633" hidden="1">
              <a:extLst>
                <a:ext uri="{63B3BB69-23CF-44E3-9099-C40C66FF867C}">
                  <a14:compatExt spid="_x0000_s780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9986</xdr:col>
          <xdr:colOff>236220</xdr:colOff>
          <xdr:row>589837</xdr:row>
          <xdr:rowOff>83820</xdr:rowOff>
        </xdr:from>
        <xdr:to>
          <xdr:col>9988</xdr:col>
          <xdr:colOff>220980</xdr:colOff>
          <xdr:row>589839</xdr:row>
          <xdr:rowOff>0</xdr:rowOff>
        </xdr:to>
        <xdr:sp macro="" textlink="">
          <xdr:nvSpPr>
            <xdr:cNvPr id="7802" name="Check Box 634" hidden="1">
              <a:extLst>
                <a:ext uri="{63B3BB69-23CF-44E3-9099-C40C66FF867C}">
                  <a14:compatExt spid="_x0000_s780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9986</xdr:col>
          <xdr:colOff>236220</xdr:colOff>
          <xdr:row>655373</xdr:row>
          <xdr:rowOff>83820</xdr:rowOff>
        </xdr:from>
        <xdr:to>
          <xdr:col>9988</xdr:col>
          <xdr:colOff>220980</xdr:colOff>
          <xdr:row>655375</xdr:row>
          <xdr:rowOff>0</xdr:rowOff>
        </xdr:to>
        <xdr:sp macro="" textlink="">
          <xdr:nvSpPr>
            <xdr:cNvPr id="7803" name="Check Box 635" hidden="1">
              <a:extLst>
                <a:ext uri="{63B3BB69-23CF-44E3-9099-C40C66FF867C}">
                  <a14:compatExt spid="_x0000_s780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9986</xdr:col>
          <xdr:colOff>236220</xdr:colOff>
          <xdr:row>720909</xdr:row>
          <xdr:rowOff>83820</xdr:rowOff>
        </xdr:from>
        <xdr:to>
          <xdr:col>9988</xdr:col>
          <xdr:colOff>220980</xdr:colOff>
          <xdr:row>720911</xdr:row>
          <xdr:rowOff>0</xdr:rowOff>
        </xdr:to>
        <xdr:sp macro="" textlink="">
          <xdr:nvSpPr>
            <xdr:cNvPr id="7804" name="Check Box 636" hidden="1">
              <a:extLst>
                <a:ext uri="{63B3BB69-23CF-44E3-9099-C40C66FF867C}">
                  <a14:compatExt spid="_x0000_s780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9986</xdr:col>
          <xdr:colOff>236220</xdr:colOff>
          <xdr:row>786445</xdr:row>
          <xdr:rowOff>83820</xdr:rowOff>
        </xdr:from>
        <xdr:to>
          <xdr:col>9988</xdr:col>
          <xdr:colOff>220980</xdr:colOff>
          <xdr:row>786447</xdr:row>
          <xdr:rowOff>0</xdr:rowOff>
        </xdr:to>
        <xdr:sp macro="" textlink="">
          <xdr:nvSpPr>
            <xdr:cNvPr id="7805" name="Check Box 637" hidden="1">
              <a:extLst>
                <a:ext uri="{63B3BB69-23CF-44E3-9099-C40C66FF867C}">
                  <a14:compatExt spid="_x0000_s780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9986</xdr:col>
          <xdr:colOff>236220</xdr:colOff>
          <xdr:row>851981</xdr:row>
          <xdr:rowOff>83820</xdr:rowOff>
        </xdr:from>
        <xdr:to>
          <xdr:col>9988</xdr:col>
          <xdr:colOff>220980</xdr:colOff>
          <xdr:row>851983</xdr:row>
          <xdr:rowOff>0</xdr:rowOff>
        </xdr:to>
        <xdr:sp macro="" textlink="">
          <xdr:nvSpPr>
            <xdr:cNvPr id="7806" name="Check Box 638" hidden="1">
              <a:extLst>
                <a:ext uri="{63B3BB69-23CF-44E3-9099-C40C66FF867C}">
                  <a14:compatExt spid="_x0000_s780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9986</xdr:col>
          <xdr:colOff>236220</xdr:colOff>
          <xdr:row>917517</xdr:row>
          <xdr:rowOff>83820</xdr:rowOff>
        </xdr:from>
        <xdr:to>
          <xdr:col>9988</xdr:col>
          <xdr:colOff>220980</xdr:colOff>
          <xdr:row>917519</xdr:row>
          <xdr:rowOff>0</xdr:rowOff>
        </xdr:to>
        <xdr:sp macro="" textlink="">
          <xdr:nvSpPr>
            <xdr:cNvPr id="7807" name="Check Box 639" hidden="1">
              <a:extLst>
                <a:ext uri="{63B3BB69-23CF-44E3-9099-C40C66FF867C}">
                  <a14:compatExt spid="_x0000_s780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9986</xdr:col>
          <xdr:colOff>236220</xdr:colOff>
          <xdr:row>983053</xdr:row>
          <xdr:rowOff>83820</xdr:rowOff>
        </xdr:from>
        <xdr:to>
          <xdr:col>9988</xdr:col>
          <xdr:colOff>220980</xdr:colOff>
          <xdr:row>983055</xdr:row>
          <xdr:rowOff>0</xdr:rowOff>
        </xdr:to>
        <xdr:sp macro="" textlink="">
          <xdr:nvSpPr>
            <xdr:cNvPr id="7808" name="Check Box 640" hidden="1">
              <a:extLst>
                <a:ext uri="{63B3BB69-23CF-44E3-9099-C40C66FF867C}">
                  <a14:compatExt spid="_x0000_s780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10242</xdr:col>
          <xdr:colOff>236220</xdr:colOff>
          <xdr:row>13</xdr:row>
          <xdr:rowOff>83820</xdr:rowOff>
        </xdr:from>
        <xdr:to>
          <xdr:col>10244</xdr:col>
          <xdr:colOff>220980</xdr:colOff>
          <xdr:row>15</xdr:row>
          <xdr:rowOff>0</xdr:rowOff>
        </xdr:to>
        <xdr:sp macro="" textlink="">
          <xdr:nvSpPr>
            <xdr:cNvPr id="7809" name="Check Box 641" hidden="1">
              <a:extLst>
                <a:ext uri="{63B3BB69-23CF-44E3-9099-C40C66FF867C}">
                  <a14:compatExt spid="_x0000_s780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10242</xdr:col>
          <xdr:colOff>236220</xdr:colOff>
          <xdr:row>65549</xdr:row>
          <xdr:rowOff>83820</xdr:rowOff>
        </xdr:from>
        <xdr:to>
          <xdr:col>10244</xdr:col>
          <xdr:colOff>220980</xdr:colOff>
          <xdr:row>65551</xdr:row>
          <xdr:rowOff>0</xdr:rowOff>
        </xdr:to>
        <xdr:sp macro="" textlink="">
          <xdr:nvSpPr>
            <xdr:cNvPr id="7810" name="Check Box 642" hidden="1">
              <a:extLst>
                <a:ext uri="{63B3BB69-23CF-44E3-9099-C40C66FF867C}">
                  <a14:compatExt spid="_x0000_s781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10242</xdr:col>
          <xdr:colOff>236220</xdr:colOff>
          <xdr:row>131085</xdr:row>
          <xdr:rowOff>83820</xdr:rowOff>
        </xdr:from>
        <xdr:to>
          <xdr:col>10244</xdr:col>
          <xdr:colOff>220980</xdr:colOff>
          <xdr:row>131087</xdr:row>
          <xdr:rowOff>0</xdr:rowOff>
        </xdr:to>
        <xdr:sp macro="" textlink="">
          <xdr:nvSpPr>
            <xdr:cNvPr id="7811" name="Check Box 643" hidden="1">
              <a:extLst>
                <a:ext uri="{63B3BB69-23CF-44E3-9099-C40C66FF867C}">
                  <a14:compatExt spid="_x0000_s781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10242</xdr:col>
          <xdr:colOff>236220</xdr:colOff>
          <xdr:row>196621</xdr:row>
          <xdr:rowOff>83820</xdr:rowOff>
        </xdr:from>
        <xdr:to>
          <xdr:col>10244</xdr:col>
          <xdr:colOff>220980</xdr:colOff>
          <xdr:row>196623</xdr:row>
          <xdr:rowOff>0</xdr:rowOff>
        </xdr:to>
        <xdr:sp macro="" textlink="">
          <xdr:nvSpPr>
            <xdr:cNvPr id="7812" name="Check Box 644" hidden="1">
              <a:extLst>
                <a:ext uri="{63B3BB69-23CF-44E3-9099-C40C66FF867C}">
                  <a14:compatExt spid="_x0000_s781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10242</xdr:col>
          <xdr:colOff>236220</xdr:colOff>
          <xdr:row>262157</xdr:row>
          <xdr:rowOff>83820</xdr:rowOff>
        </xdr:from>
        <xdr:to>
          <xdr:col>10244</xdr:col>
          <xdr:colOff>220980</xdr:colOff>
          <xdr:row>262159</xdr:row>
          <xdr:rowOff>0</xdr:rowOff>
        </xdr:to>
        <xdr:sp macro="" textlink="">
          <xdr:nvSpPr>
            <xdr:cNvPr id="7813" name="Check Box 645" hidden="1">
              <a:extLst>
                <a:ext uri="{63B3BB69-23CF-44E3-9099-C40C66FF867C}">
                  <a14:compatExt spid="_x0000_s781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10242</xdr:col>
          <xdr:colOff>236220</xdr:colOff>
          <xdr:row>327693</xdr:row>
          <xdr:rowOff>83820</xdr:rowOff>
        </xdr:from>
        <xdr:to>
          <xdr:col>10244</xdr:col>
          <xdr:colOff>220980</xdr:colOff>
          <xdr:row>327695</xdr:row>
          <xdr:rowOff>0</xdr:rowOff>
        </xdr:to>
        <xdr:sp macro="" textlink="">
          <xdr:nvSpPr>
            <xdr:cNvPr id="7814" name="Check Box 646" hidden="1">
              <a:extLst>
                <a:ext uri="{63B3BB69-23CF-44E3-9099-C40C66FF867C}">
                  <a14:compatExt spid="_x0000_s781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10242</xdr:col>
          <xdr:colOff>236220</xdr:colOff>
          <xdr:row>393229</xdr:row>
          <xdr:rowOff>83820</xdr:rowOff>
        </xdr:from>
        <xdr:to>
          <xdr:col>10244</xdr:col>
          <xdr:colOff>220980</xdr:colOff>
          <xdr:row>393231</xdr:row>
          <xdr:rowOff>0</xdr:rowOff>
        </xdr:to>
        <xdr:sp macro="" textlink="">
          <xdr:nvSpPr>
            <xdr:cNvPr id="7815" name="Check Box 647" hidden="1">
              <a:extLst>
                <a:ext uri="{63B3BB69-23CF-44E3-9099-C40C66FF867C}">
                  <a14:compatExt spid="_x0000_s781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10242</xdr:col>
          <xdr:colOff>236220</xdr:colOff>
          <xdr:row>458765</xdr:row>
          <xdr:rowOff>83820</xdr:rowOff>
        </xdr:from>
        <xdr:to>
          <xdr:col>10244</xdr:col>
          <xdr:colOff>220980</xdr:colOff>
          <xdr:row>458767</xdr:row>
          <xdr:rowOff>0</xdr:rowOff>
        </xdr:to>
        <xdr:sp macro="" textlink="">
          <xdr:nvSpPr>
            <xdr:cNvPr id="7816" name="Check Box 648" hidden="1">
              <a:extLst>
                <a:ext uri="{63B3BB69-23CF-44E3-9099-C40C66FF867C}">
                  <a14:compatExt spid="_x0000_s781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10242</xdr:col>
          <xdr:colOff>236220</xdr:colOff>
          <xdr:row>524301</xdr:row>
          <xdr:rowOff>83820</xdr:rowOff>
        </xdr:from>
        <xdr:to>
          <xdr:col>10244</xdr:col>
          <xdr:colOff>220980</xdr:colOff>
          <xdr:row>524303</xdr:row>
          <xdr:rowOff>0</xdr:rowOff>
        </xdr:to>
        <xdr:sp macro="" textlink="">
          <xdr:nvSpPr>
            <xdr:cNvPr id="7817" name="Check Box 649" hidden="1">
              <a:extLst>
                <a:ext uri="{63B3BB69-23CF-44E3-9099-C40C66FF867C}">
                  <a14:compatExt spid="_x0000_s781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10242</xdr:col>
          <xdr:colOff>236220</xdr:colOff>
          <xdr:row>589837</xdr:row>
          <xdr:rowOff>83820</xdr:rowOff>
        </xdr:from>
        <xdr:to>
          <xdr:col>10244</xdr:col>
          <xdr:colOff>220980</xdr:colOff>
          <xdr:row>589839</xdr:row>
          <xdr:rowOff>0</xdr:rowOff>
        </xdr:to>
        <xdr:sp macro="" textlink="">
          <xdr:nvSpPr>
            <xdr:cNvPr id="7818" name="Check Box 650" hidden="1">
              <a:extLst>
                <a:ext uri="{63B3BB69-23CF-44E3-9099-C40C66FF867C}">
                  <a14:compatExt spid="_x0000_s781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10242</xdr:col>
          <xdr:colOff>236220</xdr:colOff>
          <xdr:row>655373</xdr:row>
          <xdr:rowOff>83820</xdr:rowOff>
        </xdr:from>
        <xdr:to>
          <xdr:col>10244</xdr:col>
          <xdr:colOff>220980</xdr:colOff>
          <xdr:row>655375</xdr:row>
          <xdr:rowOff>0</xdr:rowOff>
        </xdr:to>
        <xdr:sp macro="" textlink="">
          <xdr:nvSpPr>
            <xdr:cNvPr id="7819" name="Check Box 651" hidden="1">
              <a:extLst>
                <a:ext uri="{63B3BB69-23CF-44E3-9099-C40C66FF867C}">
                  <a14:compatExt spid="_x0000_s781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10242</xdr:col>
          <xdr:colOff>236220</xdr:colOff>
          <xdr:row>720909</xdr:row>
          <xdr:rowOff>83820</xdr:rowOff>
        </xdr:from>
        <xdr:to>
          <xdr:col>10244</xdr:col>
          <xdr:colOff>220980</xdr:colOff>
          <xdr:row>720911</xdr:row>
          <xdr:rowOff>0</xdr:rowOff>
        </xdr:to>
        <xdr:sp macro="" textlink="">
          <xdr:nvSpPr>
            <xdr:cNvPr id="7820" name="Check Box 652" hidden="1">
              <a:extLst>
                <a:ext uri="{63B3BB69-23CF-44E3-9099-C40C66FF867C}">
                  <a14:compatExt spid="_x0000_s782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10242</xdr:col>
          <xdr:colOff>236220</xdr:colOff>
          <xdr:row>786445</xdr:row>
          <xdr:rowOff>83820</xdr:rowOff>
        </xdr:from>
        <xdr:to>
          <xdr:col>10244</xdr:col>
          <xdr:colOff>220980</xdr:colOff>
          <xdr:row>786447</xdr:row>
          <xdr:rowOff>0</xdr:rowOff>
        </xdr:to>
        <xdr:sp macro="" textlink="">
          <xdr:nvSpPr>
            <xdr:cNvPr id="7821" name="Check Box 653" hidden="1">
              <a:extLst>
                <a:ext uri="{63B3BB69-23CF-44E3-9099-C40C66FF867C}">
                  <a14:compatExt spid="_x0000_s782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10242</xdr:col>
          <xdr:colOff>236220</xdr:colOff>
          <xdr:row>851981</xdr:row>
          <xdr:rowOff>83820</xdr:rowOff>
        </xdr:from>
        <xdr:to>
          <xdr:col>10244</xdr:col>
          <xdr:colOff>220980</xdr:colOff>
          <xdr:row>851983</xdr:row>
          <xdr:rowOff>0</xdr:rowOff>
        </xdr:to>
        <xdr:sp macro="" textlink="">
          <xdr:nvSpPr>
            <xdr:cNvPr id="7822" name="Check Box 654" hidden="1">
              <a:extLst>
                <a:ext uri="{63B3BB69-23CF-44E3-9099-C40C66FF867C}">
                  <a14:compatExt spid="_x0000_s782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10242</xdr:col>
          <xdr:colOff>236220</xdr:colOff>
          <xdr:row>917517</xdr:row>
          <xdr:rowOff>83820</xdr:rowOff>
        </xdr:from>
        <xdr:to>
          <xdr:col>10244</xdr:col>
          <xdr:colOff>220980</xdr:colOff>
          <xdr:row>917519</xdr:row>
          <xdr:rowOff>0</xdr:rowOff>
        </xdr:to>
        <xdr:sp macro="" textlink="">
          <xdr:nvSpPr>
            <xdr:cNvPr id="7823" name="Check Box 655" hidden="1">
              <a:extLst>
                <a:ext uri="{63B3BB69-23CF-44E3-9099-C40C66FF867C}">
                  <a14:compatExt spid="_x0000_s782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10242</xdr:col>
          <xdr:colOff>236220</xdr:colOff>
          <xdr:row>983053</xdr:row>
          <xdr:rowOff>83820</xdr:rowOff>
        </xdr:from>
        <xdr:to>
          <xdr:col>10244</xdr:col>
          <xdr:colOff>220980</xdr:colOff>
          <xdr:row>983055</xdr:row>
          <xdr:rowOff>0</xdr:rowOff>
        </xdr:to>
        <xdr:sp macro="" textlink="">
          <xdr:nvSpPr>
            <xdr:cNvPr id="7824" name="Check Box 656" hidden="1">
              <a:extLst>
                <a:ext uri="{63B3BB69-23CF-44E3-9099-C40C66FF867C}">
                  <a14:compatExt spid="_x0000_s782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10498</xdr:col>
          <xdr:colOff>236220</xdr:colOff>
          <xdr:row>13</xdr:row>
          <xdr:rowOff>83820</xdr:rowOff>
        </xdr:from>
        <xdr:to>
          <xdr:col>10500</xdr:col>
          <xdr:colOff>220980</xdr:colOff>
          <xdr:row>15</xdr:row>
          <xdr:rowOff>0</xdr:rowOff>
        </xdr:to>
        <xdr:sp macro="" textlink="">
          <xdr:nvSpPr>
            <xdr:cNvPr id="7825" name="Check Box 657" hidden="1">
              <a:extLst>
                <a:ext uri="{63B3BB69-23CF-44E3-9099-C40C66FF867C}">
                  <a14:compatExt spid="_x0000_s782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10498</xdr:col>
          <xdr:colOff>236220</xdr:colOff>
          <xdr:row>65549</xdr:row>
          <xdr:rowOff>83820</xdr:rowOff>
        </xdr:from>
        <xdr:to>
          <xdr:col>10500</xdr:col>
          <xdr:colOff>220980</xdr:colOff>
          <xdr:row>65551</xdr:row>
          <xdr:rowOff>0</xdr:rowOff>
        </xdr:to>
        <xdr:sp macro="" textlink="">
          <xdr:nvSpPr>
            <xdr:cNvPr id="7826" name="Check Box 658" hidden="1">
              <a:extLst>
                <a:ext uri="{63B3BB69-23CF-44E3-9099-C40C66FF867C}">
                  <a14:compatExt spid="_x0000_s782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10498</xdr:col>
          <xdr:colOff>236220</xdr:colOff>
          <xdr:row>131085</xdr:row>
          <xdr:rowOff>83820</xdr:rowOff>
        </xdr:from>
        <xdr:to>
          <xdr:col>10500</xdr:col>
          <xdr:colOff>220980</xdr:colOff>
          <xdr:row>131087</xdr:row>
          <xdr:rowOff>0</xdr:rowOff>
        </xdr:to>
        <xdr:sp macro="" textlink="">
          <xdr:nvSpPr>
            <xdr:cNvPr id="7827" name="Check Box 659" hidden="1">
              <a:extLst>
                <a:ext uri="{63B3BB69-23CF-44E3-9099-C40C66FF867C}">
                  <a14:compatExt spid="_x0000_s782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10498</xdr:col>
          <xdr:colOff>236220</xdr:colOff>
          <xdr:row>196621</xdr:row>
          <xdr:rowOff>83820</xdr:rowOff>
        </xdr:from>
        <xdr:to>
          <xdr:col>10500</xdr:col>
          <xdr:colOff>220980</xdr:colOff>
          <xdr:row>196623</xdr:row>
          <xdr:rowOff>0</xdr:rowOff>
        </xdr:to>
        <xdr:sp macro="" textlink="">
          <xdr:nvSpPr>
            <xdr:cNvPr id="7828" name="Check Box 660" hidden="1">
              <a:extLst>
                <a:ext uri="{63B3BB69-23CF-44E3-9099-C40C66FF867C}">
                  <a14:compatExt spid="_x0000_s782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10498</xdr:col>
          <xdr:colOff>236220</xdr:colOff>
          <xdr:row>262157</xdr:row>
          <xdr:rowOff>83820</xdr:rowOff>
        </xdr:from>
        <xdr:to>
          <xdr:col>10500</xdr:col>
          <xdr:colOff>220980</xdr:colOff>
          <xdr:row>262159</xdr:row>
          <xdr:rowOff>0</xdr:rowOff>
        </xdr:to>
        <xdr:sp macro="" textlink="">
          <xdr:nvSpPr>
            <xdr:cNvPr id="7829" name="Check Box 661" hidden="1">
              <a:extLst>
                <a:ext uri="{63B3BB69-23CF-44E3-9099-C40C66FF867C}">
                  <a14:compatExt spid="_x0000_s782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10498</xdr:col>
          <xdr:colOff>236220</xdr:colOff>
          <xdr:row>327693</xdr:row>
          <xdr:rowOff>83820</xdr:rowOff>
        </xdr:from>
        <xdr:to>
          <xdr:col>10500</xdr:col>
          <xdr:colOff>220980</xdr:colOff>
          <xdr:row>327695</xdr:row>
          <xdr:rowOff>0</xdr:rowOff>
        </xdr:to>
        <xdr:sp macro="" textlink="">
          <xdr:nvSpPr>
            <xdr:cNvPr id="7830" name="Check Box 662" hidden="1">
              <a:extLst>
                <a:ext uri="{63B3BB69-23CF-44E3-9099-C40C66FF867C}">
                  <a14:compatExt spid="_x0000_s783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10498</xdr:col>
          <xdr:colOff>236220</xdr:colOff>
          <xdr:row>393229</xdr:row>
          <xdr:rowOff>83820</xdr:rowOff>
        </xdr:from>
        <xdr:to>
          <xdr:col>10500</xdr:col>
          <xdr:colOff>220980</xdr:colOff>
          <xdr:row>393231</xdr:row>
          <xdr:rowOff>0</xdr:rowOff>
        </xdr:to>
        <xdr:sp macro="" textlink="">
          <xdr:nvSpPr>
            <xdr:cNvPr id="7831" name="Check Box 663" hidden="1">
              <a:extLst>
                <a:ext uri="{63B3BB69-23CF-44E3-9099-C40C66FF867C}">
                  <a14:compatExt spid="_x0000_s783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10498</xdr:col>
          <xdr:colOff>236220</xdr:colOff>
          <xdr:row>458765</xdr:row>
          <xdr:rowOff>83820</xdr:rowOff>
        </xdr:from>
        <xdr:to>
          <xdr:col>10500</xdr:col>
          <xdr:colOff>220980</xdr:colOff>
          <xdr:row>458767</xdr:row>
          <xdr:rowOff>0</xdr:rowOff>
        </xdr:to>
        <xdr:sp macro="" textlink="">
          <xdr:nvSpPr>
            <xdr:cNvPr id="7832" name="Check Box 664" hidden="1">
              <a:extLst>
                <a:ext uri="{63B3BB69-23CF-44E3-9099-C40C66FF867C}">
                  <a14:compatExt spid="_x0000_s783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10498</xdr:col>
          <xdr:colOff>236220</xdr:colOff>
          <xdr:row>524301</xdr:row>
          <xdr:rowOff>83820</xdr:rowOff>
        </xdr:from>
        <xdr:to>
          <xdr:col>10500</xdr:col>
          <xdr:colOff>220980</xdr:colOff>
          <xdr:row>524303</xdr:row>
          <xdr:rowOff>0</xdr:rowOff>
        </xdr:to>
        <xdr:sp macro="" textlink="">
          <xdr:nvSpPr>
            <xdr:cNvPr id="7833" name="Check Box 665" hidden="1">
              <a:extLst>
                <a:ext uri="{63B3BB69-23CF-44E3-9099-C40C66FF867C}">
                  <a14:compatExt spid="_x0000_s783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10498</xdr:col>
          <xdr:colOff>236220</xdr:colOff>
          <xdr:row>589837</xdr:row>
          <xdr:rowOff>83820</xdr:rowOff>
        </xdr:from>
        <xdr:to>
          <xdr:col>10500</xdr:col>
          <xdr:colOff>220980</xdr:colOff>
          <xdr:row>589839</xdr:row>
          <xdr:rowOff>0</xdr:rowOff>
        </xdr:to>
        <xdr:sp macro="" textlink="">
          <xdr:nvSpPr>
            <xdr:cNvPr id="7834" name="Check Box 666" hidden="1">
              <a:extLst>
                <a:ext uri="{63B3BB69-23CF-44E3-9099-C40C66FF867C}">
                  <a14:compatExt spid="_x0000_s783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10498</xdr:col>
          <xdr:colOff>236220</xdr:colOff>
          <xdr:row>655373</xdr:row>
          <xdr:rowOff>83820</xdr:rowOff>
        </xdr:from>
        <xdr:to>
          <xdr:col>10500</xdr:col>
          <xdr:colOff>220980</xdr:colOff>
          <xdr:row>655375</xdr:row>
          <xdr:rowOff>0</xdr:rowOff>
        </xdr:to>
        <xdr:sp macro="" textlink="">
          <xdr:nvSpPr>
            <xdr:cNvPr id="7835" name="Check Box 667" hidden="1">
              <a:extLst>
                <a:ext uri="{63B3BB69-23CF-44E3-9099-C40C66FF867C}">
                  <a14:compatExt spid="_x0000_s783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10498</xdr:col>
          <xdr:colOff>236220</xdr:colOff>
          <xdr:row>720909</xdr:row>
          <xdr:rowOff>83820</xdr:rowOff>
        </xdr:from>
        <xdr:to>
          <xdr:col>10500</xdr:col>
          <xdr:colOff>220980</xdr:colOff>
          <xdr:row>720911</xdr:row>
          <xdr:rowOff>0</xdr:rowOff>
        </xdr:to>
        <xdr:sp macro="" textlink="">
          <xdr:nvSpPr>
            <xdr:cNvPr id="7836" name="Check Box 668" hidden="1">
              <a:extLst>
                <a:ext uri="{63B3BB69-23CF-44E3-9099-C40C66FF867C}">
                  <a14:compatExt spid="_x0000_s783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10498</xdr:col>
          <xdr:colOff>236220</xdr:colOff>
          <xdr:row>786445</xdr:row>
          <xdr:rowOff>83820</xdr:rowOff>
        </xdr:from>
        <xdr:to>
          <xdr:col>10500</xdr:col>
          <xdr:colOff>220980</xdr:colOff>
          <xdr:row>786447</xdr:row>
          <xdr:rowOff>0</xdr:rowOff>
        </xdr:to>
        <xdr:sp macro="" textlink="">
          <xdr:nvSpPr>
            <xdr:cNvPr id="7837" name="Check Box 669" hidden="1">
              <a:extLst>
                <a:ext uri="{63B3BB69-23CF-44E3-9099-C40C66FF867C}">
                  <a14:compatExt spid="_x0000_s783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10498</xdr:col>
          <xdr:colOff>236220</xdr:colOff>
          <xdr:row>851981</xdr:row>
          <xdr:rowOff>83820</xdr:rowOff>
        </xdr:from>
        <xdr:to>
          <xdr:col>10500</xdr:col>
          <xdr:colOff>220980</xdr:colOff>
          <xdr:row>851983</xdr:row>
          <xdr:rowOff>0</xdr:rowOff>
        </xdr:to>
        <xdr:sp macro="" textlink="">
          <xdr:nvSpPr>
            <xdr:cNvPr id="7838" name="Check Box 670" hidden="1">
              <a:extLst>
                <a:ext uri="{63B3BB69-23CF-44E3-9099-C40C66FF867C}">
                  <a14:compatExt spid="_x0000_s783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10498</xdr:col>
          <xdr:colOff>236220</xdr:colOff>
          <xdr:row>917517</xdr:row>
          <xdr:rowOff>83820</xdr:rowOff>
        </xdr:from>
        <xdr:to>
          <xdr:col>10500</xdr:col>
          <xdr:colOff>220980</xdr:colOff>
          <xdr:row>917519</xdr:row>
          <xdr:rowOff>0</xdr:rowOff>
        </xdr:to>
        <xdr:sp macro="" textlink="">
          <xdr:nvSpPr>
            <xdr:cNvPr id="7839" name="Check Box 671" hidden="1">
              <a:extLst>
                <a:ext uri="{63B3BB69-23CF-44E3-9099-C40C66FF867C}">
                  <a14:compatExt spid="_x0000_s783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10498</xdr:col>
          <xdr:colOff>236220</xdr:colOff>
          <xdr:row>983053</xdr:row>
          <xdr:rowOff>83820</xdr:rowOff>
        </xdr:from>
        <xdr:to>
          <xdr:col>10500</xdr:col>
          <xdr:colOff>220980</xdr:colOff>
          <xdr:row>983055</xdr:row>
          <xdr:rowOff>0</xdr:rowOff>
        </xdr:to>
        <xdr:sp macro="" textlink="">
          <xdr:nvSpPr>
            <xdr:cNvPr id="7840" name="Check Box 672" hidden="1">
              <a:extLst>
                <a:ext uri="{63B3BB69-23CF-44E3-9099-C40C66FF867C}">
                  <a14:compatExt spid="_x0000_s784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10754</xdr:col>
          <xdr:colOff>236220</xdr:colOff>
          <xdr:row>13</xdr:row>
          <xdr:rowOff>83820</xdr:rowOff>
        </xdr:from>
        <xdr:to>
          <xdr:col>10756</xdr:col>
          <xdr:colOff>220980</xdr:colOff>
          <xdr:row>15</xdr:row>
          <xdr:rowOff>0</xdr:rowOff>
        </xdr:to>
        <xdr:sp macro="" textlink="">
          <xdr:nvSpPr>
            <xdr:cNvPr id="7841" name="Check Box 673" hidden="1">
              <a:extLst>
                <a:ext uri="{63B3BB69-23CF-44E3-9099-C40C66FF867C}">
                  <a14:compatExt spid="_x0000_s784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10754</xdr:col>
          <xdr:colOff>236220</xdr:colOff>
          <xdr:row>65549</xdr:row>
          <xdr:rowOff>83820</xdr:rowOff>
        </xdr:from>
        <xdr:to>
          <xdr:col>10756</xdr:col>
          <xdr:colOff>220980</xdr:colOff>
          <xdr:row>65551</xdr:row>
          <xdr:rowOff>0</xdr:rowOff>
        </xdr:to>
        <xdr:sp macro="" textlink="">
          <xdr:nvSpPr>
            <xdr:cNvPr id="7842" name="Check Box 674" hidden="1">
              <a:extLst>
                <a:ext uri="{63B3BB69-23CF-44E3-9099-C40C66FF867C}">
                  <a14:compatExt spid="_x0000_s784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10754</xdr:col>
          <xdr:colOff>236220</xdr:colOff>
          <xdr:row>131085</xdr:row>
          <xdr:rowOff>83820</xdr:rowOff>
        </xdr:from>
        <xdr:to>
          <xdr:col>10756</xdr:col>
          <xdr:colOff>220980</xdr:colOff>
          <xdr:row>131087</xdr:row>
          <xdr:rowOff>0</xdr:rowOff>
        </xdr:to>
        <xdr:sp macro="" textlink="">
          <xdr:nvSpPr>
            <xdr:cNvPr id="7843" name="Check Box 675" hidden="1">
              <a:extLst>
                <a:ext uri="{63B3BB69-23CF-44E3-9099-C40C66FF867C}">
                  <a14:compatExt spid="_x0000_s784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10754</xdr:col>
          <xdr:colOff>236220</xdr:colOff>
          <xdr:row>196621</xdr:row>
          <xdr:rowOff>83820</xdr:rowOff>
        </xdr:from>
        <xdr:to>
          <xdr:col>10756</xdr:col>
          <xdr:colOff>220980</xdr:colOff>
          <xdr:row>196623</xdr:row>
          <xdr:rowOff>0</xdr:rowOff>
        </xdr:to>
        <xdr:sp macro="" textlink="">
          <xdr:nvSpPr>
            <xdr:cNvPr id="7844" name="Check Box 676" hidden="1">
              <a:extLst>
                <a:ext uri="{63B3BB69-23CF-44E3-9099-C40C66FF867C}">
                  <a14:compatExt spid="_x0000_s784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10754</xdr:col>
          <xdr:colOff>236220</xdr:colOff>
          <xdr:row>262157</xdr:row>
          <xdr:rowOff>83820</xdr:rowOff>
        </xdr:from>
        <xdr:to>
          <xdr:col>10756</xdr:col>
          <xdr:colOff>220980</xdr:colOff>
          <xdr:row>262159</xdr:row>
          <xdr:rowOff>0</xdr:rowOff>
        </xdr:to>
        <xdr:sp macro="" textlink="">
          <xdr:nvSpPr>
            <xdr:cNvPr id="7845" name="Check Box 677" hidden="1">
              <a:extLst>
                <a:ext uri="{63B3BB69-23CF-44E3-9099-C40C66FF867C}">
                  <a14:compatExt spid="_x0000_s784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10754</xdr:col>
          <xdr:colOff>236220</xdr:colOff>
          <xdr:row>327693</xdr:row>
          <xdr:rowOff>83820</xdr:rowOff>
        </xdr:from>
        <xdr:to>
          <xdr:col>10756</xdr:col>
          <xdr:colOff>220980</xdr:colOff>
          <xdr:row>327695</xdr:row>
          <xdr:rowOff>0</xdr:rowOff>
        </xdr:to>
        <xdr:sp macro="" textlink="">
          <xdr:nvSpPr>
            <xdr:cNvPr id="7846" name="Check Box 678" hidden="1">
              <a:extLst>
                <a:ext uri="{63B3BB69-23CF-44E3-9099-C40C66FF867C}">
                  <a14:compatExt spid="_x0000_s784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10754</xdr:col>
          <xdr:colOff>236220</xdr:colOff>
          <xdr:row>393229</xdr:row>
          <xdr:rowOff>83820</xdr:rowOff>
        </xdr:from>
        <xdr:to>
          <xdr:col>10756</xdr:col>
          <xdr:colOff>220980</xdr:colOff>
          <xdr:row>393231</xdr:row>
          <xdr:rowOff>0</xdr:rowOff>
        </xdr:to>
        <xdr:sp macro="" textlink="">
          <xdr:nvSpPr>
            <xdr:cNvPr id="7847" name="Check Box 679" hidden="1">
              <a:extLst>
                <a:ext uri="{63B3BB69-23CF-44E3-9099-C40C66FF867C}">
                  <a14:compatExt spid="_x0000_s784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10754</xdr:col>
          <xdr:colOff>236220</xdr:colOff>
          <xdr:row>458765</xdr:row>
          <xdr:rowOff>83820</xdr:rowOff>
        </xdr:from>
        <xdr:to>
          <xdr:col>10756</xdr:col>
          <xdr:colOff>220980</xdr:colOff>
          <xdr:row>458767</xdr:row>
          <xdr:rowOff>0</xdr:rowOff>
        </xdr:to>
        <xdr:sp macro="" textlink="">
          <xdr:nvSpPr>
            <xdr:cNvPr id="7848" name="Check Box 680" hidden="1">
              <a:extLst>
                <a:ext uri="{63B3BB69-23CF-44E3-9099-C40C66FF867C}">
                  <a14:compatExt spid="_x0000_s784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10754</xdr:col>
          <xdr:colOff>236220</xdr:colOff>
          <xdr:row>524301</xdr:row>
          <xdr:rowOff>83820</xdr:rowOff>
        </xdr:from>
        <xdr:to>
          <xdr:col>10756</xdr:col>
          <xdr:colOff>220980</xdr:colOff>
          <xdr:row>524303</xdr:row>
          <xdr:rowOff>0</xdr:rowOff>
        </xdr:to>
        <xdr:sp macro="" textlink="">
          <xdr:nvSpPr>
            <xdr:cNvPr id="7849" name="Check Box 681" hidden="1">
              <a:extLst>
                <a:ext uri="{63B3BB69-23CF-44E3-9099-C40C66FF867C}">
                  <a14:compatExt spid="_x0000_s784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10754</xdr:col>
          <xdr:colOff>236220</xdr:colOff>
          <xdr:row>589837</xdr:row>
          <xdr:rowOff>83820</xdr:rowOff>
        </xdr:from>
        <xdr:to>
          <xdr:col>10756</xdr:col>
          <xdr:colOff>220980</xdr:colOff>
          <xdr:row>589839</xdr:row>
          <xdr:rowOff>0</xdr:rowOff>
        </xdr:to>
        <xdr:sp macro="" textlink="">
          <xdr:nvSpPr>
            <xdr:cNvPr id="7850" name="Check Box 682" hidden="1">
              <a:extLst>
                <a:ext uri="{63B3BB69-23CF-44E3-9099-C40C66FF867C}">
                  <a14:compatExt spid="_x0000_s785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10754</xdr:col>
          <xdr:colOff>236220</xdr:colOff>
          <xdr:row>655373</xdr:row>
          <xdr:rowOff>83820</xdr:rowOff>
        </xdr:from>
        <xdr:to>
          <xdr:col>10756</xdr:col>
          <xdr:colOff>220980</xdr:colOff>
          <xdr:row>655375</xdr:row>
          <xdr:rowOff>0</xdr:rowOff>
        </xdr:to>
        <xdr:sp macro="" textlink="">
          <xdr:nvSpPr>
            <xdr:cNvPr id="7851" name="Check Box 683" hidden="1">
              <a:extLst>
                <a:ext uri="{63B3BB69-23CF-44E3-9099-C40C66FF867C}">
                  <a14:compatExt spid="_x0000_s785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10754</xdr:col>
          <xdr:colOff>236220</xdr:colOff>
          <xdr:row>720909</xdr:row>
          <xdr:rowOff>83820</xdr:rowOff>
        </xdr:from>
        <xdr:to>
          <xdr:col>10756</xdr:col>
          <xdr:colOff>220980</xdr:colOff>
          <xdr:row>720911</xdr:row>
          <xdr:rowOff>0</xdr:rowOff>
        </xdr:to>
        <xdr:sp macro="" textlink="">
          <xdr:nvSpPr>
            <xdr:cNvPr id="7852" name="Check Box 684" hidden="1">
              <a:extLst>
                <a:ext uri="{63B3BB69-23CF-44E3-9099-C40C66FF867C}">
                  <a14:compatExt spid="_x0000_s785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10754</xdr:col>
          <xdr:colOff>236220</xdr:colOff>
          <xdr:row>786445</xdr:row>
          <xdr:rowOff>83820</xdr:rowOff>
        </xdr:from>
        <xdr:to>
          <xdr:col>10756</xdr:col>
          <xdr:colOff>220980</xdr:colOff>
          <xdr:row>786447</xdr:row>
          <xdr:rowOff>0</xdr:rowOff>
        </xdr:to>
        <xdr:sp macro="" textlink="">
          <xdr:nvSpPr>
            <xdr:cNvPr id="7853" name="Check Box 685" hidden="1">
              <a:extLst>
                <a:ext uri="{63B3BB69-23CF-44E3-9099-C40C66FF867C}">
                  <a14:compatExt spid="_x0000_s785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10754</xdr:col>
          <xdr:colOff>236220</xdr:colOff>
          <xdr:row>851981</xdr:row>
          <xdr:rowOff>83820</xdr:rowOff>
        </xdr:from>
        <xdr:to>
          <xdr:col>10756</xdr:col>
          <xdr:colOff>220980</xdr:colOff>
          <xdr:row>851983</xdr:row>
          <xdr:rowOff>0</xdr:rowOff>
        </xdr:to>
        <xdr:sp macro="" textlink="">
          <xdr:nvSpPr>
            <xdr:cNvPr id="7854" name="Check Box 686" hidden="1">
              <a:extLst>
                <a:ext uri="{63B3BB69-23CF-44E3-9099-C40C66FF867C}">
                  <a14:compatExt spid="_x0000_s785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10754</xdr:col>
          <xdr:colOff>236220</xdr:colOff>
          <xdr:row>917517</xdr:row>
          <xdr:rowOff>83820</xdr:rowOff>
        </xdr:from>
        <xdr:to>
          <xdr:col>10756</xdr:col>
          <xdr:colOff>220980</xdr:colOff>
          <xdr:row>917519</xdr:row>
          <xdr:rowOff>0</xdr:rowOff>
        </xdr:to>
        <xdr:sp macro="" textlink="">
          <xdr:nvSpPr>
            <xdr:cNvPr id="7855" name="Check Box 687" hidden="1">
              <a:extLst>
                <a:ext uri="{63B3BB69-23CF-44E3-9099-C40C66FF867C}">
                  <a14:compatExt spid="_x0000_s785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10754</xdr:col>
          <xdr:colOff>236220</xdr:colOff>
          <xdr:row>983053</xdr:row>
          <xdr:rowOff>83820</xdr:rowOff>
        </xdr:from>
        <xdr:to>
          <xdr:col>10756</xdr:col>
          <xdr:colOff>220980</xdr:colOff>
          <xdr:row>983055</xdr:row>
          <xdr:rowOff>0</xdr:rowOff>
        </xdr:to>
        <xdr:sp macro="" textlink="">
          <xdr:nvSpPr>
            <xdr:cNvPr id="7856" name="Check Box 688" hidden="1">
              <a:extLst>
                <a:ext uri="{63B3BB69-23CF-44E3-9099-C40C66FF867C}">
                  <a14:compatExt spid="_x0000_s785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11010</xdr:col>
          <xdr:colOff>236220</xdr:colOff>
          <xdr:row>13</xdr:row>
          <xdr:rowOff>83820</xdr:rowOff>
        </xdr:from>
        <xdr:to>
          <xdr:col>11012</xdr:col>
          <xdr:colOff>220980</xdr:colOff>
          <xdr:row>15</xdr:row>
          <xdr:rowOff>0</xdr:rowOff>
        </xdr:to>
        <xdr:sp macro="" textlink="">
          <xdr:nvSpPr>
            <xdr:cNvPr id="7857" name="Check Box 689" hidden="1">
              <a:extLst>
                <a:ext uri="{63B3BB69-23CF-44E3-9099-C40C66FF867C}">
                  <a14:compatExt spid="_x0000_s785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11010</xdr:col>
          <xdr:colOff>236220</xdr:colOff>
          <xdr:row>65549</xdr:row>
          <xdr:rowOff>83820</xdr:rowOff>
        </xdr:from>
        <xdr:to>
          <xdr:col>11012</xdr:col>
          <xdr:colOff>220980</xdr:colOff>
          <xdr:row>65551</xdr:row>
          <xdr:rowOff>0</xdr:rowOff>
        </xdr:to>
        <xdr:sp macro="" textlink="">
          <xdr:nvSpPr>
            <xdr:cNvPr id="7858" name="Check Box 690" hidden="1">
              <a:extLst>
                <a:ext uri="{63B3BB69-23CF-44E3-9099-C40C66FF867C}">
                  <a14:compatExt spid="_x0000_s785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11010</xdr:col>
          <xdr:colOff>236220</xdr:colOff>
          <xdr:row>131085</xdr:row>
          <xdr:rowOff>83820</xdr:rowOff>
        </xdr:from>
        <xdr:to>
          <xdr:col>11012</xdr:col>
          <xdr:colOff>220980</xdr:colOff>
          <xdr:row>131087</xdr:row>
          <xdr:rowOff>0</xdr:rowOff>
        </xdr:to>
        <xdr:sp macro="" textlink="">
          <xdr:nvSpPr>
            <xdr:cNvPr id="7859" name="Check Box 691" hidden="1">
              <a:extLst>
                <a:ext uri="{63B3BB69-23CF-44E3-9099-C40C66FF867C}">
                  <a14:compatExt spid="_x0000_s785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11010</xdr:col>
          <xdr:colOff>236220</xdr:colOff>
          <xdr:row>196621</xdr:row>
          <xdr:rowOff>83820</xdr:rowOff>
        </xdr:from>
        <xdr:to>
          <xdr:col>11012</xdr:col>
          <xdr:colOff>220980</xdr:colOff>
          <xdr:row>196623</xdr:row>
          <xdr:rowOff>0</xdr:rowOff>
        </xdr:to>
        <xdr:sp macro="" textlink="">
          <xdr:nvSpPr>
            <xdr:cNvPr id="7860" name="Check Box 692" hidden="1">
              <a:extLst>
                <a:ext uri="{63B3BB69-23CF-44E3-9099-C40C66FF867C}">
                  <a14:compatExt spid="_x0000_s786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11010</xdr:col>
          <xdr:colOff>236220</xdr:colOff>
          <xdr:row>262157</xdr:row>
          <xdr:rowOff>83820</xdr:rowOff>
        </xdr:from>
        <xdr:to>
          <xdr:col>11012</xdr:col>
          <xdr:colOff>220980</xdr:colOff>
          <xdr:row>262159</xdr:row>
          <xdr:rowOff>0</xdr:rowOff>
        </xdr:to>
        <xdr:sp macro="" textlink="">
          <xdr:nvSpPr>
            <xdr:cNvPr id="7861" name="Check Box 693" hidden="1">
              <a:extLst>
                <a:ext uri="{63B3BB69-23CF-44E3-9099-C40C66FF867C}">
                  <a14:compatExt spid="_x0000_s786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11010</xdr:col>
          <xdr:colOff>236220</xdr:colOff>
          <xdr:row>327693</xdr:row>
          <xdr:rowOff>83820</xdr:rowOff>
        </xdr:from>
        <xdr:to>
          <xdr:col>11012</xdr:col>
          <xdr:colOff>220980</xdr:colOff>
          <xdr:row>327695</xdr:row>
          <xdr:rowOff>0</xdr:rowOff>
        </xdr:to>
        <xdr:sp macro="" textlink="">
          <xdr:nvSpPr>
            <xdr:cNvPr id="7862" name="Check Box 694" hidden="1">
              <a:extLst>
                <a:ext uri="{63B3BB69-23CF-44E3-9099-C40C66FF867C}">
                  <a14:compatExt spid="_x0000_s786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11010</xdr:col>
          <xdr:colOff>236220</xdr:colOff>
          <xdr:row>393229</xdr:row>
          <xdr:rowOff>83820</xdr:rowOff>
        </xdr:from>
        <xdr:to>
          <xdr:col>11012</xdr:col>
          <xdr:colOff>220980</xdr:colOff>
          <xdr:row>393231</xdr:row>
          <xdr:rowOff>0</xdr:rowOff>
        </xdr:to>
        <xdr:sp macro="" textlink="">
          <xdr:nvSpPr>
            <xdr:cNvPr id="7863" name="Check Box 695" hidden="1">
              <a:extLst>
                <a:ext uri="{63B3BB69-23CF-44E3-9099-C40C66FF867C}">
                  <a14:compatExt spid="_x0000_s786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11010</xdr:col>
          <xdr:colOff>236220</xdr:colOff>
          <xdr:row>458765</xdr:row>
          <xdr:rowOff>83820</xdr:rowOff>
        </xdr:from>
        <xdr:to>
          <xdr:col>11012</xdr:col>
          <xdr:colOff>220980</xdr:colOff>
          <xdr:row>458767</xdr:row>
          <xdr:rowOff>0</xdr:rowOff>
        </xdr:to>
        <xdr:sp macro="" textlink="">
          <xdr:nvSpPr>
            <xdr:cNvPr id="7864" name="Check Box 696" hidden="1">
              <a:extLst>
                <a:ext uri="{63B3BB69-23CF-44E3-9099-C40C66FF867C}">
                  <a14:compatExt spid="_x0000_s786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11010</xdr:col>
          <xdr:colOff>236220</xdr:colOff>
          <xdr:row>524301</xdr:row>
          <xdr:rowOff>83820</xdr:rowOff>
        </xdr:from>
        <xdr:to>
          <xdr:col>11012</xdr:col>
          <xdr:colOff>220980</xdr:colOff>
          <xdr:row>524303</xdr:row>
          <xdr:rowOff>0</xdr:rowOff>
        </xdr:to>
        <xdr:sp macro="" textlink="">
          <xdr:nvSpPr>
            <xdr:cNvPr id="7865" name="Check Box 697" hidden="1">
              <a:extLst>
                <a:ext uri="{63B3BB69-23CF-44E3-9099-C40C66FF867C}">
                  <a14:compatExt spid="_x0000_s786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11010</xdr:col>
          <xdr:colOff>236220</xdr:colOff>
          <xdr:row>589837</xdr:row>
          <xdr:rowOff>83820</xdr:rowOff>
        </xdr:from>
        <xdr:to>
          <xdr:col>11012</xdr:col>
          <xdr:colOff>220980</xdr:colOff>
          <xdr:row>589839</xdr:row>
          <xdr:rowOff>0</xdr:rowOff>
        </xdr:to>
        <xdr:sp macro="" textlink="">
          <xdr:nvSpPr>
            <xdr:cNvPr id="7866" name="Check Box 698" hidden="1">
              <a:extLst>
                <a:ext uri="{63B3BB69-23CF-44E3-9099-C40C66FF867C}">
                  <a14:compatExt spid="_x0000_s786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11010</xdr:col>
          <xdr:colOff>236220</xdr:colOff>
          <xdr:row>655373</xdr:row>
          <xdr:rowOff>83820</xdr:rowOff>
        </xdr:from>
        <xdr:to>
          <xdr:col>11012</xdr:col>
          <xdr:colOff>220980</xdr:colOff>
          <xdr:row>655375</xdr:row>
          <xdr:rowOff>0</xdr:rowOff>
        </xdr:to>
        <xdr:sp macro="" textlink="">
          <xdr:nvSpPr>
            <xdr:cNvPr id="7867" name="Check Box 699" hidden="1">
              <a:extLst>
                <a:ext uri="{63B3BB69-23CF-44E3-9099-C40C66FF867C}">
                  <a14:compatExt spid="_x0000_s786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11010</xdr:col>
          <xdr:colOff>236220</xdr:colOff>
          <xdr:row>720909</xdr:row>
          <xdr:rowOff>83820</xdr:rowOff>
        </xdr:from>
        <xdr:to>
          <xdr:col>11012</xdr:col>
          <xdr:colOff>220980</xdr:colOff>
          <xdr:row>720911</xdr:row>
          <xdr:rowOff>0</xdr:rowOff>
        </xdr:to>
        <xdr:sp macro="" textlink="">
          <xdr:nvSpPr>
            <xdr:cNvPr id="7868" name="Check Box 700" hidden="1">
              <a:extLst>
                <a:ext uri="{63B3BB69-23CF-44E3-9099-C40C66FF867C}">
                  <a14:compatExt spid="_x0000_s786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11010</xdr:col>
          <xdr:colOff>236220</xdr:colOff>
          <xdr:row>786445</xdr:row>
          <xdr:rowOff>83820</xdr:rowOff>
        </xdr:from>
        <xdr:to>
          <xdr:col>11012</xdr:col>
          <xdr:colOff>220980</xdr:colOff>
          <xdr:row>786447</xdr:row>
          <xdr:rowOff>0</xdr:rowOff>
        </xdr:to>
        <xdr:sp macro="" textlink="">
          <xdr:nvSpPr>
            <xdr:cNvPr id="7869" name="Check Box 701" hidden="1">
              <a:extLst>
                <a:ext uri="{63B3BB69-23CF-44E3-9099-C40C66FF867C}">
                  <a14:compatExt spid="_x0000_s786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11010</xdr:col>
          <xdr:colOff>236220</xdr:colOff>
          <xdr:row>851981</xdr:row>
          <xdr:rowOff>83820</xdr:rowOff>
        </xdr:from>
        <xdr:to>
          <xdr:col>11012</xdr:col>
          <xdr:colOff>220980</xdr:colOff>
          <xdr:row>851983</xdr:row>
          <xdr:rowOff>0</xdr:rowOff>
        </xdr:to>
        <xdr:sp macro="" textlink="">
          <xdr:nvSpPr>
            <xdr:cNvPr id="7870" name="Check Box 702" hidden="1">
              <a:extLst>
                <a:ext uri="{63B3BB69-23CF-44E3-9099-C40C66FF867C}">
                  <a14:compatExt spid="_x0000_s787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11010</xdr:col>
          <xdr:colOff>236220</xdr:colOff>
          <xdr:row>917517</xdr:row>
          <xdr:rowOff>83820</xdr:rowOff>
        </xdr:from>
        <xdr:to>
          <xdr:col>11012</xdr:col>
          <xdr:colOff>220980</xdr:colOff>
          <xdr:row>917519</xdr:row>
          <xdr:rowOff>0</xdr:rowOff>
        </xdr:to>
        <xdr:sp macro="" textlink="">
          <xdr:nvSpPr>
            <xdr:cNvPr id="7871" name="Check Box 703" hidden="1">
              <a:extLst>
                <a:ext uri="{63B3BB69-23CF-44E3-9099-C40C66FF867C}">
                  <a14:compatExt spid="_x0000_s787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11010</xdr:col>
          <xdr:colOff>236220</xdr:colOff>
          <xdr:row>983053</xdr:row>
          <xdr:rowOff>83820</xdr:rowOff>
        </xdr:from>
        <xdr:to>
          <xdr:col>11012</xdr:col>
          <xdr:colOff>220980</xdr:colOff>
          <xdr:row>983055</xdr:row>
          <xdr:rowOff>0</xdr:rowOff>
        </xdr:to>
        <xdr:sp macro="" textlink="">
          <xdr:nvSpPr>
            <xdr:cNvPr id="7872" name="Check Box 704" hidden="1">
              <a:extLst>
                <a:ext uri="{63B3BB69-23CF-44E3-9099-C40C66FF867C}">
                  <a14:compatExt spid="_x0000_s787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11266</xdr:col>
          <xdr:colOff>236220</xdr:colOff>
          <xdr:row>13</xdr:row>
          <xdr:rowOff>83820</xdr:rowOff>
        </xdr:from>
        <xdr:to>
          <xdr:col>11268</xdr:col>
          <xdr:colOff>220980</xdr:colOff>
          <xdr:row>15</xdr:row>
          <xdr:rowOff>0</xdr:rowOff>
        </xdr:to>
        <xdr:sp macro="" textlink="">
          <xdr:nvSpPr>
            <xdr:cNvPr id="7873" name="Check Box 705" hidden="1">
              <a:extLst>
                <a:ext uri="{63B3BB69-23CF-44E3-9099-C40C66FF867C}">
                  <a14:compatExt spid="_x0000_s787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11266</xdr:col>
          <xdr:colOff>236220</xdr:colOff>
          <xdr:row>65549</xdr:row>
          <xdr:rowOff>83820</xdr:rowOff>
        </xdr:from>
        <xdr:to>
          <xdr:col>11268</xdr:col>
          <xdr:colOff>220980</xdr:colOff>
          <xdr:row>65551</xdr:row>
          <xdr:rowOff>0</xdr:rowOff>
        </xdr:to>
        <xdr:sp macro="" textlink="">
          <xdr:nvSpPr>
            <xdr:cNvPr id="7874" name="Check Box 706" hidden="1">
              <a:extLst>
                <a:ext uri="{63B3BB69-23CF-44E3-9099-C40C66FF867C}">
                  <a14:compatExt spid="_x0000_s787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11266</xdr:col>
          <xdr:colOff>236220</xdr:colOff>
          <xdr:row>131085</xdr:row>
          <xdr:rowOff>83820</xdr:rowOff>
        </xdr:from>
        <xdr:to>
          <xdr:col>11268</xdr:col>
          <xdr:colOff>220980</xdr:colOff>
          <xdr:row>131087</xdr:row>
          <xdr:rowOff>0</xdr:rowOff>
        </xdr:to>
        <xdr:sp macro="" textlink="">
          <xdr:nvSpPr>
            <xdr:cNvPr id="7875" name="Check Box 707" hidden="1">
              <a:extLst>
                <a:ext uri="{63B3BB69-23CF-44E3-9099-C40C66FF867C}">
                  <a14:compatExt spid="_x0000_s787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11266</xdr:col>
          <xdr:colOff>236220</xdr:colOff>
          <xdr:row>196621</xdr:row>
          <xdr:rowOff>83820</xdr:rowOff>
        </xdr:from>
        <xdr:to>
          <xdr:col>11268</xdr:col>
          <xdr:colOff>220980</xdr:colOff>
          <xdr:row>196623</xdr:row>
          <xdr:rowOff>0</xdr:rowOff>
        </xdr:to>
        <xdr:sp macro="" textlink="">
          <xdr:nvSpPr>
            <xdr:cNvPr id="7876" name="Check Box 708" hidden="1">
              <a:extLst>
                <a:ext uri="{63B3BB69-23CF-44E3-9099-C40C66FF867C}">
                  <a14:compatExt spid="_x0000_s787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11266</xdr:col>
          <xdr:colOff>236220</xdr:colOff>
          <xdr:row>262157</xdr:row>
          <xdr:rowOff>83820</xdr:rowOff>
        </xdr:from>
        <xdr:to>
          <xdr:col>11268</xdr:col>
          <xdr:colOff>220980</xdr:colOff>
          <xdr:row>262159</xdr:row>
          <xdr:rowOff>0</xdr:rowOff>
        </xdr:to>
        <xdr:sp macro="" textlink="">
          <xdr:nvSpPr>
            <xdr:cNvPr id="7877" name="Check Box 709" hidden="1">
              <a:extLst>
                <a:ext uri="{63B3BB69-23CF-44E3-9099-C40C66FF867C}">
                  <a14:compatExt spid="_x0000_s787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11266</xdr:col>
          <xdr:colOff>236220</xdr:colOff>
          <xdr:row>327693</xdr:row>
          <xdr:rowOff>83820</xdr:rowOff>
        </xdr:from>
        <xdr:to>
          <xdr:col>11268</xdr:col>
          <xdr:colOff>220980</xdr:colOff>
          <xdr:row>327695</xdr:row>
          <xdr:rowOff>0</xdr:rowOff>
        </xdr:to>
        <xdr:sp macro="" textlink="">
          <xdr:nvSpPr>
            <xdr:cNvPr id="7878" name="Check Box 710" hidden="1">
              <a:extLst>
                <a:ext uri="{63B3BB69-23CF-44E3-9099-C40C66FF867C}">
                  <a14:compatExt spid="_x0000_s787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11266</xdr:col>
          <xdr:colOff>236220</xdr:colOff>
          <xdr:row>393229</xdr:row>
          <xdr:rowOff>83820</xdr:rowOff>
        </xdr:from>
        <xdr:to>
          <xdr:col>11268</xdr:col>
          <xdr:colOff>220980</xdr:colOff>
          <xdr:row>393231</xdr:row>
          <xdr:rowOff>0</xdr:rowOff>
        </xdr:to>
        <xdr:sp macro="" textlink="">
          <xdr:nvSpPr>
            <xdr:cNvPr id="7879" name="Check Box 711" hidden="1">
              <a:extLst>
                <a:ext uri="{63B3BB69-23CF-44E3-9099-C40C66FF867C}">
                  <a14:compatExt spid="_x0000_s787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11266</xdr:col>
          <xdr:colOff>236220</xdr:colOff>
          <xdr:row>458765</xdr:row>
          <xdr:rowOff>83820</xdr:rowOff>
        </xdr:from>
        <xdr:to>
          <xdr:col>11268</xdr:col>
          <xdr:colOff>220980</xdr:colOff>
          <xdr:row>458767</xdr:row>
          <xdr:rowOff>0</xdr:rowOff>
        </xdr:to>
        <xdr:sp macro="" textlink="">
          <xdr:nvSpPr>
            <xdr:cNvPr id="7880" name="Check Box 712" hidden="1">
              <a:extLst>
                <a:ext uri="{63B3BB69-23CF-44E3-9099-C40C66FF867C}">
                  <a14:compatExt spid="_x0000_s788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11266</xdr:col>
          <xdr:colOff>236220</xdr:colOff>
          <xdr:row>524301</xdr:row>
          <xdr:rowOff>83820</xdr:rowOff>
        </xdr:from>
        <xdr:to>
          <xdr:col>11268</xdr:col>
          <xdr:colOff>220980</xdr:colOff>
          <xdr:row>524303</xdr:row>
          <xdr:rowOff>0</xdr:rowOff>
        </xdr:to>
        <xdr:sp macro="" textlink="">
          <xdr:nvSpPr>
            <xdr:cNvPr id="7881" name="Check Box 713" hidden="1">
              <a:extLst>
                <a:ext uri="{63B3BB69-23CF-44E3-9099-C40C66FF867C}">
                  <a14:compatExt spid="_x0000_s788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11266</xdr:col>
          <xdr:colOff>236220</xdr:colOff>
          <xdr:row>589837</xdr:row>
          <xdr:rowOff>83820</xdr:rowOff>
        </xdr:from>
        <xdr:to>
          <xdr:col>11268</xdr:col>
          <xdr:colOff>220980</xdr:colOff>
          <xdr:row>589839</xdr:row>
          <xdr:rowOff>0</xdr:rowOff>
        </xdr:to>
        <xdr:sp macro="" textlink="">
          <xdr:nvSpPr>
            <xdr:cNvPr id="7882" name="Check Box 714" hidden="1">
              <a:extLst>
                <a:ext uri="{63B3BB69-23CF-44E3-9099-C40C66FF867C}">
                  <a14:compatExt spid="_x0000_s788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11266</xdr:col>
          <xdr:colOff>236220</xdr:colOff>
          <xdr:row>655373</xdr:row>
          <xdr:rowOff>83820</xdr:rowOff>
        </xdr:from>
        <xdr:to>
          <xdr:col>11268</xdr:col>
          <xdr:colOff>220980</xdr:colOff>
          <xdr:row>655375</xdr:row>
          <xdr:rowOff>0</xdr:rowOff>
        </xdr:to>
        <xdr:sp macro="" textlink="">
          <xdr:nvSpPr>
            <xdr:cNvPr id="7883" name="Check Box 715" hidden="1">
              <a:extLst>
                <a:ext uri="{63B3BB69-23CF-44E3-9099-C40C66FF867C}">
                  <a14:compatExt spid="_x0000_s788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11266</xdr:col>
          <xdr:colOff>236220</xdr:colOff>
          <xdr:row>720909</xdr:row>
          <xdr:rowOff>83820</xdr:rowOff>
        </xdr:from>
        <xdr:to>
          <xdr:col>11268</xdr:col>
          <xdr:colOff>220980</xdr:colOff>
          <xdr:row>720911</xdr:row>
          <xdr:rowOff>0</xdr:rowOff>
        </xdr:to>
        <xdr:sp macro="" textlink="">
          <xdr:nvSpPr>
            <xdr:cNvPr id="7884" name="Check Box 716" hidden="1">
              <a:extLst>
                <a:ext uri="{63B3BB69-23CF-44E3-9099-C40C66FF867C}">
                  <a14:compatExt spid="_x0000_s788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11266</xdr:col>
          <xdr:colOff>236220</xdr:colOff>
          <xdr:row>786445</xdr:row>
          <xdr:rowOff>83820</xdr:rowOff>
        </xdr:from>
        <xdr:to>
          <xdr:col>11268</xdr:col>
          <xdr:colOff>220980</xdr:colOff>
          <xdr:row>786447</xdr:row>
          <xdr:rowOff>0</xdr:rowOff>
        </xdr:to>
        <xdr:sp macro="" textlink="">
          <xdr:nvSpPr>
            <xdr:cNvPr id="7885" name="Check Box 717" hidden="1">
              <a:extLst>
                <a:ext uri="{63B3BB69-23CF-44E3-9099-C40C66FF867C}">
                  <a14:compatExt spid="_x0000_s788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11266</xdr:col>
          <xdr:colOff>236220</xdr:colOff>
          <xdr:row>851981</xdr:row>
          <xdr:rowOff>83820</xdr:rowOff>
        </xdr:from>
        <xdr:to>
          <xdr:col>11268</xdr:col>
          <xdr:colOff>220980</xdr:colOff>
          <xdr:row>851983</xdr:row>
          <xdr:rowOff>0</xdr:rowOff>
        </xdr:to>
        <xdr:sp macro="" textlink="">
          <xdr:nvSpPr>
            <xdr:cNvPr id="7886" name="Check Box 718" hidden="1">
              <a:extLst>
                <a:ext uri="{63B3BB69-23CF-44E3-9099-C40C66FF867C}">
                  <a14:compatExt spid="_x0000_s788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11266</xdr:col>
          <xdr:colOff>236220</xdr:colOff>
          <xdr:row>917517</xdr:row>
          <xdr:rowOff>83820</xdr:rowOff>
        </xdr:from>
        <xdr:to>
          <xdr:col>11268</xdr:col>
          <xdr:colOff>220980</xdr:colOff>
          <xdr:row>917519</xdr:row>
          <xdr:rowOff>0</xdr:rowOff>
        </xdr:to>
        <xdr:sp macro="" textlink="">
          <xdr:nvSpPr>
            <xdr:cNvPr id="7887" name="Check Box 719" hidden="1">
              <a:extLst>
                <a:ext uri="{63B3BB69-23CF-44E3-9099-C40C66FF867C}">
                  <a14:compatExt spid="_x0000_s788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11266</xdr:col>
          <xdr:colOff>236220</xdr:colOff>
          <xdr:row>983053</xdr:row>
          <xdr:rowOff>83820</xdr:rowOff>
        </xdr:from>
        <xdr:to>
          <xdr:col>11268</xdr:col>
          <xdr:colOff>220980</xdr:colOff>
          <xdr:row>983055</xdr:row>
          <xdr:rowOff>0</xdr:rowOff>
        </xdr:to>
        <xdr:sp macro="" textlink="">
          <xdr:nvSpPr>
            <xdr:cNvPr id="7888" name="Check Box 720" hidden="1">
              <a:extLst>
                <a:ext uri="{63B3BB69-23CF-44E3-9099-C40C66FF867C}">
                  <a14:compatExt spid="_x0000_s788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11522</xdr:col>
          <xdr:colOff>236220</xdr:colOff>
          <xdr:row>13</xdr:row>
          <xdr:rowOff>83820</xdr:rowOff>
        </xdr:from>
        <xdr:to>
          <xdr:col>11524</xdr:col>
          <xdr:colOff>220980</xdr:colOff>
          <xdr:row>15</xdr:row>
          <xdr:rowOff>0</xdr:rowOff>
        </xdr:to>
        <xdr:sp macro="" textlink="">
          <xdr:nvSpPr>
            <xdr:cNvPr id="7889" name="Check Box 721" hidden="1">
              <a:extLst>
                <a:ext uri="{63B3BB69-23CF-44E3-9099-C40C66FF867C}">
                  <a14:compatExt spid="_x0000_s788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11522</xdr:col>
          <xdr:colOff>236220</xdr:colOff>
          <xdr:row>65549</xdr:row>
          <xdr:rowOff>83820</xdr:rowOff>
        </xdr:from>
        <xdr:to>
          <xdr:col>11524</xdr:col>
          <xdr:colOff>220980</xdr:colOff>
          <xdr:row>65551</xdr:row>
          <xdr:rowOff>0</xdr:rowOff>
        </xdr:to>
        <xdr:sp macro="" textlink="">
          <xdr:nvSpPr>
            <xdr:cNvPr id="7890" name="Check Box 722" hidden="1">
              <a:extLst>
                <a:ext uri="{63B3BB69-23CF-44E3-9099-C40C66FF867C}">
                  <a14:compatExt spid="_x0000_s789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11522</xdr:col>
          <xdr:colOff>236220</xdr:colOff>
          <xdr:row>131085</xdr:row>
          <xdr:rowOff>83820</xdr:rowOff>
        </xdr:from>
        <xdr:to>
          <xdr:col>11524</xdr:col>
          <xdr:colOff>220980</xdr:colOff>
          <xdr:row>131087</xdr:row>
          <xdr:rowOff>0</xdr:rowOff>
        </xdr:to>
        <xdr:sp macro="" textlink="">
          <xdr:nvSpPr>
            <xdr:cNvPr id="7891" name="Check Box 723" hidden="1">
              <a:extLst>
                <a:ext uri="{63B3BB69-23CF-44E3-9099-C40C66FF867C}">
                  <a14:compatExt spid="_x0000_s789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11522</xdr:col>
          <xdr:colOff>236220</xdr:colOff>
          <xdr:row>196621</xdr:row>
          <xdr:rowOff>83820</xdr:rowOff>
        </xdr:from>
        <xdr:to>
          <xdr:col>11524</xdr:col>
          <xdr:colOff>220980</xdr:colOff>
          <xdr:row>196623</xdr:row>
          <xdr:rowOff>0</xdr:rowOff>
        </xdr:to>
        <xdr:sp macro="" textlink="">
          <xdr:nvSpPr>
            <xdr:cNvPr id="7892" name="Check Box 724" hidden="1">
              <a:extLst>
                <a:ext uri="{63B3BB69-23CF-44E3-9099-C40C66FF867C}">
                  <a14:compatExt spid="_x0000_s789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11522</xdr:col>
          <xdr:colOff>236220</xdr:colOff>
          <xdr:row>262157</xdr:row>
          <xdr:rowOff>83820</xdr:rowOff>
        </xdr:from>
        <xdr:to>
          <xdr:col>11524</xdr:col>
          <xdr:colOff>220980</xdr:colOff>
          <xdr:row>262159</xdr:row>
          <xdr:rowOff>0</xdr:rowOff>
        </xdr:to>
        <xdr:sp macro="" textlink="">
          <xdr:nvSpPr>
            <xdr:cNvPr id="7893" name="Check Box 725" hidden="1">
              <a:extLst>
                <a:ext uri="{63B3BB69-23CF-44E3-9099-C40C66FF867C}">
                  <a14:compatExt spid="_x0000_s789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11522</xdr:col>
          <xdr:colOff>236220</xdr:colOff>
          <xdr:row>327693</xdr:row>
          <xdr:rowOff>83820</xdr:rowOff>
        </xdr:from>
        <xdr:to>
          <xdr:col>11524</xdr:col>
          <xdr:colOff>220980</xdr:colOff>
          <xdr:row>327695</xdr:row>
          <xdr:rowOff>0</xdr:rowOff>
        </xdr:to>
        <xdr:sp macro="" textlink="">
          <xdr:nvSpPr>
            <xdr:cNvPr id="7894" name="Check Box 726" hidden="1">
              <a:extLst>
                <a:ext uri="{63B3BB69-23CF-44E3-9099-C40C66FF867C}">
                  <a14:compatExt spid="_x0000_s789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11522</xdr:col>
          <xdr:colOff>236220</xdr:colOff>
          <xdr:row>393229</xdr:row>
          <xdr:rowOff>83820</xdr:rowOff>
        </xdr:from>
        <xdr:to>
          <xdr:col>11524</xdr:col>
          <xdr:colOff>220980</xdr:colOff>
          <xdr:row>393231</xdr:row>
          <xdr:rowOff>0</xdr:rowOff>
        </xdr:to>
        <xdr:sp macro="" textlink="">
          <xdr:nvSpPr>
            <xdr:cNvPr id="7895" name="Check Box 727" hidden="1">
              <a:extLst>
                <a:ext uri="{63B3BB69-23CF-44E3-9099-C40C66FF867C}">
                  <a14:compatExt spid="_x0000_s789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11522</xdr:col>
          <xdr:colOff>236220</xdr:colOff>
          <xdr:row>458765</xdr:row>
          <xdr:rowOff>83820</xdr:rowOff>
        </xdr:from>
        <xdr:to>
          <xdr:col>11524</xdr:col>
          <xdr:colOff>220980</xdr:colOff>
          <xdr:row>458767</xdr:row>
          <xdr:rowOff>0</xdr:rowOff>
        </xdr:to>
        <xdr:sp macro="" textlink="">
          <xdr:nvSpPr>
            <xdr:cNvPr id="7896" name="Check Box 728" hidden="1">
              <a:extLst>
                <a:ext uri="{63B3BB69-23CF-44E3-9099-C40C66FF867C}">
                  <a14:compatExt spid="_x0000_s789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11522</xdr:col>
          <xdr:colOff>236220</xdr:colOff>
          <xdr:row>524301</xdr:row>
          <xdr:rowOff>83820</xdr:rowOff>
        </xdr:from>
        <xdr:to>
          <xdr:col>11524</xdr:col>
          <xdr:colOff>220980</xdr:colOff>
          <xdr:row>524303</xdr:row>
          <xdr:rowOff>0</xdr:rowOff>
        </xdr:to>
        <xdr:sp macro="" textlink="">
          <xdr:nvSpPr>
            <xdr:cNvPr id="7897" name="Check Box 729" hidden="1">
              <a:extLst>
                <a:ext uri="{63B3BB69-23CF-44E3-9099-C40C66FF867C}">
                  <a14:compatExt spid="_x0000_s789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11522</xdr:col>
          <xdr:colOff>236220</xdr:colOff>
          <xdr:row>589837</xdr:row>
          <xdr:rowOff>83820</xdr:rowOff>
        </xdr:from>
        <xdr:to>
          <xdr:col>11524</xdr:col>
          <xdr:colOff>220980</xdr:colOff>
          <xdr:row>589839</xdr:row>
          <xdr:rowOff>0</xdr:rowOff>
        </xdr:to>
        <xdr:sp macro="" textlink="">
          <xdr:nvSpPr>
            <xdr:cNvPr id="7898" name="Check Box 730" hidden="1">
              <a:extLst>
                <a:ext uri="{63B3BB69-23CF-44E3-9099-C40C66FF867C}">
                  <a14:compatExt spid="_x0000_s789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11522</xdr:col>
          <xdr:colOff>236220</xdr:colOff>
          <xdr:row>655373</xdr:row>
          <xdr:rowOff>83820</xdr:rowOff>
        </xdr:from>
        <xdr:to>
          <xdr:col>11524</xdr:col>
          <xdr:colOff>220980</xdr:colOff>
          <xdr:row>655375</xdr:row>
          <xdr:rowOff>0</xdr:rowOff>
        </xdr:to>
        <xdr:sp macro="" textlink="">
          <xdr:nvSpPr>
            <xdr:cNvPr id="7899" name="Check Box 731" hidden="1">
              <a:extLst>
                <a:ext uri="{63B3BB69-23CF-44E3-9099-C40C66FF867C}">
                  <a14:compatExt spid="_x0000_s789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11522</xdr:col>
          <xdr:colOff>236220</xdr:colOff>
          <xdr:row>720909</xdr:row>
          <xdr:rowOff>83820</xdr:rowOff>
        </xdr:from>
        <xdr:to>
          <xdr:col>11524</xdr:col>
          <xdr:colOff>220980</xdr:colOff>
          <xdr:row>720911</xdr:row>
          <xdr:rowOff>0</xdr:rowOff>
        </xdr:to>
        <xdr:sp macro="" textlink="">
          <xdr:nvSpPr>
            <xdr:cNvPr id="7900" name="Check Box 732" hidden="1">
              <a:extLst>
                <a:ext uri="{63B3BB69-23CF-44E3-9099-C40C66FF867C}">
                  <a14:compatExt spid="_x0000_s790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11522</xdr:col>
          <xdr:colOff>236220</xdr:colOff>
          <xdr:row>786445</xdr:row>
          <xdr:rowOff>83820</xdr:rowOff>
        </xdr:from>
        <xdr:to>
          <xdr:col>11524</xdr:col>
          <xdr:colOff>220980</xdr:colOff>
          <xdr:row>786447</xdr:row>
          <xdr:rowOff>0</xdr:rowOff>
        </xdr:to>
        <xdr:sp macro="" textlink="">
          <xdr:nvSpPr>
            <xdr:cNvPr id="7901" name="Check Box 733" hidden="1">
              <a:extLst>
                <a:ext uri="{63B3BB69-23CF-44E3-9099-C40C66FF867C}">
                  <a14:compatExt spid="_x0000_s790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11522</xdr:col>
          <xdr:colOff>236220</xdr:colOff>
          <xdr:row>851981</xdr:row>
          <xdr:rowOff>83820</xdr:rowOff>
        </xdr:from>
        <xdr:to>
          <xdr:col>11524</xdr:col>
          <xdr:colOff>220980</xdr:colOff>
          <xdr:row>851983</xdr:row>
          <xdr:rowOff>0</xdr:rowOff>
        </xdr:to>
        <xdr:sp macro="" textlink="">
          <xdr:nvSpPr>
            <xdr:cNvPr id="7902" name="Check Box 734" hidden="1">
              <a:extLst>
                <a:ext uri="{63B3BB69-23CF-44E3-9099-C40C66FF867C}">
                  <a14:compatExt spid="_x0000_s790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11522</xdr:col>
          <xdr:colOff>236220</xdr:colOff>
          <xdr:row>917517</xdr:row>
          <xdr:rowOff>83820</xdr:rowOff>
        </xdr:from>
        <xdr:to>
          <xdr:col>11524</xdr:col>
          <xdr:colOff>220980</xdr:colOff>
          <xdr:row>917519</xdr:row>
          <xdr:rowOff>0</xdr:rowOff>
        </xdr:to>
        <xdr:sp macro="" textlink="">
          <xdr:nvSpPr>
            <xdr:cNvPr id="7903" name="Check Box 735" hidden="1">
              <a:extLst>
                <a:ext uri="{63B3BB69-23CF-44E3-9099-C40C66FF867C}">
                  <a14:compatExt spid="_x0000_s790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11522</xdr:col>
          <xdr:colOff>236220</xdr:colOff>
          <xdr:row>983053</xdr:row>
          <xdr:rowOff>83820</xdr:rowOff>
        </xdr:from>
        <xdr:to>
          <xdr:col>11524</xdr:col>
          <xdr:colOff>220980</xdr:colOff>
          <xdr:row>983055</xdr:row>
          <xdr:rowOff>0</xdr:rowOff>
        </xdr:to>
        <xdr:sp macro="" textlink="">
          <xdr:nvSpPr>
            <xdr:cNvPr id="7904" name="Check Box 736" hidden="1">
              <a:extLst>
                <a:ext uri="{63B3BB69-23CF-44E3-9099-C40C66FF867C}">
                  <a14:compatExt spid="_x0000_s790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11778</xdr:col>
          <xdr:colOff>236220</xdr:colOff>
          <xdr:row>13</xdr:row>
          <xdr:rowOff>83820</xdr:rowOff>
        </xdr:from>
        <xdr:to>
          <xdr:col>11780</xdr:col>
          <xdr:colOff>220980</xdr:colOff>
          <xdr:row>15</xdr:row>
          <xdr:rowOff>0</xdr:rowOff>
        </xdr:to>
        <xdr:sp macro="" textlink="">
          <xdr:nvSpPr>
            <xdr:cNvPr id="7905" name="Check Box 737" hidden="1">
              <a:extLst>
                <a:ext uri="{63B3BB69-23CF-44E3-9099-C40C66FF867C}">
                  <a14:compatExt spid="_x0000_s790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11778</xdr:col>
          <xdr:colOff>236220</xdr:colOff>
          <xdr:row>65549</xdr:row>
          <xdr:rowOff>83820</xdr:rowOff>
        </xdr:from>
        <xdr:to>
          <xdr:col>11780</xdr:col>
          <xdr:colOff>220980</xdr:colOff>
          <xdr:row>65551</xdr:row>
          <xdr:rowOff>0</xdr:rowOff>
        </xdr:to>
        <xdr:sp macro="" textlink="">
          <xdr:nvSpPr>
            <xdr:cNvPr id="7906" name="Check Box 738" hidden="1">
              <a:extLst>
                <a:ext uri="{63B3BB69-23CF-44E3-9099-C40C66FF867C}">
                  <a14:compatExt spid="_x0000_s790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11778</xdr:col>
          <xdr:colOff>236220</xdr:colOff>
          <xdr:row>131085</xdr:row>
          <xdr:rowOff>83820</xdr:rowOff>
        </xdr:from>
        <xdr:to>
          <xdr:col>11780</xdr:col>
          <xdr:colOff>220980</xdr:colOff>
          <xdr:row>131087</xdr:row>
          <xdr:rowOff>0</xdr:rowOff>
        </xdr:to>
        <xdr:sp macro="" textlink="">
          <xdr:nvSpPr>
            <xdr:cNvPr id="7907" name="Check Box 739" hidden="1">
              <a:extLst>
                <a:ext uri="{63B3BB69-23CF-44E3-9099-C40C66FF867C}">
                  <a14:compatExt spid="_x0000_s790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11778</xdr:col>
          <xdr:colOff>236220</xdr:colOff>
          <xdr:row>196621</xdr:row>
          <xdr:rowOff>83820</xdr:rowOff>
        </xdr:from>
        <xdr:to>
          <xdr:col>11780</xdr:col>
          <xdr:colOff>220980</xdr:colOff>
          <xdr:row>196623</xdr:row>
          <xdr:rowOff>0</xdr:rowOff>
        </xdr:to>
        <xdr:sp macro="" textlink="">
          <xdr:nvSpPr>
            <xdr:cNvPr id="7908" name="Check Box 740" hidden="1">
              <a:extLst>
                <a:ext uri="{63B3BB69-23CF-44E3-9099-C40C66FF867C}">
                  <a14:compatExt spid="_x0000_s790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11778</xdr:col>
          <xdr:colOff>236220</xdr:colOff>
          <xdr:row>262157</xdr:row>
          <xdr:rowOff>83820</xdr:rowOff>
        </xdr:from>
        <xdr:to>
          <xdr:col>11780</xdr:col>
          <xdr:colOff>220980</xdr:colOff>
          <xdr:row>262159</xdr:row>
          <xdr:rowOff>0</xdr:rowOff>
        </xdr:to>
        <xdr:sp macro="" textlink="">
          <xdr:nvSpPr>
            <xdr:cNvPr id="7909" name="Check Box 741" hidden="1">
              <a:extLst>
                <a:ext uri="{63B3BB69-23CF-44E3-9099-C40C66FF867C}">
                  <a14:compatExt spid="_x0000_s790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11778</xdr:col>
          <xdr:colOff>236220</xdr:colOff>
          <xdr:row>327693</xdr:row>
          <xdr:rowOff>83820</xdr:rowOff>
        </xdr:from>
        <xdr:to>
          <xdr:col>11780</xdr:col>
          <xdr:colOff>220980</xdr:colOff>
          <xdr:row>327695</xdr:row>
          <xdr:rowOff>0</xdr:rowOff>
        </xdr:to>
        <xdr:sp macro="" textlink="">
          <xdr:nvSpPr>
            <xdr:cNvPr id="7910" name="Check Box 742" hidden="1">
              <a:extLst>
                <a:ext uri="{63B3BB69-23CF-44E3-9099-C40C66FF867C}">
                  <a14:compatExt spid="_x0000_s791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11778</xdr:col>
          <xdr:colOff>236220</xdr:colOff>
          <xdr:row>393229</xdr:row>
          <xdr:rowOff>83820</xdr:rowOff>
        </xdr:from>
        <xdr:to>
          <xdr:col>11780</xdr:col>
          <xdr:colOff>220980</xdr:colOff>
          <xdr:row>393231</xdr:row>
          <xdr:rowOff>0</xdr:rowOff>
        </xdr:to>
        <xdr:sp macro="" textlink="">
          <xdr:nvSpPr>
            <xdr:cNvPr id="7911" name="Check Box 743" hidden="1">
              <a:extLst>
                <a:ext uri="{63B3BB69-23CF-44E3-9099-C40C66FF867C}">
                  <a14:compatExt spid="_x0000_s791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11778</xdr:col>
          <xdr:colOff>236220</xdr:colOff>
          <xdr:row>458765</xdr:row>
          <xdr:rowOff>83820</xdr:rowOff>
        </xdr:from>
        <xdr:to>
          <xdr:col>11780</xdr:col>
          <xdr:colOff>220980</xdr:colOff>
          <xdr:row>458767</xdr:row>
          <xdr:rowOff>0</xdr:rowOff>
        </xdr:to>
        <xdr:sp macro="" textlink="">
          <xdr:nvSpPr>
            <xdr:cNvPr id="7912" name="Check Box 744" hidden="1">
              <a:extLst>
                <a:ext uri="{63B3BB69-23CF-44E3-9099-C40C66FF867C}">
                  <a14:compatExt spid="_x0000_s791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11778</xdr:col>
          <xdr:colOff>236220</xdr:colOff>
          <xdr:row>524301</xdr:row>
          <xdr:rowOff>83820</xdr:rowOff>
        </xdr:from>
        <xdr:to>
          <xdr:col>11780</xdr:col>
          <xdr:colOff>220980</xdr:colOff>
          <xdr:row>524303</xdr:row>
          <xdr:rowOff>0</xdr:rowOff>
        </xdr:to>
        <xdr:sp macro="" textlink="">
          <xdr:nvSpPr>
            <xdr:cNvPr id="7913" name="Check Box 745" hidden="1">
              <a:extLst>
                <a:ext uri="{63B3BB69-23CF-44E3-9099-C40C66FF867C}">
                  <a14:compatExt spid="_x0000_s791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11778</xdr:col>
          <xdr:colOff>236220</xdr:colOff>
          <xdr:row>589837</xdr:row>
          <xdr:rowOff>83820</xdr:rowOff>
        </xdr:from>
        <xdr:to>
          <xdr:col>11780</xdr:col>
          <xdr:colOff>220980</xdr:colOff>
          <xdr:row>589839</xdr:row>
          <xdr:rowOff>0</xdr:rowOff>
        </xdr:to>
        <xdr:sp macro="" textlink="">
          <xdr:nvSpPr>
            <xdr:cNvPr id="7914" name="Check Box 746" hidden="1">
              <a:extLst>
                <a:ext uri="{63B3BB69-23CF-44E3-9099-C40C66FF867C}">
                  <a14:compatExt spid="_x0000_s791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11778</xdr:col>
          <xdr:colOff>236220</xdr:colOff>
          <xdr:row>655373</xdr:row>
          <xdr:rowOff>83820</xdr:rowOff>
        </xdr:from>
        <xdr:to>
          <xdr:col>11780</xdr:col>
          <xdr:colOff>220980</xdr:colOff>
          <xdr:row>655375</xdr:row>
          <xdr:rowOff>0</xdr:rowOff>
        </xdr:to>
        <xdr:sp macro="" textlink="">
          <xdr:nvSpPr>
            <xdr:cNvPr id="7915" name="Check Box 747" hidden="1">
              <a:extLst>
                <a:ext uri="{63B3BB69-23CF-44E3-9099-C40C66FF867C}">
                  <a14:compatExt spid="_x0000_s791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11778</xdr:col>
          <xdr:colOff>236220</xdr:colOff>
          <xdr:row>720909</xdr:row>
          <xdr:rowOff>83820</xdr:rowOff>
        </xdr:from>
        <xdr:to>
          <xdr:col>11780</xdr:col>
          <xdr:colOff>220980</xdr:colOff>
          <xdr:row>720911</xdr:row>
          <xdr:rowOff>0</xdr:rowOff>
        </xdr:to>
        <xdr:sp macro="" textlink="">
          <xdr:nvSpPr>
            <xdr:cNvPr id="7916" name="Check Box 748" hidden="1">
              <a:extLst>
                <a:ext uri="{63B3BB69-23CF-44E3-9099-C40C66FF867C}">
                  <a14:compatExt spid="_x0000_s791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11778</xdr:col>
          <xdr:colOff>236220</xdr:colOff>
          <xdr:row>786445</xdr:row>
          <xdr:rowOff>83820</xdr:rowOff>
        </xdr:from>
        <xdr:to>
          <xdr:col>11780</xdr:col>
          <xdr:colOff>220980</xdr:colOff>
          <xdr:row>786447</xdr:row>
          <xdr:rowOff>0</xdr:rowOff>
        </xdr:to>
        <xdr:sp macro="" textlink="">
          <xdr:nvSpPr>
            <xdr:cNvPr id="7917" name="Check Box 749" hidden="1">
              <a:extLst>
                <a:ext uri="{63B3BB69-23CF-44E3-9099-C40C66FF867C}">
                  <a14:compatExt spid="_x0000_s791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11778</xdr:col>
          <xdr:colOff>236220</xdr:colOff>
          <xdr:row>851981</xdr:row>
          <xdr:rowOff>83820</xdr:rowOff>
        </xdr:from>
        <xdr:to>
          <xdr:col>11780</xdr:col>
          <xdr:colOff>220980</xdr:colOff>
          <xdr:row>851983</xdr:row>
          <xdr:rowOff>0</xdr:rowOff>
        </xdr:to>
        <xdr:sp macro="" textlink="">
          <xdr:nvSpPr>
            <xdr:cNvPr id="7918" name="Check Box 750" hidden="1">
              <a:extLst>
                <a:ext uri="{63B3BB69-23CF-44E3-9099-C40C66FF867C}">
                  <a14:compatExt spid="_x0000_s791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11778</xdr:col>
          <xdr:colOff>236220</xdr:colOff>
          <xdr:row>917517</xdr:row>
          <xdr:rowOff>83820</xdr:rowOff>
        </xdr:from>
        <xdr:to>
          <xdr:col>11780</xdr:col>
          <xdr:colOff>220980</xdr:colOff>
          <xdr:row>917519</xdr:row>
          <xdr:rowOff>0</xdr:rowOff>
        </xdr:to>
        <xdr:sp macro="" textlink="">
          <xdr:nvSpPr>
            <xdr:cNvPr id="7919" name="Check Box 751" hidden="1">
              <a:extLst>
                <a:ext uri="{63B3BB69-23CF-44E3-9099-C40C66FF867C}">
                  <a14:compatExt spid="_x0000_s791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11778</xdr:col>
          <xdr:colOff>236220</xdr:colOff>
          <xdr:row>983053</xdr:row>
          <xdr:rowOff>83820</xdr:rowOff>
        </xdr:from>
        <xdr:to>
          <xdr:col>11780</xdr:col>
          <xdr:colOff>220980</xdr:colOff>
          <xdr:row>983055</xdr:row>
          <xdr:rowOff>0</xdr:rowOff>
        </xdr:to>
        <xdr:sp macro="" textlink="">
          <xdr:nvSpPr>
            <xdr:cNvPr id="7920" name="Check Box 752" hidden="1">
              <a:extLst>
                <a:ext uri="{63B3BB69-23CF-44E3-9099-C40C66FF867C}">
                  <a14:compatExt spid="_x0000_s792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12034</xdr:col>
          <xdr:colOff>236220</xdr:colOff>
          <xdr:row>13</xdr:row>
          <xdr:rowOff>83820</xdr:rowOff>
        </xdr:from>
        <xdr:to>
          <xdr:col>12036</xdr:col>
          <xdr:colOff>220980</xdr:colOff>
          <xdr:row>15</xdr:row>
          <xdr:rowOff>0</xdr:rowOff>
        </xdr:to>
        <xdr:sp macro="" textlink="">
          <xdr:nvSpPr>
            <xdr:cNvPr id="7921" name="Check Box 753" hidden="1">
              <a:extLst>
                <a:ext uri="{63B3BB69-23CF-44E3-9099-C40C66FF867C}">
                  <a14:compatExt spid="_x0000_s792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12034</xdr:col>
          <xdr:colOff>236220</xdr:colOff>
          <xdr:row>65549</xdr:row>
          <xdr:rowOff>83820</xdr:rowOff>
        </xdr:from>
        <xdr:to>
          <xdr:col>12036</xdr:col>
          <xdr:colOff>220980</xdr:colOff>
          <xdr:row>65551</xdr:row>
          <xdr:rowOff>0</xdr:rowOff>
        </xdr:to>
        <xdr:sp macro="" textlink="">
          <xdr:nvSpPr>
            <xdr:cNvPr id="7922" name="Check Box 754" hidden="1">
              <a:extLst>
                <a:ext uri="{63B3BB69-23CF-44E3-9099-C40C66FF867C}">
                  <a14:compatExt spid="_x0000_s792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12034</xdr:col>
          <xdr:colOff>236220</xdr:colOff>
          <xdr:row>131085</xdr:row>
          <xdr:rowOff>83820</xdr:rowOff>
        </xdr:from>
        <xdr:to>
          <xdr:col>12036</xdr:col>
          <xdr:colOff>220980</xdr:colOff>
          <xdr:row>131087</xdr:row>
          <xdr:rowOff>0</xdr:rowOff>
        </xdr:to>
        <xdr:sp macro="" textlink="">
          <xdr:nvSpPr>
            <xdr:cNvPr id="7923" name="Check Box 755" hidden="1">
              <a:extLst>
                <a:ext uri="{63B3BB69-23CF-44E3-9099-C40C66FF867C}">
                  <a14:compatExt spid="_x0000_s792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12034</xdr:col>
          <xdr:colOff>236220</xdr:colOff>
          <xdr:row>196621</xdr:row>
          <xdr:rowOff>83820</xdr:rowOff>
        </xdr:from>
        <xdr:to>
          <xdr:col>12036</xdr:col>
          <xdr:colOff>220980</xdr:colOff>
          <xdr:row>196623</xdr:row>
          <xdr:rowOff>0</xdr:rowOff>
        </xdr:to>
        <xdr:sp macro="" textlink="">
          <xdr:nvSpPr>
            <xdr:cNvPr id="7924" name="Check Box 756" hidden="1">
              <a:extLst>
                <a:ext uri="{63B3BB69-23CF-44E3-9099-C40C66FF867C}">
                  <a14:compatExt spid="_x0000_s792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12034</xdr:col>
          <xdr:colOff>236220</xdr:colOff>
          <xdr:row>262157</xdr:row>
          <xdr:rowOff>83820</xdr:rowOff>
        </xdr:from>
        <xdr:to>
          <xdr:col>12036</xdr:col>
          <xdr:colOff>220980</xdr:colOff>
          <xdr:row>262159</xdr:row>
          <xdr:rowOff>0</xdr:rowOff>
        </xdr:to>
        <xdr:sp macro="" textlink="">
          <xdr:nvSpPr>
            <xdr:cNvPr id="7925" name="Check Box 757" hidden="1">
              <a:extLst>
                <a:ext uri="{63B3BB69-23CF-44E3-9099-C40C66FF867C}">
                  <a14:compatExt spid="_x0000_s792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12034</xdr:col>
          <xdr:colOff>236220</xdr:colOff>
          <xdr:row>327693</xdr:row>
          <xdr:rowOff>83820</xdr:rowOff>
        </xdr:from>
        <xdr:to>
          <xdr:col>12036</xdr:col>
          <xdr:colOff>220980</xdr:colOff>
          <xdr:row>327695</xdr:row>
          <xdr:rowOff>0</xdr:rowOff>
        </xdr:to>
        <xdr:sp macro="" textlink="">
          <xdr:nvSpPr>
            <xdr:cNvPr id="7926" name="Check Box 758" hidden="1">
              <a:extLst>
                <a:ext uri="{63B3BB69-23CF-44E3-9099-C40C66FF867C}">
                  <a14:compatExt spid="_x0000_s792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12034</xdr:col>
          <xdr:colOff>236220</xdr:colOff>
          <xdr:row>393229</xdr:row>
          <xdr:rowOff>83820</xdr:rowOff>
        </xdr:from>
        <xdr:to>
          <xdr:col>12036</xdr:col>
          <xdr:colOff>220980</xdr:colOff>
          <xdr:row>393231</xdr:row>
          <xdr:rowOff>0</xdr:rowOff>
        </xdr:to>
        <xdr:sp macro="" textlink="">
          <xdr:nvSpPr>
            <xdr:cNvPr id="7927" name="Check Box 759" hidden="1">
              <a:extLst>
                <a:ext uri="{63B3BB69-23CF-44E3-9099-C40C66FF867C}">
                  <a14:compatExt spid="_x0000_s792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12034</xdr:col>
          <xdr:colOff>236220</xdr:colOff>
          <xdr:row>458765</xdr:row>
          <xdr:rowOff>83820</xdr:rowOff>
        </xdr:from>
        <xdr:to>
          <xdr:col>12036</xdr:col>
          <xdr:colOff>220980</xdr:colOff>
          <xdr:row>458767</xdr:row>
          <xdr:rowOff>0</xdr:rowOff>
        </xdr:to>
        <xdr:sp macro="" textlink="">
          <xdr:nvSpPr>
            <xdr:cNvPr id="7928" name="Check Box 760" hidden="1">
              <a:extLst>
                <a:ext uri="{63B3BB69-23CF-44E3-9099-C40C66FF867C}">
                  <a14:compatExt spid="_x0000_s792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12034</xdr:col>
          <xdr:colOff>236220</xdr:colOff>
          <xdr:row>524301</xdr:row>
          <xdr:rowOff>83820</xdr:rowOff>
        </xdr:from>
        <xdr:to>
          <xdr:col>12036</xdr:col>
          <xdr:colOff>220980</xdr:colOff>
          <xdr:row>524303</xdr:row>
          <xdr:rowOff>0</xdr:rowOff>
        </xdr:to>
        <xdr:sp macro="" textlink="">
          <xdr:nvSpPr>
            <xdr:cNvPr id="7929" name="Check Box 761" hidden="1">
              <a:extLst>
                <a:ext uri="{63B3BB69-23CF-44E3-9099-C40C66FF867C}">
                  <a14:compatExt spid="_x0000_s792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12034</xdr:col>
          <xdr:colOff>236220</xdr:colOff>
          <xdr:row>589837</xdr:row>
          <xdr:rowOff>83820</xdr:rowOff>
        </xdr:from>
        <xdr:to>
          <xdr:col>12036</xdr:col>
          <xdr:colOff>220980</xdr:colOff>
          <xdr:row>589839</xdr:row>
          <xdr:rowOff>0</xdr:rowOff>
        </xdr:to>
        <xdr:sp macro="" textlink="">
          <xdr:nvSpPr>
            <xdr:cNvPr id="7930" name="Check Box 762" hidden="1">
              <a:extLst>
                <a:ext uri="{63B3BB69-23CF-44E3-9099-C40C66FF867C}">
                  <a14:compatExt spid="_x0000_s793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12034</xdr:col>
          <xdr:colOff>236220</xdr:colOff>
          <xdr:row>655373</xdr:row>
          <xdr:rowOff>83820</xdr:rowOff>
        </xdr:from>
        <xdr:to>
          <xdr:col>12036</xdr:col>
          <xdr:colOff>220980</xdr:colOff>
          <xdr:row>655375</xdr:row>
          <xdr:rowOff>0</xdr:rowOff>
        </xdr:to>
        <xdr:sp macro="" textlink="">
          <xdr:nvSpPr>
            <xdr:cNvPr id="7931" name="Check Box 763" hidden="1">
              <a:extLst>
                <a:ext uri="{63B3BB69-23CF-44E3-9099-C40C66FF867C}">
                  <a14:compatExt spid="_x0000_s793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12034</xdr:col>
          <xdr:colOff>236220</xdr:colOff>
          <xdr:row>720909</xdr:row>
          <xdr:rowOff>83820</xdr:rowOff>
        </xdr:from>
        <xdr:to>
          <xdr:col>12036</xdr:col>
          <xdr:colOff>220980</xdr:colOff>
          <xdr:row>720911</xdr:row>
          <xdr:rowOff>0</xdr:rowOff>
        </xdr:to>
        <xdr:sp macro="" textlink="">
          <xdr:nvSpPr>
            <xdr:cNvPr id="7932" name="Check Box 764" hidden="1">
              <a:extLst>
                <a:ext uri="{63B3BB69-23CF-44E3-9099-C40C66FF867C}">
                  <a14:compatExt spid="_x0000_s793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12034</xdr:col>
          <xdr:colOff>236220</xdr:colOff>
          <xdr:row>786445</xdr:row>
          <xdr:rowOff>83820</xdr:rowOff>
        </xdr:from>
        <xdr:to>
          <xdr:col>12036</xdr:col>
          <xdr:colOff>220980</xdr:colOff>
          <xdr:row>786447</xdr:row>
          <xdr:rowOff>0</xdr:rowOff>
        </xdr:to>
        <xdr:sp macro="" textlink="">
          <xdr:nvSpPr>
            <xdr:cNvPr id="7933" name="Check Box 765" hidden="1">
              <a:extLst>
                <a:ext uri="{63B3BB69-23CF-44E3-9099-C40C66FF867C}">
                  <a14:compatExt spid="_x0000_s793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12034</xdr:col>
          <xdr:colOff>236220</xdr:colOff>
          <xdr:row>851981</xdr:row>
          <xdr:rowOff>83820</xdr:rowOff>
        </xdr:from>
        <xdr:to>
          <xdr:col>12036</xdr:col>
          <xdr:colOff>220980</xdr:colOff>
          <xdr:row>851983</xdr:row>
          <xdr:rowOff>0</xdr:rowOff>
        </xdr:to>
        <xdr:sp macro="" textlink="">
          <xdr:nvSpPr>
            <xdr:cNvPr id="7934" name="Check Box 766" hidden="1">
              <a:extLst>
                <a:ext uri="{63B3BB69-23CF-44E3-9099-C40C66FF867C}">
                  <a14:compatExt spid="_x0000_s793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12034</xdr:col>
          <xdr:colOff>236220</xdr:colOff>
          <xdr:row>917517</xdr:row>
          <xdr:rowOff>83820</xdr:rowOff>
        </xdr:from>
        <xdr:to>
          <xdr:col>12036</xdr:col>
          <xdr:colOff>220980</xdr:colOff>
          <xdr:row>917519</xdr:row>
          <xdr:rowOff>0</xdr:rowOff>
        </xdr:to>
        <xdr:sp macro="" textlink="">
          <xdr:nvSpPr>
            <xdr:cNvPr id="7935" name="Check Box 767" hidden="1">
              <a:extLst>
                <a:ext uri="{63B3BB69-23CF-44E3-9099-C40C66FF867C}">
                  <a14:compatExt spid="_x0000_s793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12034</xdr:col>
          <xdr:colOff>236220</xdr:colOff>
          <xdr:row>983053</xdr:row>
          <xdr:rowOff>83820</xdr:rowOff>
        </xdr:from>
        <xdr:to>
          <xdr:col>12036</xdr:col>
          <xdr:colOff>220980</xdr:colOff>
          <xdr:row>983055</xdr:row>
          <xdr:rowOff>0</xdr:rowOff>
        </xdr:to>
        <xdr:sp macro="" textlink="">
          <xdr:nvSpPr>
            <xdr:cNvPr id="7936" name="Check Box 768" hidden="1">
              <a:extLst>
                <a:ext uri="{63B3BB69-23CF-44E3-9099-C40C66FF867C}">
                  <a14:compatExt spid="_x0000_s793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12290</xdr:col>
          <xdr:colOff>236220</xdr:colOff>
          <xdr:row>13</xdr:row>
          <xdr:rowOff>83820</xdr:rowOff>
        </xdr:from>
        <xdr:to>
          <xdr:col>12292</xdr:col>
          <xdr:colOff>220980</xdr:colOff>
          <xdr:row>15</xdr:row>
          <xdr:rowOff>0</xdr:rowOff>
        </xdr:to>
        <xdr:sp macro="" textlink="">
          <xdr:nvSpPr>
            <xdr:cNvPr id="7937" name="Check Box 769" hidden="1">
              <a:extLst>
                <a:ext uri="{63B3BB69-23CF-44E3-9099-C40C66FF867C}">
                  <a14:compatExt spid="_x0000_s793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12290</xdr:col>
          <xdr:colOff>236220</xdr:colOff>
          <xdr:row>65549</xdr:row>
          <xdr:rowOff>83820</xdr:rowOff>
        </xdr:from>
        <xdr:to>
          <xdr:col>12292</xdr:col>
          <xdr:colOff>220980</xdr:colOff>
          <xdr:row>65551</xdr:row>
          <xdr:rowOff>0</xdr:rowOff>
        </xdr:to>
        <xdr:sp macro="" textlink="">
          <xdr:nvSpPr>
            <xdr:cNvPr id="7938" name="Check Box 770" hidden="1">
              <a:extLst>
                <a:ext uri="{63B3BB69-23CF-44E3-9099-C40C66FF867C}">
                  <a14:compatExt spid="_x0000_s793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12290</xdr:col>
          <xdr:colOff>236220</xdr:colOff>
          <xdr:row>131085</xdr:row>
          <xdr:rowOff>83820</xdr:rowOff>
        </xdr:from>
        <xdr:to>
          <xdr:col>12292</xdr:col>
          <xdr:colOff>220980</xdr:colOff>
          <xdr:row>131087</xdr:row>
          <xdr:rowOff>0</xdr:rowOff>
        </xdr:to>
        <xdr:sp macro="" textlink="">
          <xdr:nvSpPr>
            <xdr:cNvPr id="7939" name="Check Box 771" hidden="1">
              <a:extLst>
                <a:ext uri="{63B3BB69-23CF-44E3-9099-C40C66FF867C}">
                  <a14:compatExt spid="_x0000_s793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12290</xdr:col>
          <xdr:colOff>236220</xdr:colOff>
          <xdr:row>196621</xdr:row>
          <xdr:rowOff>83820</xdr:rowOff>
        </xdr:from>
        <xdr:to>
          <xdr:col>12292</xdr:col>
          <xdr:colOff>220980</xdr:colOff>
          <xdr:row>196623</xdr:row>
          <xdr:rowOff>0</xdr:rowOff>
        </xdr:to>
        <xdr:sp macro="" textlink="">
          <xdr:nvSpPr>
            <xdr:cNvPr id="7940" name="Check Box 772" hidden="1">
              <a:extLst>
                <a:ext uri="{63B3BB69-23CF-44E3-9099-C40C66FF867C}">
                  <a14:compatExt spid="_x0000_s794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12290</xdr:col>
          <xdr:colOff>236220</xdr:colOff>
          <xdr:row>262157</xdr:row>
          <xdr:rowOff>83820</xdr:rowOff>
        </xdr:from>
        <xdr:to>
          <xdr:col>12292</xdr:col>
          <xdr:colOff>220980</xdr:colOff>
          <xdr:row>262159</xdr:row>
          <xdr:rowOff>0</xdr:rowOff>
        </xdr:to>
        <xdr:sp macro="" textlink="">
          <xdr:nvSpPr>
            <xdr:cNvPr id="7941" name="Check Box 773" hidden="1">
              <a:extLst>
                <a:ext uri="{63B3BB69-23CF-44E3-9099-C40C66FF867C}">
                  <a14:compatExt spid="_x0000_s794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12290</xdr:col>
          <xdr:colOff>236220</xdr:colOff>
          <xdr:row>327693</xdr:row>
          <xdr:rowOff>83820</xdr:rowOff>
        </xdr:from>
        <xdr:to>
          <xdr:col>12292</xdr:col>
          <xdr:colOff>220980</xdr:colOff>
          <xdr:row>327695</xdr:row>
          <xdr:rowOff>0</xdr:rowOff>
        </xdr:to>
        <xdr:sp macro="" textlink="">
          <xdr:nvSpPr>
            <xdr:cNvPr id="7942" name="Check Box 774" hidden="1">
              <a:extLst>
                <a:ext uri="{63B3BB69-23CF-44E3-9099-C40C66FF867C}">
                  <a14:compatExt spid="_x0000_s794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12290</xdr:col>
          <xdr:colOff>236220</xdr:colOff>
          <xdr:row>393229</xdr:row>
          <xdr:rowOff>83820</xdr:rowOff>
        </xdr:from>
        <xdr:to>
          <xdr:col>12292</xdr:col>
          <xdr:colOff>220980</xdr:colOff>
          <xdr:row>393231</xdr:row>
          <xdr:rowOff>0</xdr:rowOff>
        </xdr:to>
        <xdr:sp macro="" textlink="">
          <xdr:nvSpPr>
            <xdr:cNvPr id="7943" name="Check Box 775" hidden="1">
              <a:extLst>
                <a:ext uri="{63B3BB69-23CF-44E3-9099-C40C66FF867C}">
                  <a14:compatExt spid="_x0000_s794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12290</xdr:col>
          <xdr:colOff>236220</xdr:colOff>
          <xdr:row>458765</xdr:row>
          <xdr:rowOff>83820</xdr:rowOff>
        </xdr:from>
        <xdr:to>
          <xdr:col>12292</xdr:col>
          <xdr:colOff>220980</xdr:colOff>
          <xdr:row>458767</xdr:row>
          <xdr:rowOff>0</xdr:rowOff>
        </xdr:to>
        <xdr:sp macro="" textlink="">
          <xdr:nvSpPr>
            <xdr:cNvPr id="7944" name="Check Box 776" hidden="1">
              <a:extLst>
                <a:ext uri="{63B3BB69-23CF-44E3-9099-C40C66FF867C}">
                  <a14:compatExt spid="_x0000_s794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12290</xdr:col>
          <xdr:colOff>236220</xdr:colOff>
          <xdr:row>524301</xdr:row>
          <xdr:rowOff>83820</xdr:rowOff>
        </xdr:from>
        <xdr:to>
          <xdr:col>12292</xdr:col>
          <xdr:colOff>220980</xdr:colOff>
          <xdr:row>524303</xdr:row>
          <xdr:rowOff>0</xdr:rowOff>
        </xdr:to>
        <xdr:sp macro="" textlink="">
          <xdr:nvSpPr>
            <xdr:cNvPr id="7945" name="Check Box 777" hidden="1">
              <a:extLst>
                <a:ext uri="{63B3BB69-23CF-44E3-9099-C40C66FF867C}">
                  <a14:compatExt spid="_x0000_s794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12290</xdr:col>
          <xdr:colOff>236220</xdr:colOff>
          <xdr:row>589837</xdr:row>
          <xdr:rowOff>83820</xdr:rowOff>
        </xdr:from>
        <xdr:to>
          <xdr:col>12292</xdr:col>
          <xdr:colOff>220980</xdr:colOff>
          <xdr:row>589839</xdr:row>
          <xdr:rowOff>0</xdr:rowOff>
        </xdr:to>
        <xdr:sp macro="" textlink="">
          <xdr:nvSpPr>
            <xdr:cNvPr id="7946" name="Check Box 778" hidden="1">
              <a:extLst>
                <a:ext uri="{63B3BB69-23CF-44E3-9099-C40C66FF867C}">
                  <a14:compatExt spid="_x0000_s794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12290</xdr:col>
          <xdr:colOff>236220</xdr:colOff>
          <xdr:row>655373</xdr:row>
          <xdr:rowOff>83820</xdr:rowOff>
        </xdr:from>
        <xdr:to>
          <xdr:col>12292</xdr:col>
          <xdr:colOff>220980</xdr:colOff>
          <xdr:row>655375</xdr:row>
          <xdr:rowOff>0</xdr:rowOff>
        </xdr:to>
        <xdr:sp macro="" textlink="">
          <xdr:nvSpPr>
            <xdr:cNvPr id="7947" name="Check Box 779" hidden="1">
              <a:extLst>
                <a:ext uri="{63B3BB69-23CF-44E3-9099-C40C66FF867C}">
                  <a14:compatExt spid="_x0000_s794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12290</xdr:col>
          <xdr:colOff>236220</xdr:colOff>
          <xdr:row>720909</xdr:row>
          <xdr:rowOff>83820</xdr:rowOff>
        </xdr:from>
        <xdr:to>
          <xdr:col>12292</xdr:col>
          <xdr:colOff>220980</xdr:colOff>
          <xdr:row>720911</xdr:row>
          <xdr:rowOff>0</xdr:rowOff>
        </xdr:to>
        <xdr:sp macro="" textlink="">
          <xdr:nvSpPr>
            <xdr:cNvPr id="7948" name="Check Box 780" hidden="1">
              <a:extLst>
                <a:ext uri="{63B3BB69-23CF-44E3-9099-C40C66FF867C}">
                  <a14:compatExt spid="_x0000_s794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12290</xdr:col>
          <xdr:colOff>236220</xdr:colOff>
          <xdr:row>786445</xdr:row>
          <xdr:rowOff>83820</xdr:rowOff>
        </xdr:from>
        <xdr:to>
          <xdr:col>12292</xdr:col>
          <xdr:colOff>220980</xdr:colOff>
          <xdr:row>786447</xdr:row>
          <xdr:rowOff>0</xdr:rowOff>
        </xdr:to>
        <xdr:sp macro="" textlink="">
          <xdr:nvSpPr>
            <xdr:cNvPr id="7949" name="Check Box 781" hidden="1">
              <a:extLst>
                <a:ext uri="{63B3BB69-23CF-44E3-9099-C40C66FF867C}">
                  <a14:compatExt spid="_x0000_s794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12290</xdr:col>
          <xdr:colOff>236220</xdr:colOff>
          <xdr:row>851981</xdr:row>
          <xdr:rowOff>83820</xdr:rowOff>
        </xdr:from>
        <xdr:to>
          <xdr:col>12292</xdr:col>
          <xdr:colOff>220980</xdr:colOff>
          <xdr:row>851983</xdr:row>
          <xdr:rowOff>0</xdr:rowOff>
        </xdr:to>
        <xdr:sp macro="" textlink="">
          <xdr:nvSpPr>
            <xdr:cNvPr id="7950" name="Check Box 782" hidden="1">
              <a:extLst>
                <a:ext uri="{63B3BB69-23CF-44E3-9099-C40C66FF867C}">
                  <a14:compatExt spid="_x0000_s795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12290</xdr:col>
          <xdr:colOff>236220</xdr:colOff>
          <xdr:row>917517</xdr:row>
          <xdr:rowOff>83820</xdr:rowOff>
        </xdr:from>
        <xdr:to>
          <xdr:col>12292</xdr:col>
          <xdr:colOff>220980</xdr:colOff>
          <xdr:row>917519</xdr:row>
          <xdr:rowOff>0</xdr:rowOff>
        </xdr:to>
        <xdr:sp macro="" textlink="">
          <xdr:nvSpPr>
            <xdr:cNvPr id="7951" name="Check Box 783" hidden="1">
              <a:extLst>
                <a:ext uri="{63B3BB69-23CF-44E3-9099-C40C66FF867C}">
                  <a14:compatExt spid="_x0000_s795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12290</xdr:col>
          <xdr:colOff>236220</xdr:colOff>
          <xdr:row>983053</xdr:row>
          <xdr:rowOff>83820</xdr:rowOff>
        </xdr:from>
        <xdr:to>
          <xdr:col>12292</xdr:col>
          <xdr:colOff>220980</xdr:colOff>
          <xdr:row>983055</xdr:row>
          <xdr:rowOff>0</xdr:rowOff>
        </xdr:to>
        <xdr:sp macro="" textlink="">
          <xdr:nvSpPr>
            <xdr:cNvPr id="7952" name="Check Box 784" hidden="1">
              <a:extLst>
                <a:ext uri="{63B3BB69-23CF-44E3-9099-C40C66FF867C}">
                  <a14:compatExt spid="_x0000_s795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12546</xdr:col>
          <xdr:colOff>236220</xdr:colOff>
          <xdr:row>13</xdr:row>
          <xdr:rowOff>83820</xdr:rowOff>
        </xdr:from>
        <xdr:to>
          <xdr:col>12548</xdr:col>
          <xdr:colOff>220980</xdr:colOff>
          <xdr:row>15</xdr:row>
          <xdr:rowOff>0</xdr:rowOff>
        </xdr:to>
        <xdr:sp macro="" textlink="">
          <xdr:nvSpPr>
            <xdr:cNvPr id="7953" name="Check Box 785" hidden="1">
              <a:extLst>
                <a:ext uri="{63B3BB69-23CF-44E3-9099-C40C66FF867C}">
                  <a14:compatExt spid="_x0000_s795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12546</xdr:col>
          <xdr:colOff>236220</xdr:colOff>
          <xdr:row>65549</xdr:row>
          <xdr:rowOff>83820</xdr:rowOff>
        </xdr:from>
        <xdr:to>
          <xdr:col>12548</xdr:col>
          <xdr:colOff>220980</xdr:colOff>
          <xdr:row>65551</xdr:row>
          <xdr:rowOff>0</xdr:rowOff>
        </xdr:to>
        <xdr:sp macro="" textlink="">
          <xdr:nvSpPr>
            <xdr:cNvPr id="7954" name="Check Box 786" hidden="1">
              <a:extLst>
                <a:ext uri="{63B3BB69-23CF-44E3-9099-C40C66FF867C}">
                  <a14:compatExt spid="_x0000_s795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12546</xdr:col>
          <xdr:colOff>236220</xdr:colOff>
          <xdr:row>131085</xdr:row>
          <xdr:rowOff>83820</xdr:rowOff>
        </xdr:from>
        <xdr:to>
          <xdr:col>12548</xdr:col>
          <xdr:colOff>220980</xdr:colOff>
          <xdr:row>131087</xdr:row>
          <xdr:rowOff>0</xdr:rowOff>
        </xdr:to>
        <xdr:sp macro="" textlink="">
          <xdr:nvSpPr>
            <xdr:cNvPr id="7955" name="Check Box 787" hidden="1">
              <a:extLst>
                <a:ext uri="{63B3BB69-23CF-44E3-9099-C40C66FF867C}">
                  <a14:compatExt spid="_x0000_s795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12546</xdr:col>
          <xdr:colOff>236220</xdr:colOff>
          <xdr:row>196621</xdr:row>
          <xdr:rowOff>83820</xdr:rowOff>
        </xdr:from>
        <xdr:to>
          <xdr:col>12548</xdr:col>
          <xdr:colOff>220980</xdr:colOff>
          <xdr:row>196623</xdr:row>
          <xdr:rowOff>0</xdr:rowOff>
        </xdr:to>
        <xdr:sp macro="" textlink="">
          <xdr:nvSpPr>
            <xdr:cNvPr id="7956" name="Check Box 788" hidden="1">
              <a:extLst>
                <a:ext uri="{63B3BB69-23CF-44E3-9099-C40C66FF867C}">
                  <a14:compatExt spid="_x0000_s795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12546</xdr:col>
          <xdr:colOff>236220</xdr:colOff>
          <xdr:row>262157</xdr:row>
          <xdr:rowOff>83820</xdr:rowOff>
        </xdr:from>
        <xdr:to>
          <xdr:col>12548</xdr:col>
          <xdr:colOff>220980</xdr:colOff>
          <xdr:row>262159</xdr:row>
          <xdr:rowOff>0</xdr:rowOff>
        </xdr:to>
        <xdr:sp macro="" textlink="">
          <xdr:nvSpPr>
            <xdr:cNvPr id="7957" name="Check Box 789" hidden="1">
              <a:extLst>
                <a:ext uri="{63B3BB69-23CF-44E3-9099-C40C66FF867C}">
                  <a14:compatExt spid="_x0000_s795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12546</xdr:col>
          <xdr:colOff>236220</xdr:colOff>
          <xdr:row>327693</xdr:row>
          <xdr:rowOff>83820</xdr:rowOff>
        </xdr:from>
        <xdr:to>
          <xdr:col>12548</xdr:col>
          <xdr:colOff>220980</xdr:colOff>
          <xdr:row>327695</xdr:row>
          <xdr:rowOff>0</xdr:rowOff>
        </xdr:to>
        <xdr:sp macro="" textlink="">
          <xdr:nvSpPr>
            <xdr:cNvPr id="7958" name="Check Box 790" hidden="1">
              <a:extLst>
                <a:ext uri="{63B3BB69-23CF-44E3-9099-C40C66FF867C}">
                  <a14:compatExt spid="_x0000_s795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12546</xdr:col>
          <xdr:colOff>236220</xdr:colOff>
          <xdr:row>393229</xdr:row>
          <xdr:rowOff>83820</xdr:rowOff>
        </xdr:from>
        <xdr:to>
          <xdr:col>12548</xdr:col>
          <xdr:colOff>220980</xdr:colOff>
          <xdr:row>393231</xdr:row>
          <xdr:rowOff>0</xdr:rowOff>
        </xdr:to>
        <xdr:sp macro="" textlink="">
          <xdr:nvSpPr>
            <xdr:cNvPr id="7959" name="Check Box 791" hidden="1">
              <a:extLst>
                <a:ext uri="{63B3BB69-23CF-44E3-9099-C40C66FF867C}">
                  <a14:compatExt spid="_x0000_s795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12546</xdr:col>
          <xdr:colOff>236220</xdr:colOff>
          <xdr:row>458765</xdr:row>
          <xdr:rowOff>83820</xdr:rowOff>
        </xdr:from>
        <xdr:to>
          <xdr:col>12548</xdr:col>
          <xdr:colOff>220980</xdr:colOff>
          <xdr:row>458767</xdr:row>
          <xdr:rowOff>0</xdr:rowOff>
        </xdr:to>
        <xdr:sp macro="" textlink="">
          <xdr:nvSpPr>
            <xdr:cNvPr id="7960" name="Check Box 792" hidden="1">
              <a:extLst>
                <a:ext uri="{63B3BB69-23CF-44E3-9099-C40C66FF867C}">
                  <a14:compatExt spid="_x0000_s796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12546</xdr:col>
          <xdr:colOff>236220</xdr:colOff>
          <xdr:row>524301</xdr:row>
          <xdr:rowOff>83820</xdr:rowOff>
        </xdr:from>
        <xdr:to>
          <xdr:col>12548</xdr:col>
          <xdr:colOff>220980</xdr:colOff>
          <xdr:row>524303</xdr:row>
          <xdr:rowOff>0</xdr:rowOff>
        </xdr:to>
        <xdr:sp macro="" textlink="">
          <xdr:nvSpPr>
            <xdr:cNvPr id="7961" name="Check Box 793" hidden="1">
              <a:extLst>
                <a:ext uri="{63B3BB69-23CF-44E3-9099-C40C66FF867C}">
                  <a14:compatExt spid="_x0000_s796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12546</xdr:col>
          <xdr:colOff>236220</xdr:colOff>
          <xdr:row>589837</xdr:row>
          <xdr:rowOff>83820</xdr:rowOff>
        </xdr:from>
        <xdr:to>
          <xdr:col>12548</xdr:col>
          <xdr:colOff>220980</xdr:colOff>
          <xdr:row>589839</xdr:row>
          <xdr:rowOff>0</xdr:rowOff>
        </xdr:to>
        <xdr:sp macro="" textlink="">
          <xdr:nvSpPr>
            <xdr:cNvPr id="7962" name="Check Box 794" hidden="1">
              <a:extLst>
                <a:ext uri="{63B3BB69-23CF-44E3-9099-C40C66FF867C}">
                  <a14:compatExt spid="_x0000_s796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12546</xdr:col>
          <xdr:colOff>236220</xdr:colOff>
          <xdr:row>655373</xdr:row>
          <xdr:rowOff>83820</xdr:rowOff>
        </xdr:from>
        <xdr:to>
          <xdr:col>12548</xdr:col>
          <xdr:colOff>220980</xdr:colOff>
          <xdr:row>655375</xdr:row>
          <xdr:rowOff>0</xdr:rowOff>
        </xdr:to>
        <xdr:sp macro="" textlink="">
          <xdr:nvSpPr>
            <xdr:cNvPr id="7963" name="Check Box 795" hidden="1">
              <a:extLst>
                <a:ext uri="{63B3BB69-23CF-44E3-9099-C40C66FF867C}">
                  <a14:compatExt spid="_x0000_s796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12546</xdr:col>
          <xdr:colOff>236220</xdr:colOff>
          <xdr:row>720909</xdr:row>
          <xdr:rowOff>83820</xdr:rowOff>
        </xdr:from>
        <xdr:to>
          <xdr:col>12548</xdr:col>
          <xdr:colOff>220980</xdr:colOff>
          <xdr:row>720911</xdr:row>
          <xdr:rowOff>0</xdr:rowOff>
        </xdr:to>
        <xdr:sp macro="" textlink="">
          <xdr:nvSpPr>
            <xdr:cNvPr id="7964" name="Check Box 796" hidden="1">
              <a:extLst>
                <a:ext uri="{63B3BB69-23CF-44E3-9099-C40C66FF867C}">
                  <a14:compatExt spid="_x0000_s796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12546</xdr:col>
          <xdr:colOff>236220</xdr:colOff>
          <xdr:row>786445</xdr:row>
          <xdr:rowOff>83820</xdr:rowOff>
        </xdr:from>
        <xdr:to>
          <xdr:col>12548</xdr:col>
          <xdr:colOff>220980</xdr:colOff>
          <xdr:row>786447</xdr:row>
          <xdr:rowOff>0</xdr:rowOff>
        </xdr:to>
        <xdr:sp macro="" textlink="">
          <xdr:nvSpPr>
            <xdr:cNvPr id="7965" name="Check Box 797" hidden="1">
              <a:extLst>
                <a:ext uri="{63B3BB69-23CF-44E3-9099-C40C66FF867C}">
                  <a14:compatExt spid="_x0000_s796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12546</xdr:col>
          <xdr:colOff>236220</xdr:colOff>
          <xdr:row>851981</xdr:row>
          <xdr:rowOff>83820</xdr:rowOff>
        </xdr:from>
        <xdr:to>
          <xdr:col>12548</xdr:col>
          <xdr:colOff>220980</xdr:colOff>
          <xdr:row>851983</xdr:row>
          <xdr:rowOff>0</xdr:rowOff>
        </xdr:to>
        <xdr:sp macro="" textlink="">
          <xdr:nvSpPr>
            <xdr:cNvPr id="7966" name="Check Box 798" hidden="1">
              <a:extLst>
                <a:ext uri="{63B3BB69-23CF-44E3-9099-C40C66FF867C}">
                  <a14:compatExt spid="_x0000_s796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12546</xdr:col>
          <xdr:colOff>236220</xdr:colOff>
          <xdr:row>917517</xdr:row>
          <xdr:rowOff>83820</xdr:rowOff>
        </xdr:from>
        <xdr:to>
          <xdr:col>12548</xdr:col>
          <xdr:colOff>220980</xdr:colOff>
          <xdr:row>917519</xdr:row>
          <xdr:rowOff>0</xdr:rowOff>
        </xdr:to>
        <xdr:sp macro="" textlink="">
          <xdr:nvSpPr>
            <xdr:cNvPr id="7967" name="Check Box 799" hidden="1">
              <a:extLst>
                <a:ext uri="{63B3BB69-23CF-44E3-9099-C40C66FF867C}">
                  <a14:compatExt spid="_x0000_s796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12546</xdr:col>
          <xdr:colOff>236220</xdr:colOff>
          <xdr:row>983053</xdr:row>
          <xdr:rowOff>83820</xdr:rowOff>
        </xdr:from>
        <xdr:to>
          <xdr:col>12548</xdr:col>
          <xdr:colOff>220980</xdr:colOff>
          <xdr:row>983055</xdr:row>
          <xdr:rowOff>0</xdr:rowOff>
        </xdr:to>
        <xdr:sp macro="" textlink="">
          <xdr:nvSpPr>
            <xdr:cNvPr id="7968" name="Check Box 800" hidden="1">
              <a:extLst>
                <a:ext uri="{63B3BB69-23CF-44E3-9099-C40C66FF867C}">
                  <a14:compatExt spid="_x0000_s796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12802</xdr:col>
          <xdr:colOff>236220</xdr:colOff>
          <xdr:row>13</xdr:row>
          <xdr:rowOff>83820</xdr:rowOff>
        </xdr:from>
        <xdr:to>
          <xdr:col>12804</xdr:col>
          <xdr:colOff>220980</xdr:colOff>
          <xdr:row>15</xdr:row>
          <xdr:rowOff>0</xdr:rowOff>
        </xdr:to>
        <xdr:sp macro="" textlink="">
          <xdr:nvSpPr>
            <xdr:cNvPr id="7969" name="Check Box 801" hidden="1">
              <a:extLst>
                <a:ext uri="{63B3BB69-23CF-44E3-9099-C40C66FF867C}">
                  <a14:compatExt spid="_x0000_s796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12802</xdr:col>
          <xdr:colOff>236220</xdr:colOff>
          <xdr:row>65549</xdr:row>
          <xdr:rowOff>83820</xdr:rowOff>
        </xdr:from>
        <xdr:to>
          <xdr:col>12804</xdr:col>
          <xdr:colOff>220980</xdr:colOff>
          <xdr:row>65551</xdr:row>
          <xdr:rowOff>0</xdr:rowOff>
        </xdr:to>
        <xdr:sp macro="" textlink="">
          <xdr:nvSpPr>
            <xdr:cNvPr id="7970" name="Check Box 802" hidden="1">
              <a:extLst>
                <a:ext uri="{63B3BB69-23CF-44E3-9099-C40C66FF867C}">
                  <a14:compatExt spid="_x0000_s797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12802</xdr:col>
          <xdr:colOff>236220</xdr:colOff>
          <xdr:row>131085</xdr:row>
          <xdr:rowOff>83820</xdr:rowOff>
        </xdr:from>
        <xdr:to>
          <xdr:col>12804</xdr:col>
          <xdr:colOff>220980</xdr:colOff>
          <xdr:row>131087</xdr:row>
          <xdr:rowOff>0</xdr:rowOff>
        </xdr:to>
        <xdr:sp macro="" textlink="">
          <xdr:nvSpPr>
            <xdr:cNvPr id="7971" name="Check Box 803" hidden="1">
              <a:extLst>
                <a:ext uri="{63B3BB69-23CF-44E3-9099-C40C66FF867C}">
                  <a14:compatExt spid="_x0000_s797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12802</xdr:col>
          <xdr:colOff>236220</xdr:colOff>
          <xdr:row>196621</xdr:row>
          <xdr:rowOff>83820</xdr:rowOff>
        </xdr:from>
        <xdr:to>
          <xdr:col>12804</xdr:col>
          <xdr:colOff>220980</xdr:colOff>
          <xdr:row>196623</xdr:row>
          <xdr:rowOff>0</xdr:rowOff>
        </xdr:to>
        <xdr:sp macro="" textlink="">
          <xdr:nvSpPr>
            <xdr:cNvPr id="7972" name="Check Box 804" hidden="1">
              <a:extLst>
                <a:ext uri="{63B3BB69-23CF-44E3-9099-C40C66FF867C}">
                  <a14:compatExt spid="_x0000_s797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12802</xdr:col>
          <xdr:colOff>236220</xdr:colOff>
          <xdr:row>262157</xdr:row>
          <xdr:rowOff>83820</xdr:rowOff>
        </xdr:from>
        <xdr:to>
          <xdr:col>12804</xdr:col>
          <xdr:colOff>220980</xdr:colOff>
          <xdr:row>262159</xdr:row>
          <xdr:rowOff>0</xdr:rowOff>
        </xdr:to>
        <xdr:sp macro="" textlink="">
          <xdr:nvSpPr>
            <xdr:cNvPr id="7973" name="Check Box 805" hidden="1">
              <a:extLst>
                <a:ext uri="{63B3BB69-23CF-44E3-9099-C40C66FF867C}">
                  <a14:compatExt spid="_x0000_s797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12802</xdr:col>
          <xdr:colOff>236220</xdr:colOff>
          <xdr:row>327693</xdr:row>
          <xdr:rowOff>83820</xdr:rowOff>
        </xdr:from>
        <xdr:to>
          <xdr:col>12804</xdr:col>
          <xdr:colOff>220980</xdr:colOff>
          <xdr:row>327695</xdr:row>
          <xdr:rowOff>0</xdr:rowOff>
        </xdr:to>
        <xdr:sp macro="" textlink="">
          <xdr:nvSpPr>
            <xdr:cNvPr id="7974" name="Check Box 806" hidden="1">
              <a:extLst>
                <a:ext uri="{63B3BB69-23CF-44E3-9099-C40C66FF867C}">
                  <a14:compatExt spid="_x0000_s797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12802</xdr:col>
          <xdr:colOff>236220</xdr:colOff>
          <xdr:row>393229</xdr:row>
          <xdr:rowOff>83820</xdr:rowOff>
        </xdr:from>
        <xdr:to>
          <xdr:col>12804</xdr:col>
          <xdr:colOff>220980</xdr:colOff>
          <xdr:row>393231</xdr:row>
          <xdr:rowOff>0</xdr:rowOff>
        </xdr:to>
        <xdr:sp macro="" textlink="">
          <xdr:nvSpPr>
            <xdr:cNvPr id="7975" name="Check Box 807" hidden="1">
              <a:extLst>
                <a:ext uri="{63B3BB69-23CF-44E3-9099-C40C66FF867C}">
                  <a14:compatExt spid="_x0000_s797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12802</xdr:col>
          <xdr:colOff>236220</xdr:colOff>
          <xdr:row>458765</xdr:row>
          <xdr:rowOff>83820</xdr:rowOff>
        </xdr:from>
        <xdr:to>
          <xdr:col>12804</xdr:col>
          <xdr:colOff>220980</xdr:colOff>
          <xdr:row>458767</xdr:row>
          <xdr:rowOff>0</xdr:rowOff>
        </xdr:to>
        <xdr:sp macro="" textlink="">
          <xdr:nvSpPr>
            <xdr:cNvPr id="7976" name="Check Box 808" hidden="1">
              <a:extLst>
                <a:ext uri="{63B3BB69-23CF-44E3-9099-C40C66FF867C}">
                  <a14:compatExt spid="_x0000_s797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12802</xdr:col>
          <xdr:colOff>236220</xdr:colOff>
          <xdr:row>524301</xdr:row>
          <xdr:rowOff>83820</xdr:rowOff>
        </xdr:from>
        <xdr:to>
          <xdr:col>12804</xdr:col>
          <xdr:colOff>220980</xdr:colOff>
          <xdr:row>524303</xdr:row>
          <xdr:rowOff>0</xdr:rowOff>
        </xdr:to>
        <xdr:sp macro="" textlink="">
          <xdr:nvSpPr>
            <xdr:cNvPr id="7977" name="Check Box 809" hidden="1">
              <a:extLst>
                <a:ext uri="{63B3BB69-23CF-44E3-9099-C40C66FF867C}">
                  <a14:compatExt spid="_x0000_s797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12802</xdr:col>
          <xdr:colOff>236220</xdr:colOff>
          <xdr:row>589837</xdr:row>
          <xdr:rowOff>83820</xdr:rowOff>
        </xdr:from>
        <xdr:to>
          <xdr:col>12804</xdr:col>
          <xdr:colOff>220980</xdr:colOff>
          <xdr:row>589839</xdr:row>
          <xdr:rowOff>0</xdr:rowOff>
        </xdr:to>
        <xdr:sp macro="" textlink="">
          <xdr:nvSpPr>
            <xdr:cNvPr id="7978" name="Check Box 810" hidden="1">
              <a:extLst>
                <a:ext uri="{63B3BB69-23CF-44E3-9099-C40C66FF867C}">
                  <a14:compatExt spid="_x0000_s797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12802</xdr:col>
          <xdr:colOff>236220</xdr:colOff>
          <xdr:row>655373</xdr:row>
          <xdr:rowOff>83820</xdr:rowOff>
        </xdr:from>
        <xdr:to>
          <xdr:col>12804</xdr:col>
          <xdr:colOff>220980</xdr:colOff>
          <xdr:row>655375</xdr:row>
          <xdr:rowOff>0</xdr:rowOff>
        </xdr:to>
        <xdr:sp macro="" textlink="">
          <xdr:nvSpPr>
            <xdr:cNvPr id="7979" name="Check Box 811" hidden="1">
              <a:extLst>
                <a:ext uri="{63B3BB69-23CF-44E3-9099-C40C66FF867C}">
                  <a14:compatExt spid="_x0000_s797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12802</xdr:col>
          <xdr:colOff>236220</xdr:colOff>
          <xdr:row>720909</xdr:row>
          <xdr:rowOff>83820</xdr:rowOff>
        </xdr:from>
        <xdr:to>
          <xdr:col>12804</xdr:col>
          <xdr:colOff>220980</xdr:colOff>
          <xdr:row>720911</xdr:row>
          <xdr:rowOff>0</xdr:rowOff>
        </xdr:to>
        <xdr:sp macro="" textlink="">
          <xdr:nvSpPr>
            <xdr:cNvPr id="7980" name="Check Box 812" hidden="1">
              <a:extLst>
                <a:ext uri="{63B3BB69-23CF-44E3-9099-C40C66FF867C}">
                  <a14:compatExt spid="_x0000_s798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12802</xdr:col>
          <xdr:colOff>236220</xdr:colOff>
          <xdr:row>786445</xdr:row>
          <xdr:rowOff>83820</xdr:rowOff>
        </xdr:from>
        <xdr:to>
          <xdr:col>12804</xdr:col>
          <xdr:colOff>220980</xdr:colOff>
          <xdr:row>786447</xdr:row>
          <xdr:rowOff>0</xdr:rowOff>
        </xdr:to>
        <xdr:sp macro="" textlink="">
          <xdr:nvSpPr>
            <xdr:cNvPr id="7981" name="Check Box 813" hidden="1">
              <a:extLst>
                <a:ext uri="{63B3BB69-23CF-44E3-9099-C40C66FF867C}">
                  <a14:compatExt spid="_x0000_s798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12802</xdr:col>
          <xdr:colOff>236220</xdr:colOff>
          <xdr:row>851981</xdr:row>
          <xdr:rowOff>83820</xdr:rowOff>
        </xdr:from>
        <xdr:to>
          <xdr:col>12804</xdr:col>
          <xdr:colOff>220980</xdr:colOff>
          <xdr:row>851983</xdr:row>
          <xdr:rowOff>0</xdr:rowOff>
        </xdr:to>
        <xdr:sp macro="" textlink="">
          <xdr:nvSpPr>
            <xdr:cNvPr id="7982" name="Check Box 814" hidden="1">
              <a:extLst>
                <a:ext uri="{63B3BB69-23CF-44E3-9099-C40C66FF867C}">
                  <a14:compatExt spid="_x0000_s798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12802</xdr:col>
          <xdr:colOff>236220</xdr:colOff>
          <xdr:row>917517</xdr:row>
          <xdr:rowOff>83820</xdr:rowOff>
        </xdr:from>
        <xdr:to>
          <xdr:col>12804</xdr:col>
          <xdr:colOff>220980</xdr:colOff>
          <xdr:row>917519</xdr:row>
          <xdr:rowOff>0</xdr:rowOff>
        </xdr:to>
        <xdr:sp macro="" textlink="">
          <xdr:nvSpPr>
            <xdr:cNvPr id="7983" name="Check Box 815" hidden="1">
              <a:extLst>
                <a:ext uri="{63B3BB69-23CF-44E3-9099-C40C66FF867C}">
                  <a14:compatExt spid="_x0000_s798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12802</xdr:col>
          <xdr:colOff>236220</xdr:colOff>
          <xdr:row>983053</xdr:row>
          <xdr:rowOff>83820</xdr:rowOff>
        </xdr:from>
        <xdr:to>
          <xdr:col>12804</xdr:col>
          <xdr:colOff>220980</xdr:colOff>
          <xdr:row>983055</xdr:row>
          <xdr:rowOff>0</xdr:rowOff>
        </xdr:to>
        <xdr:sp macro="" textlink="">
          <xdr:nvSpPr>
            <xdr:cNvPr id="7984" name="Check Box 816" hidden="1">
              <a:extLst>
                <a:ext uri="{63B3BB69-23CF-44E3-9099-C40C66FF867C}">
                  <a14:compatExt spid="_x0000_s798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13058</xdr:col>
          <xdr:colOff>236220</xdr:colOff>
          <xdr:row>13</xdr:row>
          <xdr:rowOff>83820</xdr:rowOff>
        </xdr:from>
        <xdr:to>
          <xdr:col>13060</xdr:col>
          <xdr:colOff>220980</xdr:colOff>
          <xdr:row>15</xdr:row>
          <xdr:rowOff>0</xdr:rowOff>
        </xdr:to>
        <xdr:sp macro="" textlink="">
          <xdr:nvSpPr>
            <xdr:cNvPr id="7985" name="Check Box 817" hidden="1">
              <a:extLst>
                <a:ext uri="{63B3BB69-23CF-44E3-9099-C40C66FF867C}">
                  <a14:compatExt spid="_x0000_s798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13058</xdr:col>
          <xdr:colOff>236220</xdr:colOff>
          <xdr:row>65549</xdr:row>
          <xdr:rowOff>83820</xdr:rowOff>
        </xdr:from>
        <xdr:to>
          <xdr:col>13060</xdr:col>
          <xdr:colOff>220980</xdr:colOff>
          <xdr:row>65551</xdr:row>
          <xdr:rowOff>0</xdr:rowOff>
        </xdr:to>
        <xdr:sp macro="" textlink="">
          <xdr:nvSpPr>
            <xdr:cNvPr id="7986" name="Check Box 818" hidden="1">
              <a:extLst>
                <a:ext uri="{63B3BB69-23CF-44E3-9099-C40C66FF867C}">
                  <a14:compatExt spid="_x0000_s798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13058</xdr:col>
          <xdr:colOff>236220</xdr:colOff>
          <xdr:row>131085</xdr:row>
          <xdr:rowOff>83820</xdr:rowOff>
        </xdr:from>
        <xdr:to>
          <xdr:col>13060</xdr:col>
          <xdr:colOff>220980</xdr:colOff>
          <xdr:row>131087</xdr:row>
          <xdr:rowOff>0</xdr:rowOff>
        </xdr:to>
        <xdr:sp macro="" textlink="">
          <xdr:nvSpPr>
            <xdr:cNvPr id="7987" name="Check Box 819" hidden="1">
              <a:extLst>
                <a:ext uri="{63B3BB69-23CF-44E3-9099-C40C66FF867C}">
                  <a14:compatExt spid="_x0000_s798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13058</xdr:col>
          <xdr:colOff>236220</xdr:colOff>
          <xdr:row>196621</xdr:row>
          <xdr:rowOff>83820</xdr:rowOff>
        </xdr:from>
        <xdr:to>
          <xdr:col>13060</xdr:col>
          <xdr:colOff>220980</xdr:colOff>
          <xdr:row>196623</xdr:row>
          <xdr:rowOff>0</xdr:rowOff>
        </xdr:to>
        <xdr:sp macro="" textlink="">
          <xdr:nvSpPr>
            <xdr:cNvPr id="7988" name="Check Box 820" hidden="1">
              <a:extLst>
                <a:ext uri="{63B3BB69-23CF-44E3-9099-C40C66FF867C}">
                  <a14:compatExt spid="_x0000_s798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13058</xdr:col>
          <xdr:colOff>236220</xdr:colOff>
          <xdr:row>262157</xdr:row>
          <xdr:rowOff>83820</xdr:rowOff>
        </xdr:from>
        <xdr:to>
          <xdr:col>13060</xdr:col>
          <xdr:colOff>220980</xdr:colOff>
          <xdr:row>262159</xdr:row>
          <xdr:rowOff>0</xdr:rowOff>
        </xdr:to>
        <xdr:sp macro="" textlink="">
          <xdr:nvSpPr>
            <xdr:cNvPr id="7989" name="Check Box 821" hidden="1">
              <a:extLst>
                <a:ext uri="{63B3BB69-23CF-44E3-9099-C40C66FF867C}">
                  <a14:compatExt spid="_x0000_s798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13058</xdr:col>
          <xdr:colOff>236220</xdr:colOff>
          <xdr:row>327693</xdr:row>
          <xdr:rowOff>83820</xdr:rowOff>
        </xdr:from>
        <xdr:to>
          <xdr:col>13060</xdr:col>
          <xdr:colOff>220980</xdr:colOff>
          <xdr:row>327695</xdr:row>
          <xdr:rowOff>0</xdr:rowOff>
        </xdr:to>
        <xdr:sp macro="" textlink="">
          <xdr:nvSpPr>
            <xdr:cNvPr id="7990" name="Check Box 822" hidden="1">
              <a:extLst>
                <a:ext uri="{63B3BB69-23CF-44E3-9099-C40C66FF867C}">
                  <a14:compatExt spid="_x0000_s799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13058</xdr:col>
          <xdr:colOff>236220</xdr:colOff>
          <xdr:row>393229</xdr:row>
          <xdr:rowOff>83820</xdr:rowOff>
        </xdr:from>
        <xdr:to>
          <xdr:col>13060</xdr:col>
          <xdr:colOff>220980</xdr:colOff>
          <xdr:row>393231</xdr:row>
          <xdr:rowOff>0</xdr:rowOff>
        </xdr:to>
        <xdr:sp macro="" textlink="">
          <xdr:nvSpPr>
            <xdr:cNvPr id="7991" name="Check Box 823" hidden="1">
              <a:extLst>
                <a:ext uri="{63B3BB69-23CF-44E3-9099-C40C66FF867C}">
                  <a14:compatExt spid="_x0000_s799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13058</xdr:col>
          <xdr:colOff>236220</xdr:colOff>
          <xdr:row>458765</xdr:row>
          <xdr:rowOff>83820</xdr:rowOff>
        </xdr:from>
        <xdr:to>
          <xdr:col>13060</xdr:col>
          <xdr:colOff>220980</xdr:colOff>
          <xdr:row>458767</xdr:row>
          <xdr:rowOff>0</xdr:rowOff>
        </xdr:to>
        <xdr:sp macro="" textlink="">
          <xdr:nvSpPr>
            <xdr:cNvPr id="7992" name="Check Box 824" hidden="1">
              <a:extLst>
                <a:ext uri="{63B3BB69-23CF-44E3-9099-C40C66FF867C}">
                  <a14:compatExt spid="_x0000_s799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13058</xdr:col>
          <xdr:colOff>236220</xdr:colOff>
          <xdr:row>524301</xdr:row>
          <xdr:rowOff>83820</xdr:rowOff>
        </xdr:from>
        <xdr:to>
          <xdr:col>13060</xdr:col>
          <xdr:colOff>220980</xdr:colOff>
          <xdr:row>524303</xdr:row>
          <xdr:rowOff>0</xdr:rowOff>
        </xdr:to>
        <xdr:sp macro="" textlink="">
          <xdr:nvSpPr>
            <xdr:cNvPr id="7993" name="Check Box 825" hidden="1">
              <a:extLst>
                <a:ext uri="{63B3BB69-23CF-44E3-9099-C40C66FF867C}">
                  <a14:compatExt spid="_x0000_s799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13058</xdr:col>
          <xdr:colOff>236220</xdr:colOff>
          <xdr:row>589837</xdr:row>
          <xdr:rowOff>83820</xdr:rowOff>
        </xdr:from>
        <xdr:to>
          <xdr:col>13060</xdr:col>
          <xdr:colOff>220980</xdr:colOff>
          <xdr:row>589839</xdr:row>
          <xdr:rowOff>0</xdr:rowOff>
        </xdr:to>
        <xdr:sp macro="" textlink="">
          <xdr:nvSpPr>
            <xdr:cNvPr id="7994" name="Check Box 826" hidden="1">
              <a:extLst>
                <a:ext uri="{63B3BB69-23CF-44E3-9099-C40C66FF867C}">
                  <a14:compatExt spid="_x0000_s799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13058</xdr:col>
          <xdr:colOff>236220</xdr:colOff>
          <xdr:row>655373</xdr:row>
          <xdr:rowOff>83820</xdr:rowOff>
        </xdr:from>
        <xdr:to>
          <xdr:col>13060</xdr:col>
          <xdr:colOff>220980</xdr:colOff>
          <xdr:row>655375</xdr:row>
          <xdr:rowOff>0</xdr:rowOff>
        </xdr:to>
        <xdr:sp macro="" textlink="">
          <xdr:nvSpPr>
            <xdr:cNvPr id="7995" name="Check Box 827" hidden="1">
              <a:extLst>
                <a:ext uri="{63B3BB69-23CF-44E3-9099-C40C66FF867C}">
                  <a14:compatExt spid="_x0000_s799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13058</xdr:col>
          <xdr:colOff>236220</xdr:colOff>
          <xdr:row>720909</xdr:row>
          <xdr:rowOff>83820</xdr:rowOff>
        </xdr:from>
        <xdr:to>
          <xdr:col>13060</xdr:col>
          <xdr:colOff>220980</xdr:colOff>
          <xdr:row>720911</xdr:row>
          <xdr:rowOff>0</xdr:rowOff>
        </xdr:to>
        <xdr:sp macro="" textlink="">
          <xdr:nvSpPr>
            <xdr:cNvPr id="7996" name="Check Box 828" hidden="1">
              <a:extLst>
                <a:ext uri="{63B3BB69-23CF-44E3-9099-C40C66FF867C}">
                  <a14:compatExt spid="_x0000_s799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13058</xdr:col>
          <xdr:colOff>236220</xdr:colOff>
          <xdr:row>786445</xdr:row>
          <xdr:rowOff>83820</xdr:rowOff>
        </xdr:from>
        <xdr:to>
          <xdr:col>13060</xdr:col>
          <xdr:colOff>220980</xdr:colOff>
          <xdr:row>786447</xdr:row>
          <xdr:rowOff>0</xdr:rowOff>
        </xdr:to>
        <xdr:sp macro="" textlink="">
          <xdr:nvSpPr>
            <xdr:cNvPr id="7997" name="Check Box 829" hidden="1">
              <a:extLst>
                <a:ext uri="{63B3BB69-23CF-44E3-9099-C40C66FF867C}">
                  <a14:compatExt spid="_x0000_s799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13058</xdr:col>
          <xdr:colOff>236220</xdr:colOff>
          <xdr:row>851981</xdr:row>
          <xdr:rowOff>83820</xdr:rowOff>
        </xdr:from>
        <xdr:to>
          <xdr:col>13060</xdr:col>
          <xdr:colOff>220980</xdr:colOff>
          <xdr:row>851983</xdr:row>
          <xdr:rowOff>0</xdr:rowOff>
        </xdr:to>
        <xdr:sp macro="" textlink="">
          <xdr:nvSpPr>
            <xdr:cNvPr id="7998" name="Check Box 830" hidden="1">
              <a:extLst>
                <a:ext uri="{63B3BB69-23CF-44E3-9099-C40C66FF867C}">
                  <a14:compatExt spid="_x0000_s799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13058</xdr:col>
          <xdr:colOff>236220</xdr:colOff>
          <xdr:row>917517</xdr:row>
          <xdr:rowOff>83820</xdr:rowOff>
        </xdr:from>
        <xdr:to>
          <xdr:col>13060</xdr:col>
          <xdr:colOff>220980</xdr:colOff>
          <xdr:row>917519</xdr:row>
          <xdr:rowOff>0</xdr:rowOff>
        </xdr:to>
        <xdr:sp macro="" textlink="">
          <xdr:nvSpPr>
            <xdr:cNvPr id="7999" name="Check Box 831" hidden="1">
              <a:extLst>
                <a:ext uri="{63B3BB69-23CF-44E3-9099-C40C66FF867C}">
                  <a14:compatExt spid="_x0000_s799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13058</xdr:col>
          <xdr:colOff>236220</xdr:colOff>
          <xdr:row>983053</xdr:row>
          <xdr:rowOff>83820</xdr:rowOff>
        </xdr:from>
        <xdr:to>
          <xdr:col>13060</xdr:col>
          <xdr:colOff>220980</xdr:colOff>
          <xdr:row>983055</xdr:row>
          <xdr:rowOff>0</xdr:rowOff>
        </xdr:to>
        <xdr:sp macro="" textlink="">
          <xdr:nvSpPr>
            <xdr:cNvPr id="8000" name="Check Box 832" hidden="1">
              <a:extLst>
                <a:ext uri="{63B3BB69-23CF-44E3-9099-C40C66FF867C}">
                  <a14:compatExt spid="_x0000_s800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13314</xdr:col>
          <xdr:colOff>236220</xdr:colOff>
          <xdr:row>13</xdr:row>
          <xdr:rowOff>83820</xdr:rowOff>
        </xdr:from>
        <xdr:to>
          <xdr:col>13316</xdr:col>
          <xdr:colOff>220980</xdr:colOff>
          <xdr:row>15</xdr:row>
          <xdr:rowOff>0</xdr:rowOff>
        </xdr:to>
        <xdr:sp macro="" textlink="">
          <xdr:nvSpPr>
            <xdr:cNvPr id="8001" name="Check Box 833" hidden="1">
              <a:extLst>
                <a:ext uri="{63B3BB69-23CF-44E3-9099-C40C66FF867C}">
                  <a14:compatExt spid="_x0000_s800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13314</xdr:col>
          <xdr:colOff>236220</xdr:colOff>
          <xdr:row>65549</xdr:row>
          <xdr:rowOff>83820</xdr:rowOff>
        </xdr:from>
        <xdr:to>
          <xdr:col>13316</xdr:col>
          <xdr:colOff>220980</xdr:colOff>
          <xdr:row>65551</xdr:row>
          <xdr:rowOff>0</xdr:rowOff>
        </xdr:to>
        <xdr:sp macro="" textlink="">
          <xdr:nvSpPr>
            <xdr:cNvPr id="8002" name="Check Box 834" hidden="1">
              <a:extLst>
                <a:ext uri="{63B3BB69-23CF-44E3-9099-C40C66FF867C}">
                  <a14:compatExt spid="_x0000_s800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13314</xdr:col>
          <xdr:colOff>236220</xdr:colOff>
          <xdr:row>131085</xdr:row>
          <xdr:rowOff>83820</xdr:rowOff>
        </xdr:from>
        <xdr:to>
          <xdr:col>13316</xdr:col>
          <xdr:colOff>220980</xdr:colOff>
          <xdr:row>131087</xdr:row>
          <xdr:rowOff>0</xdr:rowOff>
        </xdr:to>
        <xdr:sp macro="" textlink="">
          <xdr:nvSpPr>
            <xdr:cNvPr id="8003" name="Check Box 835" hidden="1">
              <a:extLst>
                <a:ext uri="{63B3BB69-23CF-44E3-9099-C40C66FF867C}">
                  <a14:compatExt spid="_x0000_s800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13314</xdr:col>
          <xdr:colOff>236220</xdr:colOff>
          <xdr:row>196621</xdr:row>
          <xdr:rowOff>83820</xdr:rowOff>
        </xdr:from>
        <xdr:to>
          <xdr:col>13316</xdr:col>
          <xdr:colOff>220980</xdr:colOff>
          <xdr:row>196623</xdr:row>
          <xdr:rowOff>0</xdr:rowOff>
        </xdr:to>
        <xdr:sp macro="" textlink="">
          <xdr:nvSpPr>
            <xdr:cNvPr id="8004" name="Check Box 836" hidden="1">
              <a:extLst>
                <a:ext uri="{63B3BB69-23CF-44E3-9099-C40C66FF867C}">
                  <a14:compatExt spid="_x0000_s800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13314</xdr:col>
          <xdr:colOff>236220</xdr:colOff>
          <xdr:row>262157</xdr:row>
          <xdr:rowOff>83820</xdr:rowOff>
        </xdr:from>
        <xdr:to>
          <xdr:col>13316</xdr:col>
          <xdr:colOff>220980</xdr:colOff>
          <xdr:row>262159</xdr:row>
          <xdr:rowOff>0</xdr:rowOff>
        </xdr:to>
        <xdr:sp macro="" textlink="">
          <xdr:nvSpPr>
            <xdr:cNvPr id="8005" name="Check Box 837" hidden="1">
              <a:extLst>
                <a:ext uri="{63B3BB69-23CF-44E3-9099-C40C66FF867C}">
                  <a14:compatExt spid="_x0000_s800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13314</xdr:col>
          <xdr:colOff>236220</xdr:colOff>
          <xdr:row>327693</xdr:row>
          <xdr:rowOff>83820</xdr:rowOff>
        </xdr:from>
        <xdr:to>
          <xdr:col>13316</xdr:col>
          <xdr:colOff>220980</xdr:colOff>
          <xdr:row>327695</xdr:row>
          <xdr:rowOff>0</xdr:rowOff>
        </xdr:to>
        <xdr:sp macro="" textlink="">
          <xdr:nvSpPr>
            <xdr:cNvPr id="8006" name="Check Box 838" hidden="1">
              <a:extLst>
                <a:ext uri="{63B3BB69-23CF-44E3-9099-C40C66FF867C}">
                  <a14:compatExt spid="_x0000_s800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13314</xdr:col>
          <xdr:colOff>236220</xdr:colOff>
          <xdr:row>393229</xdr:row>
          <xdr:rowOff>83820</xdr:rowOff>
        </xdr:from>
        <xdr:to>
          <xdr:col>13316</xdr:col>
          <xdr:colOff>220980</xdr:colOff>
          <xdr:row>393231</xdr:row>
          <xdr:rowOff>0</xdr:rowOff>
        </xdr:to>
        <xdr:sp macro="" textlink="">
          <xdr:nvSpPr>
            <xdr:cNvPr id="8007" name="Check Box 839" hidden="1">
              <a:extLst>
                <a:ext uri="{63B3BB69-23CF-44E3-9099-C40C66FF867C}">
                  <a14:compatExt spid="_x0000_s800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13314</xdr:col>
          <xdr:colOff>236220</xdr:colOff>
          <xdr:row>458765</xdr:row>
          <xdr:rowOff>83820</xdr:rowOff>
        </xdr:from>
        <xdr:to>
          <xdr:col>13316</xdr:col>
          <xdr:colOff>220980</xdr:colOff>
          <xdr:row>458767</xdr:row>
          <xdr:rowOff>0</xdr:rowOff>
        </xdr:to>
        <xdr:sp macro="" textlink="">
          <xdr:nvSpPr>
            <xdr:cNvPr id="8008" name="Check Box 840" hidden="1">
              <a:extLst>
                <a:ext uri="{63B3BB69-23CF-44E3-9099-C40C66FF867C}">
                  <a14:compatExt spid="_x0000_s800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13314</xdr:col>
          <xdr:colOff>236220</xdr:colOff>
          <xdr:row>524301</xdr:row>
          <xdr:rowOff>83820</xdr:rowOff>
        </xdr:from>
        <xdr:to>
          <xdr:col>13316</xdr:col>
          <xdr:colOff>220980</xdr:colOff>
          <xdr:row>524303</xdr:row>
          <xdr:rowOff>0</xdr:rowOff>
        </xdr:to>
        <xdr:sp macro="" textlink="">
          <xdr:nvSpPr>
            <xdr:cNvPr id="8009" name="Check Box 841" hidden="1">
              <a:extLst>
                <a:ext uri="{63B3BB69-23CF-44E3-9099-C40C66FF867C}">
                  <a14:compatExt spid="_x0000_s800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13314</xdr:col>
          <xdr:colOff>236220</xdr:colOff>
          <xdr:row>589837</xdr:row>
          <xdr:rowOff>83820</xdr:rowOff>
        </xdr:from>
        <xdr:to>
          <xdr:col>13316</xdr:col>
          <xdr:colOff>220980</xdr:colOff>
          <xdr:row>589839</xdr:row>
          <xdr:rowOff>0</xdr:rowOff>
        </xdr:to>
        <xdr:sp macro="" textlink="">
          <xdr:nvSpPr>
            <xdr:cNvPr id="8010" name="Check Box 842" hidden="1">
              <a:extLst>
                <a:ext uri="{63B3BB69-23CF-44E3-9099-C40C66FF867C}">
                  <a14:compatExt spid="_x0000_s801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13314</xdr:col>
          <xdr:colOff>236220</xdr:colOff>
          <xdr:row>655373</xdr:row>
          <xdr:rowOff>83820</xdr:rowOff>
        </xdr:from>
        <xdr:to>
          <xdr:col>13316</xdr:col>
          <xdr:colOff>220980</xdr:colOff>
          <xdr:row>655375</xdr:row>
          <xdr:rowOff>0</xdr:rowOff>
        </xdr:to>
        <xdr:sp macro="" textlink="">
          <xdr:nvSpPr>
            <xdr:cNvPr id="8011" name="Check Box 843" hidden="1">
              <a:extLst>
                <a:ext uri="{63B3BB69-23CF-44E3-9099-C40C66FF867C}">
                  <a14:compatExt spid="_x0000_s801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13314</xdr:col>
          <xdr:colOff>236220</xdr:colOff>
          <xdr:row>720909</xdr:row>
          <xdr:rowOff>83820</xdr:rowOff>
        </xdr:from>
        <xdr:to>
          <xdr:col>13316</xdr:col>
          <xdr:colOff>220980</xdr:colOff>
          <xdr:row>720911</xdr:row>
          <xdr:rowOff>0</xdr:rowOff>
        </xdr:to>
        <xdr:sp macro="" textlink="">
          <xdr:nvSpPr>
            <xdr:cNvPr id="8012" name="Check Box 844" hidden="1">
              <a:extLst>
                <a:ext uri="{63B3BB69-23CF-44E3-9099-C40C66FF867C}">
                  <a14:compatExt spid="_x0000_s801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13314</xdr:col>
          <xdr:colOff>236220</xdr:colOff>
          <xdr:row>786445</xdr:row>
          <xdr:rowOff>83820</xdr:rowOff>
        </xdr:from>
        <xdr:to>
          <xdr:col>13316</xdr:col>
          <xdr:colOff>220980</xdr:colOff>
          <xdr:row>786447</xdr:row>
          <xdr:rowOff>0</xdr:rowOff>
        </xdr:to>
        <xdr:sp macro="" textlink="">
          <xdr:nvSpPr>
            <xdr:cNvPr id="8013" name="Check Box 845" hidden="1">
              <a:extLst>
                <a:ext uri="{63B3BB69-23CF-44E3-9099-C40C66FF867C}">
                  <a14:compatExt spid="_x0000_s801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13314</xdr:col>
          <xdr:colOff>236220</xdr:colOff>
          <xdr:row>851981</xdr:row>
          <xdr:rowOff>83820</xdr:rowOff>
        </xdr:from>
        <xdr:to>
          <xdr:col>13316</xdr:col>
          <xdr:colOff>220980</xdr:colOff>
          <xdr:row>851983</xdr:row>
          <xdr:rowOff>0</xdr:rowOff>
        </xdr:to>
        <xdr:sp macro="" textlink="">
          <xdr:nvSpPr>
            <xdr:cNvPr id="8014" name="Check Box 846" hidden="1">
              <a:extLst>
                <a:ext uri="{63B3BB69-23CF-44E3-9099-C40C66FF867C}">
                  <a14:compatExt spid="_x0000_s801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13314</xdr:col>
          <xdr:colOff>236220</xdr:colOff>
          <xdr:row>917517</xdr:row>
          <xdr:rowOff>83820</xdr:rowOff>
        </xdr:from>
        <xdr:to>
          <xdr:col>13316</xdr:col>
          <xdr:colOff>220980</xdr:colOff>
          <xdr:row>917519</xdr:row>
          <xdr:rowOff>0</xdr:rowOff>
        </xdr:to>
        <xdr:sp macro="" textlink="">
          <xdr:nvSpPr>
            <xdr:cNvPr id="8015" name="Check Box 847" hidden="1">
              <a:extLst>
                <a:ext uri="{63B3BB69-23CF-44E3-9099-C40C66FF867C}">
                  <a14:compatExt spid="_x0000_s801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13314</xdr:col>
          <xdr:colOff>236220</xdr:colOff>
          <xdr:row>983053</xdr:row>
          <xdr:rowOff>83820</xdr:rowOff>
        </xdr:from>
        <xdr:to>
          <xdr:col>13316</xdr:col>
          <xdr:colOff>220980</xdr:colOff>
          <xdr:row>983055</xdr:row>
          <xdr:rowOff>0</xdr:rowOff>
        </xdr:to>
        <xdr:sp macro="" textlink="">
          <xdr:nvSpPr>
            <xdr:cNvPr id="8016" name="Check Box 848" hidden="1">
              <a:extLst>
                <a:ext uri="{63B3BB69-23CF-44E3-9099-C40C66FF867C}">
                  <a14:compatExt spid="_x0000_s801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13570</xdr:col>
          <xdr:colOff>236220</xdr:colOff>
          <xdr:row>13</xdr:row>
          <xdr:rowOff>83820</xdr:rowOff>
        </xdr:from>
        <xdr:to>
          <xdr:col>13572</xdr:col>
          <xdr:colOff>220980</xdr:colOff>
          <xdr:row>15</xdr:row>
          <xdr:rowOff>0</xdr:rowOff>
        </xdr:to>
        <xdr:sp macro="" textlink="">
          <xdr:nvSpPr>
            <xdr:cNvPr id="8017" name="Check Box 849" hidden="1">
              <a:extLst>
                <a:ext uri="{63B3BB69-23CF-44E3-9099-C40C66FF867C}">
                  <a14:compatExt spid="_x0000_s801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13570</xdr:col>
          <xdr:colOff>236220</xdr:colOff>
          <xdr:row>65549</xdr:row>
          <xdr:rowOff>83820</xdr:rowOff>
        </xdr:from>
        <xdr:to>
          <xdr:col>13572</xdr:col>
          <xdr:colOff>220980</xdr:colOff>
          <xdr:row>65551</xdr:row>
          <xdr:rowOff>0</xdr:rowOff>
        </xdr:to>
        <xdr:sp macro="" textlink="">
          <xdr:nvSpPr>
            <xdr:cNvPr id="8018" name="Check Box 850" hidden="1">
              <a:extLst>
                <a:ext uri="{63B3BB69-23CF-44E3-9099-C40C66FF867C}">
                  <a14:compatExt spid="_x0000_s801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13570</xdr:col>
          <xdr:colOff>236220</xdr:colOff>
          <xdr:row>131085</xdr:row>
          <xdr:rowOff>83820</xdr:rowOff>
        </xdr:from>
        <xdr:to>
          <xdr:col>13572</xdr:col>
          <xdr:colOff>220980</xdr:colOff>
          <xdr:row>131087</xdr:row>
          <xdr:rowOff>0</xdr:rowOff>
        </xdr:to>
        <xdr:sp macro="" textlink="">
          <xdr:nvSpPr>
            <xdr:cNvPr id="8019" name="Check Box 851" hidden="1">
              <a:extLst>
                <a:ext uri="{63B3BB69-23CF-44E3-9099-C40C66FF867C}">
                  <a14:compatExt spid="_x0000_s801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13570</xdr:col>
          <xdr:colOff>236220</xdr:colOff>
          <xdr:row>196621</xdr:row>
          <xdr:rowOff>83820</xdr:rowOff>
        </xdr:from>
        <xdr:to>
          <xdr:col>13572</xdr:col>
          <xdr:colOff>220980</xdr:colOff>
          <xdr:row>196623</xdr:row>
          <xdr:rowOff>0</xdr:rowOff>
        </xdr:to>
        <xdr:sp macro="" textlink="">
          <xdr:nvSpPr>
            <xdr:cNvPr id="8020" name="Check Box 852" hidden="1">
              <a:extLst>
                <a:ext uri="{63B3BB69-23CF-44E3-9099-C40C66FF867C}">
                  <a14:compatExt spid="_x0000_s802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13570</xdr:col>
          <xdr:colOff>236220</xdr:colOff>
          <xdr:row>262157</xdr:row>
          <xdr:rowOff>83820</xdr:rowOff>
        </xdr:from>
        <xdr:to>
          <xdr:col>13572</xdr:col>
          <xdr:colOff>220980</xdr:colOff>
          <xdr:row>262159</xdr:row>
          <xdr:rowOff>0</xdr:rowOff>
        </xdr:to>
        <xdr:sp macro="" textlink="">
          <xdr:nvSpPr>
            <xdr:cNvPr id="8021" name="Check Box 853" hidden="1">
              <a:extLst>
                <a:ext uri="{63B3BB69-23CF-44E3-9099-C40C66FF867C}">
                  <a14:compatExt spid="_x0000_s802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13570</xdr:col>
          <xdr:colOff>236220</xdr:colOff>
          <xdr:row>327693</xdr:row>
          <xdr:rowOff>83820</xdr:rowOff>
        </xdr:from>
        <xdr:to>
          <xdr:col>13572</xdr:col>
          <xdr:colOff>220980</xdr:colOff>
          <xdr:row>327695</xdr:row>
          <xdr:rowOff>0</xdr:rowOff>
        </xdr:to>
        <xdr:sp macro="" textlink="">
          <xdr:nvSpPr>
            <xdr:cNvPr id="8022" name="Check Box 854" hidden="1">
              <a:extLst>
                <a:ext uri="{63B3BB69-23CF-44E3-9099-C40C66FF867C}">
                  <a14:compatExt spid="_x0000_s802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13570</xdr:col>
          <xdr:colOff>236220</xdr:colOff>
          <xdr:row>393229</xdr:row>
          <xdr:rowOff>83820</xdr:rowOff>
        </xdr:from>
        <xdr:to>
          <xdr:col>13572</xdr:col>
          <xdr:colOff>220980</xdr:colOff>
          <xdr:row>393231</xdr:row>
          <xdr:rowOff>0</xdr:rowOff>
        </xdr:to>
        <xdr:sp macro="" textlink="">
          <xdr:nvSpPr>
            <xdr:cNvPr id="8023" name="Check Box 855" hidden="1">
              <a:extLst>
                <a:ext uri="{63B3BB69-23CF-44E3-9099-C40C66FF867C}">
                  <a14:compatExt spid="_x0000_s802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13570</xdr:col>
          <xdr:colOff>236220</xdr:colOff>
          <xdr:row>458765</xdr:row>
          <xdr:rowOff>83820</xdr:rowOff>
        </xdr:from>
        <xdr:to>
          <xdr:col>13572</xdr:col>
          <xdr:colOff>220980</xdr:colOff>
          <xdr:row>458767</xdr:row>
          <xdr:rowOff>0</xdr:rowOff>
        </xdr:to>
        <xdr:sp macro="" textlink="">
          <xdr:nvSpPr>
            <xdr:cNvPr id="8024" name="Check Box 856" hidden="1">
              <a:extLst>
                <a:ext uri="{63B3BB69-23CF-44E3-9099-C40C66FF867C}">
                  <a14:compatExt spid="_x0000_s802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13570</xdr:col>
          <xdr:colOff>236220</xdr:colOff>
          <xdr:row>524301</xdr:row>
          <xdr:rowOff>83820</xdr:rowOff>
        </xdr:from>
        <xdr:to>
          <xdr:col>13572</xdr:col>
          <xdr:colOff>220980</xdr:colOff>
          <xdr:row>524303</xdr:row>
          <xdr:rowOff>0</xdr:rowOff>
        </xdr:to>
        <xdr:sp macro="" textlink="">
          <xdr:nvSpPr>
            <xdr:cNvPr id="8025" name="Check Box 857" hidden="1">
              <a:extLst>
                <a:ext uri="{63B3BB69-23CF-44E3-9099-C40C66FF867C}">
                  <a14:compatExt spid="_x0000_s802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13570</xdr:col>
          <xdr:colOff>236220</xdr:colOff>
          <xdr:row>589837</xdr:row>
          <xdr:rowOff>83820</xdr:rowOff>
        </xdr:from>
        <xdr:to>
          <xdr:col>13572</xdr:col>
          <xdr:colOff>220980</xdr:colOff>
          <xdr:row>589839</xdr:row>
          <xdr:rowOff>0</xdr:rowOff>
        </xdr:to>
        <xdr:sp macro="" textlink="">
          <xdr:nvSpPr>
            <xdr:cNvPr id="8026" name="Check Box 858" hidden="1">
              <a:extLst>
                <a:ext uri="{63B3BB69-23CF-44E3-9099-C40C66FF867C}">
                  <a14:compatExt spid="_x0000_s802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13570</xdr:col>
          <xdr:colOff>236220</xdr:colOff>
          <xdr:row>655373</xdr:row>
          <xdr:rowOff>83820</xdr:rowOff>
        </xdr:from>
        <xdr:to>
          <xdr:col>13572</xdr:col>
          <xdr:colOff>220980</xdr:colOff>
          <xdr:row>655375</xdr:row>
          <xdr:rowOff>0</xdr:rowOff>
        </xdr:to>
        <xdr:sp macro="" textlink="">
          <xdr:nvSpPr>
            <xdr:cNvPr id="8027" name="Check Box 859" hidden="1">
              <a:extLst>
                <a:ext uri="{63B3BB69-23CF-44E3-9099-C40C66FF867C}">
                  <a14:compatExt spid="_x0000_s802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13570</xdr:col>
          <xdr:colOff>236220</xdr:colOff>
          <xdr:row>720909</xdr:row>
          <xdr:rowOff>83820</xdr:rowOff>
        </xdr:from>
        <xdr:to>
          <xdr:col>13572</xdr:col>
          <xdr:colOff>220980</xdr:colOff>
          <xdr:row>720911</xdr:row>
          <xdr:rowOff>0</xdr:rowOff>
        </xdr:to>
        <xdr:sp macro="" textlink="">
          <xdr:nvSpPr>
            <xdr:cNvPr id="8028" name="Check Box 860" hidden="1">
              <a:extLst>
                <a:ext uri="{63B3BB69-23CF-44E3-9099-C40C66FF867C}">
                  <a14:compatExt spid="_x0000_s802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13570</xdr:col>
          <xdr:colOff>236220</xdr:colOff>
          <xdr:row>786445</xdr:row>
          <xdr:rowOff>83820</xdr:rowOff>
        </xdr:from>
        <xdr:to>
          <xdr:col>13572</xdr:col>
          <xdr:colOff>220980</xdr:colOff>
          <xdr:row>786447</xdr:row>
          <xdr:rowOff>0</xdr:rowOff>
        </xdr:to>
        <xdr:sp macro="" textlink="">
          <xdr:nvSpPr>
            <xdr:cNvPr id="8029" name="Check Box 861" hidden="1">
              <a:extLst>
                <a:ext uri="{63B3BB69-23CF-44E3-9099-C40C66FF867C}">
                  <a14:compatExt spid="_x0000_s802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13570</xdr:col>
          <xdr:colOff>236220</xdr:colOff>
          <xdr:row>851981</xdr:row>
          <xdr:rowOff>83820</xdr:rowOff>
        </xdr:from>
        <xdr:to>
          <xdr:col>13572</xdr:col>
          <xdr:colOff>220980</xdr:colOff>
          <xdr:row>851983</xdr:row>
          <xdr:rowOff>0</xdr:rowOff>
        </xdr:to>
        <xdr:sp macro="" textlink="">
          <xdr:nvSpPr>
            <xdr:cNvPr id="8030" name="Check Box 862" hidden="1">
              <a:extLst>
                <a:ext uri="{63B3BB69-23CF-44E3-9099-C40C66FF867C}">
                  <a14:compatExt spid="_x0000_s803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13570</xdr:col>
          <xdr:colOff>236220</xdr:colOff>
          <xdr:row>917517</xdr:row>
          <xdr:rowOff>83820</xdr:rowOff>
        </xdr:from>
        <xdr:to>
          <xdr:col>13572</xdr:col>
          <xdr:colOff>220980</xdr:colOff>
          <xdr:row>917519</xdr:row>
          <xdr:rowOff>0</xdr:rowOff>
        </xdr:to>
        <xdr:sp macro="" textlink="">
          <xdr:nvSpPr>
            <xdr:cNvPr id="8031" name="Check Box 863" hidden="1">
              <a:extLst>
                <a:ext uri="{63B3BB69-23CF-44E3-9099-C40C66FF867C}">
                  <a14:compatExt spid="_x0000_s803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13570</xdr:col>
          <xdr:colOff>236220</xdr:colOff>
          <xdr:row>983053</xdr:row>
          <xdr:rowOff>83820</xdr:rowOff>
        </xdr:from>
        <xdr:to>
          <xdr:col>13572</xdr:col>
          <xdr:colOff>220980</xdr:colOff>
          <xdr:row>983055</xdr:row>
          <xdr:rowOff>0</xdr:rowOff>
        </xdr:to>
        <xdr:sp macro="" textlink="">
          <xdr:nvSpPr>
            <xdr:cNvPr id="8032" name="Check Box 864" hidden="1">
              <a:extLst>
                <a:ext uri="{63B3BB69-23CF-44E3-9099-C40C66FF867C}">
                  <a14:compatExt spid="_x0000_s803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13826</xdr:col>
          <xdr:colOff>236220</xdr:colOff>
          <xdr:row>13</xdr:row>
          <xdr:rowOff>83820</xdr:rowOff>
        </xdr:from>
        <xdr:to>
          <xdr:col>13828</xdr:col>
          <xdr:colOff>220980</xdr:colOff>
          <xdr:row>15</xdr:row>
          <xdr:rowOff>0</xdr:rowOff>
        </xdr:to>
        <xdr:sp macro="" textlink="">
          <xdr:nvSpPr>
            <xdr:cNvPr id="8033" name="Check Box 865" hidden="1">
              <a:extLst>
                <a:ext uri="{63B3BB69-23CF-44E3-9099-C40C66FF867C}">
                  <a14:compatExt spid="_x0000_s803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13826</xdr:col>
          <xdr:colOff>236220</xdr:colOff>
          <xdr:row>65549</xdr:row>
          <xdr:rowOff>83820</xdr:rowOff>
        </xdr:from>
        <xdr:to>
          <xdr:col>13828</xdr:col>
          <xdr:colOff>220980</xdr:colOff>
          <xdr:row>65551</xdr:row>
          <xdr:rowOff>0</xdr:rowOff>
        </xdr:to>
        <xdr:sp macro="" textlink="">
          <xdr:nvSpPr>
            <xdr:cNvPr id="8034" name="Check Box 866" hidden="1">
              <a:extLst>
                <a:ext uri="{63B3BB69-23CF-44E3-9099-C40C66FF867C}">
                  <a14:compatExt spid="_x0000_s803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13826</xdr:col>
          <xdr:colOff>236220</xdr:colOff>
          <xdr:row>131085</xdr:row>
          <xdr:rowOff>83820</xdr:rowOff>
        </xdr:from>
        <xdr:to>
          <xdr:col>13828</xdr:col>
          <xdr:colOff>220980</xdr:colOff>
          <xdr:row>131087</xdr:row>
          <xdr:rowOff>0</xdr:rowOff>
        </xdr:to>
        <xdr:sp macro="" textlink="">
          <xdr:nvSpPr>
            <xdr:cNvPr id="8035" name="Check Box 867" hidden="1">
              <a:extLst>
                <a:ext uri="{63B3BB69-23CF-44E3-9099-C40C66FF867C}">
                  <a14:compatExt spid="_x0000_s803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13826</xdr:col>
          <xdr:colOff>236220</xdr:colOff>
          <xdr:row>196621</xdr:row>
          <xdr:rowOff>83820</xdr:rowOff>
        </xdr:from>
        <xdr:to>
          <xdr:col>13828</xdr:col>
          <xdr:colOff>220980</xdr:colOff>
          <xdr:row>196623</xdr:row>
          <xdr:rowOff>0</xdr:rowOff>
        </xdr:to>
        <xdr:sp macro="" textlink="">
          <xdr:nvSpPr>
            <xdr:cNvPr id="8036" name="Check Box 868" hidden="1">
              <a:extLst>
                <a:ext uri="{63B3BB69-23CF-44E3-9099-C40C66FF867C}">
                  <a14:compatExt spid="_x0000_s803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13826</xdr:col>
          <xdr:colOff>236220</xdr:colOff>
          <xdr:row>262157</xdr:row>
          <xdr:rowOff>83820</xdr:rowOff>
        </xdr:from>
        <xdr:to>
          <xdr:col>13828</xdr:col>
          <xdr:colOff>220980</xdr:colOff>
          <xdr:row>262159</xdr:row>
          <xdr:rowOff>0</xdr:rowOff>
        </xdr:to>
        <xdr:sp macro="" textlink="">
          <xdr:nvSpPr>
            <xdr:cNvPr id="8037" name="Check Box 869" hidden="1">
              <a:extLst>
                <a:ext uri="{63B3BB69-23CF-44E3-9099-C40C66FF867C}">
                  <a14:compatExt spid="_x0000_s803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13826</xdr:col>
          <xdr:colOff>236220</xdr:colOff>
          <xdr:row>327693</xdr:row>
          <xdr:rowOff>83820</xdr:rowOff>
        </xdr:from>
        <xdr:to>
          <xdr:col>13828</xdr:col>
          <xdr:colOff>220980</xdr:colOff>
          <xdr:row>327695</xdr:row>
          <xdr:rowOff>0</xdr:rowOff>
        </xdr:to>
        <xdr:sp macro="" textlink="">
          <xdr:nvSpPr>
            <xdr:cNvPr id="8038" name="Check Box 870" hidden="1">
              <a:extLst>
                <a:ext uri="{63B3BB69-23CF-44E3-9099-C40C66FF867C}">
                  <a14:compatExt spid="_x0000_s803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13826</xdr:col>
          <xdr:colOff>236220</xdr:colOff>
          <xdr:row>393229</xdr:row>
          <xdr:rowOff>83820</xdr:rowOff>
        </xdr:from>
        <xdr:to>
          <xdr:col>13828</xdr:col>
          <xdr:colOff>220980</xdr:colOff>
          <xdr:row>393231</xdr:row>
          <xdr:rowOff>0</xdr:rowOff>
        </xdr:to>
        <xdr:sp macro="" textlink="">
          <xdr:nvSpPr>
            <xdr:cNvPr id="8039" name="Check Box 871" hidden="1">
              <a:extLst>
                <a:ext uri="{63B3BB69-23CF-44E3-9099-C40C66FF867C}">
                  <a14:compatExt spid="_x0000_s803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13826</xdr:col>
          <xdr:colOff>236220</xdr:colOff>
          <xdr:row>458765</xdr:row>
          <xdr:rowOff>83820</xdr:rowOff>
        </xdr:from>
        <xdr:to>
          <xdr:col>13828</xdr:col>
          <xdr:colOff>220980</xdr:colOff>
          <xdr:row>458767</xdr:row>
          <xdr:rowOff>0</xdr:rowOff>
        </xdr:to>
        <xdr:sp macro="" textlink="">
          <xdr:nvSpPr>
            <xdr:cNvPr id="8040" name="Check Box 872" hidden="1">
              <a:extLst>
                <a:ext uri="{63B3BB69-23CF-44E3-9099-C40C66FF867C}">
                  <a14:compatExt spid="_x0000_s804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13826</xdr:col>
          <xdr:colOff>236220</xdr:colOff>
          <xdr:row>524301</xdr:row>
          <xdr:rowOff>83820</xdr:rowOff>
        </xdr:from>
        <xdr:to>
          <xdr:col>13828</xdr:col>
          <xdr:colOff>220980</xdr:colOff>
          <xdr:row>524303</xdr:row>
          <xdr:rowOff>0</xdr:rowOff>
        </xdr:to>
        <xdr:sp macro="" textlink="">
          <xdr:nvSpPr>
            <xdr:cNvPr id="8041" name="Check Box 873" hidden="1">
              <a:extLst>
                <a:ext uri="{63B3BB69-23CF-44E3-9099-C40C66FF867C}">
                  <a14:compatExt spid="_x0000_s804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13826</xdr:col>
          <xdr:colOff>236220</xdr:colOff>
          <xdr:row>589837</xdr:row>
          <xdr:rowOff>83820</xdr:rowOff>
        </xdr:from>
        <xdr:to>
          <xdr:col>13828</xdr:col>
          <xdr:colOff>220980</xdr:colOff>
          <xdr:row>589839</xdr:row>
          <xdr:rowOff>0</xdr:rowOff>
        </xdr:to>
        <xdr:sp macro="" textlink="">
          <xdr:nvSpPr>
            <xdr:cNvPr id="8042" name="Check Box 874" hidden="1">
              <a:extLst>
                <a:ext uri="{63B3BB69-23CF-44E3-9099-C40C66FF867C}">
                  <a14:compatExt spid="_x0000_s804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13826</xdr:col>
          <xdr:colOff>236220</xdr:colOff>
          <xdr:row>655373</xdr:row>
          <xdr:rowOff>83820</xdr:rowOff>
        </xdr:from>
        <xdr:to>
          <xdr:col>13828</xdr:col>
          <xdr:colOff>220980</xdr:colOff>
          <xdr:row>655375</xdr:row>
          <xdr:rowOff>0</xdr:rowOff>
        </xdr:to>
        <xdr:sp macro="" textlink="">
          <xdr:nvSpPr>
            <xdr:cNvPr id="8043" name="Check Box 875" hidden="1">
              <a:extLst>
                <a:ext uri="{63B3BB69-23CF-44E3-9099-C40C66FF867C}">
                  <a14:compatExt spid="_x0000_s804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13826</xdr:col>
          <xdr:colOff>236220</xdr:colOff>
          <xdr:row>720909</xdr:row>
          <xdr:rowOff>83820</xdr:rowOff>
        </xdr:from>
        <xdr:to>
          <xdr:col>13828</xdr:col>
          <xdr:colOff>220980</xdr:colOff>
          <xdr:row>720911</xdr:row>
          <xdr:rowOff>0</xdr:rowOff>
        </xdr:to>
        <xdr:sp macro="" textlink="">
          <xdr:nvSpPr>
            <xdr:cNvPr id="8044" name="Check Box 876" hidden="1">
              <a:extLst>
                <a:ext uri="{63B3BB69-23CF-44E3-9099-C40C66FF867C}">
                  <a14:compatExt spid="_x0000_s804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13826</xdr:col>
          <xdr:colOff>236220</xdr:colOff>
          <xdr:row>786445</xdr:row>
          <xdr:rowOff>83820</xdr:rowOff>
        </xdr:from>
        <xdr:to>
          <xdr:col>13828</xdr:col>
          <xdr:colOff>220980</xdr:colOff>
          <xdr:row>786447</xdr:row>
          <xdr:rowOff>0</xdr:rowOff>
        </xdr:to>
        <xdr:sp macro="" textlink="">
          <xdr:nvSpPr>
            <xdr:cNvPr id="8045" name="Check Box 877" hidden="1">
              <a:extLst>
                <a:ext uri="{63B3BB69-23CF-44E3-9099-C40C66FF867C}">
                  <a14:compatExt spid="_x0000_s804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13826</xdr:col>
          <xdr:colOff>236220</xdr:colOff>
          <xdr:row>851981</xdr:row>
          <xdr:rowOff>83820</xdr:rowOff>
        </xdr:from>
        <xdr:to>
          <xdr:col>13828</xdr:col>
          <xdr:colOff>220980</xdr:colOff>
          <xdr:row>851983</xdr:row>
          <xdr:rowOff>0</xdr:rowOff>
        </xdr:to>
        <xdr:sp macro="" textlink="">
          <xdr:nvSpPr>
            <xdr:cNvPr id="8046" name="Check Box 878" hidden="1">
              <a:extLst>
                <a:ext uri="{63B3BB69-23CF-44E3-9099-C40C66FF867C}">
                  <a14:compatExt spid="_x0000_s804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13826</xdr:col>
          <xdr:colOff>236220</xdr:colOff>
          <xdr:row>917517</xdr:row>
          <xdr:rowOff>83820</xdr:rowOff>
        </xdr:from>
        <xdr:to>
          <xdr:col>13828</xdr:col>
          <xdr:colOff>220980</xdr:colOff>
          <xdr:row>917519</xdr:row>
          <xdr:rowOff>0</xdr:rowOff>
        </xdr:to>
        <xdr:sp macro="" textlink="">
          <xdr:nvSpPr>
            <xdr:cNvPr id="8047" name="Check Box 879" hidden="1">
              <a:extLst>
                <a:ext uri="{63B3BB69-23CF-44E3-9099-C40C66FF867C}">
                  <a14:compatExt spid="_x0000_s804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13826</xdr:col>
          <xdr:colOff>236220</xdr:colOff>
          <xdr:row>983053</xdr:row>
          <xdr:rowOff>83820</xdr:rowOff>
        </xdr:from>
        <xdr:to>
          <xdr:col>13828</xdr:col>
          <xdr:colOff>220980</xdr:colOff>
          <xdr:row>983055</xdr:row>
          <xdr:rowOff>0</xdr:rowOff>
        </xdr:to>
        <xdr:sp macro="" textlink="">
          <xdr:nvSpPr>
            <xdr:cNvPr id="8048" name="Check Box 880" hidden="1">
              <a:extLst>
                <a:ext uri="{63B3BB69-23CF-44E3-9099-C40C66FF867C}">
                  <a14:compatExt spid="_x0000_s804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14082</xdr:col>
          <xdr:colOff>236220</xdr:colOff>
          <xdr:row>13</xdr:row>
          <xdr:rowOff>83820</xdr:rowOff>
        </xdr:from>
        <xdr:to>
          <xdr:col>14084</xdr:col>
          <xdr:colOff>220980</xdr:colOff>
          <xdr:row>15</xdr:row>
          <xdr:rowOff>0</xdr:rowOff>
        </xdr:to>
        <xdr:sp macro="" textlink="">
          <xdr:nvSpPr>
            <xdr:cNvPr id="8049" name="Check Box 881" hidden="1">
              <a:extLst>
                <a:ext uri="{63B3BB69-23CF-44E3-9099-C40C66FF867C}">
                  <a14:compatExt spid="_x0000_s804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14082</xdr:col>
          <xdr:colOff>236220</xdr:colOff>
          <xdr:row>65549</xdr:row>
          <xdr:rowOff>83820</xdr:rowOff>
        </xdr:from>
        <xdr:to>
          <xdr:col>14084</xdr:col>
          <xdr:colOff>220980</xdr:colOff>
          <xdr:row>65551</xdr:row>
          <xdr:rowOff>0</xdr:rowOff>
        </xdr:to>
        <xdr:sp macro="" textlink="">
          <xdr:nvSpPr>
            <xdr:cNvPr id="8050" name="Check Box 882" hidden="1">
              <a:extLst>
                <a:ext uri="{63B3BB69-23CF-44E3-9099-C40C66FF867C}">
                  <a14:compatExt spid="_x0000_s805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14082</xdr:col>
          <xdr:colOff>236220</xdr:colOff>
          <xdr:row>131085</xdr:row>
          <xdr:rowOff>83820</xdr:rowOff>
        </xdr:from>
        <xdr:to>
          <xdr:col>14084</xdr:col>
          <xdr:colOff>220980</xdr:colOff>
          <xdr:row>131087</xdr:row>
          <xdr:rowOff>0</xdr:rowOff>
        </xdr:to>
        <xdr:sp macro="" textlink="">
          <xdr:nvSpPr>
            <xdr:cNvPr id="8051" name="Check Box 883" hidden="1">
              <a:extLst>
                <a:ext uri="{63B3BB69-23CF-44E3-9099-C40C66FF867C}">
                  <a14:compatExt spid="_x0000_s805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14082</xdr:col>
          <xdr:colOff>236220</xdr:colOff>
          <xdr:row>196621</xdr:row>
          <xdr:rowOff>83820</xdr:rowOff>
        </xdr:from>
        <xdr:to>
          <xdr:col>14084</xdr:col>
          <xdr:colOff>220980</xdr:colOff>
          <xdr:row>196623</xdr:row>
          <xdr:rowOff>0</xdr:rowOff>
        </xdr:to>
        <xdr:sp macro="" textlink="">
          <xdr:nvSpPr>
            <xdr:cNvPr id="8052" name="Check Box 884" hidden="1">
              <a:extLst>
                <a:ext uri="{63B3BB69-23CF-44E3-9099-C40C66FF867C}">
                  <a14:compatExt spid="_x0000_s805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14082</xdr:col>
          <xdr:colOff>236220</xdr:colOff>
          <xdr:row>262157</xdr:row>
          <xdr:rowOff>83820</xdr:rowOff>
        </xdr:from>
        <xdr:to>
          <xdr:col>14084</xdr:col>
          <xdr:colOff>220980</xdr:colOff>
          <xdr:row>262159</xdr:row>
          <xdr:rowOff>0</xdr:rowOff>
        </xdr:to>
        <xdr:sp macro="" textlink="">
          <xdr:nvSpPr>
            <xdr:cNvPr id="8053" name="Check Box 885" hidden="1">
              <a:extLst>
                <a:ext uri="{63B3BB69-23CF-44E3-9099-C40C66FF867C}">
                  <a14:compatExt spid="_x0000_s805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14082</xdr:col>
          <xdr:colOff>236220</xdr:colOff>
          <xdr:row>327693</xdr:row>
          <xdr:rowOff>83820</xdr:rowOff>
        </xdr:from>
        <xdr:to>
          <xdr:col>14084</xdr:col>
          <xdr:colOff>220980</xdr:colOff>
          <xdr:row>327695</xdr:row>
          <xdr:rowOff>0</xdr:rowOff>
        </xdr:to>
        <xdr:sp macro="" textlink="">
          <xdr:nvSpPr>
            <xdr:cNvPr id="8054" name="Check Box 886" hidden="1">
              <a:extLst>
                <a:ext uri="{63B3BB69-23CF-44E3-9099-C40C66FF867C}">
                  <a14:compatExt spid="_x0000_s805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14082</xdr:col>
          <xdr:colOff>236220</xdr:colOff>
          <xdr:row>393229</xdr:row>
          <xdr:rowOff>83820</xdr:rowOff>
        </xdr:from>
        <xdr:to>
          <xdr:col>14084</xdr:col>
          <xdr:colOff>220980</xdr:colOff>
          <xdr:row>393231</xdr:row>
          <xdr:rowOff>0</xdr:rowOff>
        </xdr:to>
        <xdr:sp macro="" textlink="">
          <xdr:nvSpPr>
            <xdr:cNvPr id="8055" name="Check Box 887" hidden="1">
              <a:extLst>
                <a:ext uri="{63B3BB69-23CF-44E3-9099-C40C66FF867C}">
                  <a14:compatExt spid="_x0000_s805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14082</xdr:col>
          <xdr:colOff>236220</xdr:colOff>
          <xdr:row>458765</xdr:row>
          <xdr:rowOff>83820</xdr:rowOff>
        </xdr:from>
        <xdr:to>
          <xdr:col>14084</xdr:col>
          <xdr:colOff>220980</xdr:colOff>
          <xdr:row>458767</xdr:row>
          <xdr:rowOff>0</xdr:rowOff>
        </xdr:to>
        <xdr:sp macro="" textlink="">
          <xdr:nvSpPr>
            <xdr:cNvPr id="8056" name="Check Box 888" hidden="1">
              <a:extLst>
                <a:ext uri="{63B3BB69-23CF-44E3-9099-C40C66FF867C}">
                  <a14:compatExt spid="_x0000_s805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14082</xdr:col>
          <xdr:colOff>236220</xdr:colOff>
          <xdr:row>524301</xdr:row>
          <xdr:rowOff>83820</xdr:rowOff>
        </xdr:from>
        <xdr:to>
          <xdr:col>14084</xdr:col>
          <xdr:colOff>220980</xdr:colOff>
          <xdr:row>524303</xdr:row>
          <xdr:rowOff>0</xdr:rowOff>
        </xdr:to>
        <xdr:sp macro="" textlink="">
          <xdr:nvSpPr>
            <xdr:cNvPr id="8057" name="Check Box 889" hidden="1">
              <a:extLst>
                <a:ext uri="{63B3BB69-23CF-44E3-9099-C40C66FF867C}">
                  <a14:compatExt spid="_x0000_s805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14082</xdr:col>
          <xdr:colOff>236220</xdr:colOff>
          <xdr:row>589837</xdr:row>
          <xdr:rowOff>83820</xdr:rowOff>
        </xdr:from>
        <xdr:to>
          <xdr:col>14084</xdr:col>
          <xdr:colOff>220980</xdr:colOff>
          <xdr:row>589839</xdr:row>
          <xdr:rowOff>0</xdr:rowOff>
        </xdr:to>
        <xdr:sp macro="" textlink="">
          <xdr:nvSpPr>
            <xdr:cNvPr id="8058" name="Check Box 890" hidden="1">
              <a:extLst>
                <a:ext uri="{63B3BB69-23CF-44E3-9099-C40C66FF867C}">
                  <a14:compatExt spid="_x0000_s805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14082</xdr:col>
          <xdr:colOff>236220</xdr:colOff>
          <xdr:row>655373</xdr:row>
          <xdr:rowOff>83820</xdr:rowOff>
        </xdr:from>
        <xdr:to>
          <xdr:col>14084</xdr:col>
          <xdr:colOff>220980</xdr:colOff>
          <xdr:row>655375</xdr:row>
          <xdr:rowOff>0</xdr:rowOff>
        </xdr:to>
        <xdr:sp macro="" textlink="">
          <xdr:nvSpPr>
            <xdr:cNvPr id="8059" name="Check Box 891" hidden="1">
              <a:extLst>
                <a:ext uri="{63B3BB69-23CF-44E3-9099-C40C66FF867C}">
                  <a14:compatExt spid="_x0000_s805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14082</xdr:col>
          <xdr:colOff>236220</xdr:colOff>
          <xdr:row>720909</xdr:row>
          <xdr:rowOff>83820</xdr:rowOff>
        </xdr:from>
        <xdr:to>
          <xdr:col>14084</xdr:col>
          <xdr:colOff>220980</xdr:colOff>
          <xdr:row>720911</xdr:row>
          <xdr:rowOff>0</xdr:rowOff>
        </xdr:to>
        <xdr:sp macro="" textlink="">
          <xdr:nvSpPr>
            <xdr:cNvPr id="8060" name="Check Box 892" hidden="1">
              <a:extLst>
                <a:ext uri="{63B3BB69-23CF-44E3-9099-C40C66FF867C}">
                  <a14:compatExt spid="_x0000_s806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14082</xdr:col>
          <xdr:colOff>236220</xdr:colOff>
          <xdr:row>786445</xdr:row>
          <xdr:rowOff>83820</xdr:rowOff>
        </xdr:from>
        <xdr:to>
          <xdr:col>14084</xdr:col>
          <xdr:colOff>220980</xdr:colOff>
          <xdr:row>786447</xdr:row>
          <xdr:rowOff>0</xdr:rowOff>
        </xdr:to>
        <xdr:sp macro="" textlink="">
          <xdr:nvSpPr>
            <xdr:cNvPr id="8061" name="Check Box 893" hidden="1">
              <a:extLst>
                <a:ext uri="{63B3BB69-23CF-44E3-9099-C40C66FF867C}">
                  <a14:compatExt spid="_x0000_s806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14082</xdr:col>
          <xdr:colOff>236220</xdr:colOff>
          <xdr:row>851981</xdr:row>
          <xdr:rowOff>83820</xdr:rowOff>
        </xdr:from>
        <xdr:to>
          <xdr:col>14084</xdr:col>
          <xdr:colOff>220980</xdr:colOff>
          <xdr:row>851983</xdr:row>
          <xdr:rowOff>0</xdr:rowOff>
        </xdr:to>
        <xdr:sp macro="" textlink="">
          <xdr:nvSpPr>
            <xdr:cNvPr id="8062" name="Check Box 894" hidden="1">
              <a:extLst>
                <a:ext uri="{63B3BB69-23CF-44E3-9099-C40C66FF867C}">
                  <a14:compatExt spid="_x0000_s806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14082</xdr:col>
          <xdr:colOff>236220</xdr:colOff>
          <xdr:row>917517</xdr:row>
          <xdr:rowOff>83820</xdr:rowOff>
        </xdr:from>
        <xdr:to>
          <xdr:col>14084</xdr:col>
          <xdr:colOff>220980</xdr:colOff>
          <xdr:row>917519</xdr:row>
          <xdr:rowOff>0</xdr:rowOff>
        </xdr:to>
        <xdr:sp macro="" textlink="">
          <xdr:nvSpPr>
            <xdr:cNvPr id="8063" name="Check Box 895" hidden="1">
              <a:extLst>
                <a:ext uri="{63B3BB69-23CF-44E3-9099-C40C66FF867C}">
                  <a14:compatExt spid="_x0000_s806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14082</xdr:col>
          <xdr:colOff>236220</xdr:colOff>
          <xdr:row>983053</xdr:row>
          <xdr:rowOff>83820</xdr:rowOff>
        </xdr:from>
        <xdr:to>
          <xdr:col>14084</xdr:col>
          <xdr:colOff>220980</xdr:colOff>
          <xdr:row>983055</xdr:row>
          <xdr:rowOff>0</xdr:rowOff>
        </xdr:to>
        <xdr:sp macro="" textlink="">
          <xdr:nvSpPr>
            <xdr:cNvPr id="8064" name="Check Box 896" hidden="1">
              <a:extLst>
                <a:ext uri="{63B3BB69-23CF-44E3-9099-C40C66FF867C}">
                  <a14:compatExt spid="_x0000_s806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14338</xdr:col>
          <xdr:colOff>236220</xdr:colOff>
          <xdr:row>13</xdr:row>
          <xdr:rowOff>83820</xdr:rowOff>
        </xdr:from>
        <xdr:to>
          <xdr:col>14340</xdr:col>
          <xdr:colOff>220980</xdr:colOff>
          <xdr:row>15</xdr:row>
          <xdr:rowOff>0</xdr:rowOff>
        </xdr:to>
        <xdr:sp macro="" textlink="">
          <xdr:nvSpPr>
            <xdr:cNvPr id="8065" name="Check Box 897" hidden="1">
              <a:extLst>
                <a:ext uri="{63B3BB69-23CF-44E3-9099-C40C66FF867C}">
                  <a14:compatExt spid="_x0000_s806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14338</xdr:col>
          <xdr:colOff>236220</xdr:colOff>
          <xdr:row>65549</xdr:row>
          <xdr:rowOff>83820</xdr:rowOff>
        </xdr:from>
        <xdr:to>
          <xdr:col>14340</xdr:col>
          <xdr:colOff>220980</xdr:colOff>
          <xdr:row>65551</xdr:row>
          <xdr:rowOff>0</xdr:rowOff>
        </xdr:to>
        <xdr:sp macro="" textlink="">
          <xdr:nvSpPr>
            <xdr:cNvPr id="8066" name="Check Box 898" hidden="1">
              <a:extLst>
                <a:ext uri="{63B3BB69-23CF-44E3-9099-C40C66FF867C}">
                  <a14:compatExt spid="_x0000_s806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14338</xdr:col>
          <xdr:colOff>236220</xdr:colOff>
          <xdr:row>131085</xdr:row>
          <xdr:rowOff>83820</xdr:rowOff>
        </xdr:from>
        <xdr:to>
          <xdr:col>14340</xdr:col>
          <xdr:colOff>220980</xdr:colOff>
          <xdr:row>131087</xdr:row>
          <xdr:rowOff>0</xdr:rowOff>
        </xdr:to>
        <xdr:sp macro="" textlink="">
          <xdr:nvSpPr>
            <xdr:cNvPr id="8067" name="Check Box 899" hidden="1">
              <a:extLst>
                <a:ext uri="{63B3BB69-23CF-44E3-9099-C40C66FF867C}">
                  <a14:compatExt spid="_x0000_s806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14338</xdr:col>
          <xdr:colOff>236220</xdr:colOff>
          <xdr:row>196621</xdr:row>
          <xdr:rowOff>83820</xdr:rowOff>
        </xdr:from>
        <xdr:to>
          <xdr:col>14340</xdr:col>
          <xdr:colOff>220980</xdr:colOff>
          <xdr:row>196623</xdr:row>
          <xdr:rowOff>0</xdr:rowOff>
        </xdr:to>
        <xdr:sp macro="" textlink="">
          <xdr:nvSpPr>
            <xdr:cNvPr id="8068" name="Check Box 900" hidden="1">
              <a:extLst>
                <a:ext uri="{63B3BB69-23CF-44E3-9099-C40C66FF867C}">
                  <a14:compatExt spid="_x0000_s806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14338</xdr:col>
          <xdr:colOff>236220</xdr:colOff>
          <xdr:row>262157</xdr:row>
          <xdr:rowOff>83820</xdr:rowOff>
        </xdr:from>
        <xdr:to>
          <xdr:col>14340</xdr:col>
          <xdr:colOff>220980</xdr:colOff>
          <xdr:row>262159</xdr:row>
          <xdr:rowOff>0</xdr:rowOff>
        </xdr:to>
        <xdr:sp macro="" textlink="">
          <xdr:nvSpPr>
            <xdr:cNvPr id="8069" name="Check Box 901" hidden="1">
              <a:extLst>
                <a:ext uri="{63B3BB69-23CF-44E3-9099-C40C66FF867C}">
                  <a14:compatExt spid="_x0000_s806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14338</xdr:col>
          <xdr:colOff>236220</xdr:colOff>
          <xdr:row>327693</xdr:row>
          <xdr:rowOff>83820</xdr:rowOff>
        </xdr:from>
        <xdr:to>
          <xdr:col>14340</xdr:col>
          <xdr:colOff>220980</xdr:colOff>
          <xdr:row>327695</xdr:row>
          <xdr:rowOff>0</xdr:rowOff>
        </xdr:to>
        <xdr:sp macro="" textlink="">
          <xdr:nvSpPr>
            <xdr:cNvPr id="8070" name="Check Box 902" hidden="1">
              <a:extLst>
                <a:ext uri="{63B3BB69-23CF-44E3-9099-C40C66FF867C}">
                  <a14:compatExt spid="_x0000_s807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14338</xdr:col>
          <xdr:colOff>236220</xdr:colOff>
          <xdr:row>393229</xdr:row>
          <xdr:rowOff>83820</xdr:rowOff>
        </xdr:from>
        <xdr:to>
          <xdr:col>14340</xdr:col>
          <xdr:colOff>220980</xdr:colOff>
          <xdr:row>393231</xdr:row>
          <xdr:rowOff>0</xdr:rowOff>
        </xdr:to>
        <xdr:sp macro="" textlink="">
          <xdr:nvSpPr>
            <xdr:cNvPr id="8071" name="Check Box 903" hidden="1">
              <a:extLst>
                <a:ext uri="{63B3BB69-23CF-44E3-9099-C40C66FF867C}">
                  <a14:compatExt spid="_x0000_s807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14338</xdr:col>
          <xdr:colOff>236220</xdr:colOff>
          <xdr:row>458765</xdr:row>
          <xdr:rowOff>83820</xdr:rowOff>
        </xdr:from>
        <xdr:to>
          <xdr:col>14340</xdr:col>
          <xdr:colOff>220980</xdr:colOff>
          <xdr:row>458767</xdr:row>
          <xdr:rowOff>0</xdr:rowOff>
        </xdr:to>
        <xdr:sp macro="" textlink="">
          <xdr:nvSpPr>
            <xdr:cNvPr id="8072" name="Check Box 904" hidden="1">
              <a:extLst>
                <a:ext uri="{63B3BB69-23CF-44E3-9099-C40C66FF867C}">
                  <a14:compatExt spid="_x0000_s807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14338</xdr:col>
          <xdr:colOff>236220</xdr:colOff>
          <xdr:row>524301</xdr:row>
          <xdr:rowOff>83820</xdr:rowOff>
        </xdr:from>
        <xdr:to>
          <xdr:col>14340</xdr:col>
          <xdr:colOff>220980</xdr:colOff>
          <xdr:row>524303</xdr:row>
          <xdr:rowOff>0</xdr:rowOff>
        </xdr:to>
        <xdr:sp macro="" textlink="">
          <xdr:nvSpPr>
            <xdr:cNvPr id="8073" name="Check Box 905" hidden="1">
              <a:extLst>
                <a:ext uri="{63B3BB69-23CF-44E3-9099-C40C66FF867C}">
                  <a14:compatExt spid="_x0000_s807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14338</xdr:col>
          <xdr:colOff>236220</xdr:colOff>
          <xdr:row>589837</xdr:row>
          <xdr:rowOff>83820</xdr:rowOff>
        </xdr:from>
        <xdr:to>
          <xdr:col>14340</xdr:col>
          <xdr:colOff>220980</xdr:colOff>
          <xdr:row>589839</xdr:row>
          <xdr:rowOff>0</xdr:rowOff>
        </xdr:to>
        <xdr:sp macro="" textlink="">
          <xdr:nvSpPr>
            <xdr:cNvPr id="8074" name="Check Box 906" hidden="1">
              <a:extLst>
                <a:ext uri="{63B3BB69-23CF-44E3-9099-C40C66FF867C}">
                  <a14:compatExt spid="_x0000_s807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14338</xdr:col>
          <xdr:colOff>236220</xdr:colOff>
          <xdr:row>655373</xdr:row>
          <xdr:rowOff>83820</xdr:rowOff>
        </xdr:from>
        <xdr:to>
          <xdr:col>14340</xdr:col>
          <xdr:colOff>220980</xdr:colOff>
          <xdr:row>655375</xdr:row>
          <xdr:rowOff>0</xdr:rowOff>
        </xdr:to>
        <xdr:sp macro="" textlink="">
          <xdr:nvSpPr>
            <xdr:cNvPr id="8075" name="Check Box 907" hidden="1">
              <a:extLst>
                <a:ext uri="{63B3BB69-23CF-44E3-9099-C40C66FF867C}">
                  <a14:compatExt spid="_x0000_s807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14338</xdr:col>
          <xdr:colOff>236220</xdr:colOff>
          <xdr:row>720909</xdr:row>
          <xdr:rowOff>83820</xdr:rowOff>
        </xdr:from>
        <xdr:to>
          <xdr:col>14340</xdr:col>
          <xdr:colOff>220980</xdr:colOff>
          <xdr:row>720911</xdr:row>
          <xdr:rowOff>0</xdr:rowOff>
        </xdr:to>
        <xdr:sp macro="" textlink="">
          <xdr:nvSpPr>
            <xdr:cNvPr id="8076" name="Check Box 908" hidden="1">
              <a:extLst>
                <a:ext uri="{63B3BB69-23CF-44E3-9099-C40C66FF867C}">
                  <a14:compatExt spid="_x0000_s807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14338</xdr:col>
          <xdr:colOff>236220</xdr:colOff>
          <xdr:row>786445</xdr:row>
          <xdr:rowOff>83820</xdr:rowOff>
        </xdr:from>
        <xdr:to>
          <xdr:col>14340</xdr:col>
          <xdr:colOff>220980</xdr:colOff>
          <xdr:row>786447</xdr:row>
          <xdr:rowOff>0</xdr:rowOff>
        </xdr:to>
        <xdr:sp macro="" textlink="">
          <xdr:nvSpPr>
            <xdr:cNvPr id="8077" name="Check Box 909" hidden="1">
              <a:extLst>
                <a:ext uri="{63B3BB69-23CF-44E3-9099-C40C66FF867C}">
                  <a14:compatExt spid="_x0000_s807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14338</xdr:col>
          <xdr:colOff>236220</xdr:colOff>
          <xdr:row>851981</xdr:row>
          <xdr:rowOff>83820</xdr:rowOff>
        </xdr:from>
        <xdr:to>
          <xdr:col>14340</xdr:col>
          <xdr:colOff>220980</xdr:colOff>
          <xdr:row>851983</xdr:row>
          <xdr:rowOff>0</xdr:rowOff>
        </xdr:to>
        <xdr:sp macro="" textlink="">
          <xdr:nvSpPr>
            <xdr:cNvPr id="8078" name="Check Box 910" hidden="1">
              <a:extLst>
                <a:ext uri="{63B3BB69-23CF-44E3-9099-C40C66FF867C}">
                  <a14:compatExt spid="_x0000_s807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14338</xdr:col>
          <xdr:colOff>236220</xdr:colOff>
          <xdr:row>917517</xdr:row>
          <xdr:rowOff>83820</xdr:rowOff>
        </xdr:from>
        <xdr:to>
          <xdr:col>14340</xdr:col>
          <xdr:colOff>220980</xdr:colOff>
          <xdr:row>917519</xdr:row>
          <xdr:rowOff>0</xdr:rowOff>
        </xdr:to>
        <xdr:sp macro="" textlink="">
          <xdr:nvSpPr>
            <xdr:cNvPr id="8079" name="Check Box 911" hidden="1">
              <a:extLst>
                <a:ext uri="{63B3BB69-23CF-44E3-9099-C40C66FF867C}">
                  <a14:compatExt spid="_x0000_s807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14338</xdr:col>
          <xdr:colOff>236220</xdr:colOff>
          <xdr:row>983053</xdr:row>
          <xdr:rowOff>83820</xdr:rowOff>
        </xdr:from>
        <xdr:to>
          <xdr:col>14340</xdr:col>
          <xdr:colOff>220980</xdr:colOff>
          <xdr:row>983055</xdr:row>
          <xdr:rowOff>0</xdr:rowOff>
        </xdr:to>
        <xdr:sp macro="" textlink="">
          <xdr:nvSpPr>
            <xdr:cNvPr id="8080" name="Check Box 912" hidden="1">
              <a:extLst>
                <a:ext uri="{63B3BB69-23CF-44E3-9099-C40C66FF867C}">
                  <a14:compatExt spid="_x0000_s808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14594</xdr:col>
          <xdr:colOff>236220</xdr:colOff>
          <xdr:row>13</xdr:row>
          <xdr:rowOff>83820</xdr:rowOff>
        </xdr:from>
        <xdr:to>
          <xdr:col>14596</xdr:col>
          <xdr:colOff>220980</xdr:colOff>
          <xdr:row>15</xdr:row>
          <xdr:rowOff>0</xdr:rowOff>
        </xdr:to>
        <xdr:sp macro="" textlink="">
          <xdr:nvSpPr>
            <xdr:cNvPr id="8081" name="Check Box 913" hidden="1">
              <a:extLst>
                <a:ext uri="{63B3BB69-23CF-44E3-9099-C40C66FF867C}">
                  <a14:compatExt spid="_x0000_s808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14594</xdr:col>
          <xdr:colOff>236220</xdr:colOff>
          <xdr:row>65549</xdr:row>
          <xdr:rowOff>83820</xdr:rowOff>
        </xdr:from>
        <xdr:to>
          <xdr:col>14596</xdr:col>
          <xdr:colOff>220980</xdr:colOff>
          <xdr:row>65551</xdr:row>
          <xdr:rowOff>0</xdr:rowOff>
        </xdr:to>
        <xdr:sp macro="" textlink="">
          <xdr:nvSpPr>
            <xdr:cNvPr id="8082" name="Check Box 914" hidden="1">
              <a:extLst>
                <a:ext uri="{63B3BB69-23CF-44E3-9099-C40C66FF867C}">
                  <a14:compatExt spid="_x0000_s808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14594</xdr:col>
          <xdr:colOff>236220</xdr:colOff>
          <xdr:row>131085</xdr:row>
          <xdr:rowOff>83820</xdr:rowOff>
        </xdr:from>
        <xdr:to>
          <xdr:col>14596</xdr:col>
          <xdr:colOff>220980</xdr:colOff>
          <xdr:row>131087</xdr:row>
          <xdr:rowOff>0</xdr:rowOff>
        </xdr:to>
        <xdr:sp macro="" textlink="">
          <xdr:nvSpPr>
            <xdr:cNvPr id="8083" name="Check Box 915" hidden="1">
              <a:extLst>
                <a:ext uri="{63B3BB69-23CF-44E3-9099-C40C66FF867C}">
                  <a14:compatExt spid="_x0000_s808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14594</xdr:col>
          <xdr:colOff>236220</xdr:colOff>
          <xdr:row>196621</xdr:row>
          <xdr:rowOff>83820</xdr:rowOff>
        </xdr:from>
        <xdr:to>
          <xdr:col>14596</xdr:col>
          <xdr:colOff>220980</xdr:colOff>
          <xdr:row>196623</xdr:row>
          <xdr:rowOff>0</xdr:rowOff>
        </xdr:to>
        <xdr:sp macro="" textlink="">
          <xdr:nvSpPr>
            <xdr:cNvPr id="8084" name="Check Box 916" hidden="1">
              <a:extLst>
                <a:ext uri="{63B3BB69-23CF-44E3-9099-C40C66FF867C}">
                  <a14:compatExt spid="_x0000_s808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14594</xdr:col>
          <xdr:colOff>236220</xdr:colOff>
          <xdr:row>262157</xdr:row>
          <xdr:rowOff>83820</xdr:rowOff>
        </xdr:from>
        <xdr:to>
          <xdr:col>14596</xdr:col>
          <xdr:colOff>220980</xdr:colOff>
          <xdr:row>262159</xdr:row>
          <xdr:rowOff>0</xdr:rowOff>
        </xdr:to>
        <xdr:sp macro="" textlink="">
          <xdr:nvSpPr>
            <xdr:cNvPr id="8085" name="Check Box 917" hidden="1">
              <a:extLst>
                <a:ext uri="{63B3BB69-23CF-44E3-9099-C40C66FF867C}">
                  <a14:compatExt spid="_x0000_s808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14594</xdr:col>
          <xdr:colOff>236220</xdr:colOff>
          <xdr:row>327693</xdr:row>
          <xdr:rowOff>83820</xdr:rowOff>
        </xdr:from>
        <xdr:to>
          <xdr:col>14596</xdr:col>
          <xdr:colOff>220980</xdr:colOff>
          <xdr:row>327695</xdr:row>
          <xdr:rowOff>0</xdr:rowOff>
        </xdr:to>
        <xdr:sp macro="" textlink="">
          <xdr:nvSpPr>
            <xdr:cNvPr id="8086" name="Check Box 918" hidden="1">
              <a:extLst>
                <a:ext uri="{63B3BB69-23CF-44E3-9099-C40C66FF867C}">
                  <a14:compatExt spid="_x0000_s808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14594</xdr:col>
          <xdr:colOff>236220</xdr:colOff>
          <xdr:row>393229</xdr:row>
          <xdr:rowOff>83820</xdr:rowOff>
        </xdr:from>
        <xdr:to>
          <xdr:col>14596</xdr:col>
          <xdr:colOff>220980</xdr:colOff>
          <xdr:row>393231</xdr:row>
          <xdr:rowOff>0</xdr:rowOff>
        </xdr:to>
        <xdr:sp macro="" textlink="">
          <xdr:nvSpPr>
            <xdr:cNvPr id="8087" name="Check Box 919" hidden="1">
              <a:extLst>
                <a:ext uri="{63B3BB69-23CF-44E3-9099-C40C66FF867C}">
                  <a14:compatExt spid="_x0000_s808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14594</xdr:col>
          <xdr:colOff>236220</xdr:colOff>
          <xdr:row>458765</xdr:row>
          <xdr:rowOff>83820</xdr:rowOff>
        </xdr:from>
        <xdr:to>
          <xdr:col>14596</xdr:col>
          <xdr:colOff>220980</xdr:colOff>
          <xdr:row>458767</xdr:row>
          <xdr:rowOff>0</xdr:rowOff>
        </xdr:to>
        <xdr:sp macro="" textlink="">
          <xdr:nvSpPr>
            <xdr:cNvPr id="8088" name="Check Box 920" hidden="1">
              <a:extLst>
                <a:ext uri="{63B3BB69-23CF-44E3-9099-C40C66FF867C}">
                  <a14:compatExt spid="_x0000_s808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14594</xdr:col>
          <xdr:colOff>236220</xdr:colOff>
          <xdr:row>524301</xdr:row>
          <xdr:rowOff>83820</xdr:rowOff>
        </xdr:from>
        <xdr:to>
          <xdr:col>14596</xdr:col>
          <xdr:colOff>220980</xdr:colOff>
          <xdr:row>524303</xdr:row>
          <xdr:rowOff>0</xdr:rowOff>
        </xdr:to>
        <xdr:sp macro="" textlink="">
          <xdr:nvSpPr>
            <xdr:cNvPr id="8089" name="Check Box 921" hidden="1">
              <a:extLst>
                <a:ext uri="{63B3BB69-23CF-44E3-9099-C40C66FF867C}">
                  <a14:compatExt spid="_x0000_s808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14594</xdr:col>
          <xdr:colOff>236220</xdr:colOff>
          <xdr:row>589837</xdr:row>
          <xdr:rowOff>83820</xdr:rowOff>
        </xdr:from>
        <xdr:to>
          <xdr:col>14596</xdr:col>
          <xdr:colOff>220980</xdr:colOff>
          <xdr:row>589839</xdr:row>
          <xdr:rowOff>0</xdr:rowOff>
        </xdr:to>
        <xdr:sp macro="" textlink="">
          <xdr:nvSpPr>
            <xdr:cNvPr id="8090" name="Check Box 922" hidden="1">
              <a:extLst>
                <a:ext uri="{63B3BB69-23CF-44E3-9099-C40C66FF867C}">
                  <a14:compatExt spid="_x0000_s809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14594</xdr:col>
          <xdr:colOff>236220</xdr:colOff>
          <xdr:row>655373</xdr:row>
          <xdr:rowOff>83820</xdr:rowOff>
        </xdr:from>
        <xdr:to>
          <xdr:col>14596</xdr:col>
          <xdr:colOff>220980</xdr:colOff>
          <xdr:row>655375</xdr:row>
          <xdr:rowOff>0</xdr:rowOff>
        </xdr:to>
        <xdr:sp macro="" textlink="">
          <xdr:nvSpPr>
            <xdr:cNvPr id="8091" name="Check Box 923" hidden="1">
              <a:extLst>
                <a:ext uri="{63B3BB69-23CF-44E3-9099-C40C66FF867C}">
                  <a14:compatExt spid="_x0000_s809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14594</xdr:col>
          <xdr:colOff>236220</xdr:colOff>
          <xdr:row>720909</xdr:row>
          <xdr:rowOff>83820</xdr:rowOff>
        </xdr:from>
        <xdr:to>
          <xdr:col>14596</xdr:col>
          <xdr:colOff>220980</xdr:colOff>
          <xdr:row>720911</xdr:row>
          <xdr:rowOff>0</xdr:rowOff>
        </xdr:to>
        <xdr:sp macro="" textlink="">
          <xdr:nvSpPr>
            <xdr:cNvPr id="8092" name="Check Box 924" hidden="1">
              <a:extLst>
                <a:ext uri="{63B3BB69-23CF-44E3-9099-C40C66FF867C}">
                  <a14:compatExt spid="_x0000_s809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14594</xdr:col>
          <xdr:colOff>236220</xdr:colOff>
          <xdr:row>786445</xdr:row>
          <xdr:rowOff>83820</xdr:rowOff>
        </xdr:from>
        <xdr:to>
          <xdr:col>14596</xdr:col>
          <xdr:colOff>220980</xdr:colOff>
          <xdr:row>786447</xdr:row>
          <xdr:rowOff>0</xdr:rowOff>
        </xdr:to>
        <xdr:sp macro="" textlink="">
          <xdr:nvSpPr>
            <xdr:cNvPr id="8093" name="Check Box 925" hidden="1">
              <a:extLst>
                <a:ext uri="{63B3BB69-23CF-44E3-9099-C40C66FF867C}">
                  <a14:compatExt spid="_x0000_s809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14594</xdr:col>
          <xdr:colOff>236220</xdr:colOff>
          <xdr:row>851981</xdr:row>
          <xdr:rowOff>83820</xdr:rowOff>
        </xdr:from>
        <xdr:to>
          <xdr:col>14596</xdr:col>
          <xdr:colOff>220980</xdr:colOff>
          <xdr:row>851983</xdr:row>
          <xdr:rowOff>0</xdr:rowOff>
        </xdr:to>
        <xdr:sp macro="" textlink="">
          <xdr:nvSpPr>
            <xdr:cNvPr id="8094" name="Check Box 926" hidden="1">
              <a:extLst>
                <a:ext uri="{63B3BB69-23CF-44E3-9099-C40C66FF867C}">
                  <a14:compatExt spid="_x0000_s809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14594</xdr:col>
          <xdr:colOff>236220</xdr:colOff>
          <xdr:row>917517</xdr:row>
          <xdr:rowOff>83820</xdr:rowOff>
        </xdr:from>
        <xdr:to>
          <xdr:col>14596</xdr:col>
          <xdr:colOff>220980</xdr:colOff>
          <xdr:row>917519</xdr:row>
          <xdr:rowOff>0</xdr:rowOff>
        </xdr:to>
        <xdr:sp macro="" textlink="">
          <xdr:nvSpPr>
            <xdr:cNvPr id="8095" name="Check Box 927" hidden="1">
              <a:extLst>
                <a:ext uri="{63B3BB69-23CF-44E3-9099-C40C66FF867C}">
                  <a14:compatExt spid="_x0000_s809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14594</xdr:col>
          <xdr:colOff>236220</xdr:colOff>
          <xdr:row>983053</xdr:row>
          <xdr:rowOff>83820</xdr:rowOff>
        </xdr:from>
        <xdr:to>
          <xdr:col>14596</xdr:col>
          <xdr:colOff>220980</xdr:colOff>
          <xdr:row>983055</xdr:row>
          <xdr:rowOff>0</xdr:rowOff>
        </xdr:to>
        <xdr:sp macro="" textlink="">
          <xdr:nvSpPr>
            <xdr:cNvPr id="8096" name="Check Box 928" hidden="1">
              <a:extLst>
                <a:ext uri="{63B3BB69-23CF-44E3-9099-C40C66FF867C}">
                  <a14:compatExt spid="_x0000_s809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14850</xdr:col>
          <xdr:colOff>236220</xdr:colOff>
          <xdr:row>13</xdr:row>
          <xdr:rowOff>83820</xdr:rowOff>
        </xdr:from>
        <xdr:to>
          <xdr:col>14852</xdr:col>
          <xdr:colOff>220980</xdr:colOff>
          <xdr:row>15</xdr:row>
          <xdr:rowOff>0</xdr:rowOff>
        </xdr:to>
        <xdr:sp macro="" textlink="">
          <xdr:nvSpPr>
            <xdr:cNvPr id="8097" name="Check Box 929" hidden="1">
              <a:extLst>
                <a:ext uri="{63B3BB69-23CF-44E3-9099-C40C66FF867C}">
                  <a14:compatExt spid="_x0000_s809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14850</xdr:col>
          <xdr:colOff>236220</xdr:colOff>
          <xdr:row>65549</xdr:row>
          <xdr:rowOff>83820</xdr:rowOff>
        </xdr:from>
        <xdr:to>
          <xdr:col>14852</xdr:col>
          <xdr:colOff>220980</xdr:colOff>
          <xdr:row>65551</xdr:row>
          <xdr:rowOff>0</xdr:rowOff>
        </xdr:to>
        <xdr:sp macro="" textlink="">
          <xdr:nvSpPr>
            <xdr:cNvPr id="8098" name="Check Box 930" hidden="1">
              <a:extLst>
                <a:ext uri="{63B3BB69-23CF-44E3-9099-C40C66FF867C}">
                  <a14:compatExt spid="_x0000_s809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14850</xdr:col>
          <xdr:colOff>236220</xdr:colOff>
          <xdr:row>131085</xdr:row>
          <xdr:rowOff>83820</xdr:rowOff>
        </xdr:from>
        <xdr:to>
          <xdr:col>14852</xdr:col>
          <xdr:colOff>220980</xdr:colOff>
          <xdr:row>131087</xdr:row>
          <xdr:rowOff>0</xdr:rowOff>
        </xdr:to>
        <xdr:sp macro="" textlink="">
          <xdr:nvSpPr>
            <xdr:cNvPr id="8099" name="Check Box 931" hidden="1">
              <a:extLst>
                <a:ext uri="{63B3BB69-23CF-44E3-9099-C40C66FF867C}">
                  <a14:compatExt spid="_x0000_s809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14850</xdr:col>
          <xdr:colOff>236220</xdr:colOff>
          <xdr:row>196621</xdr:row>
          <xdr:rowOff>83820</xdr:rowOff>
        </xdr:from>
        <xdr:to>
          <xdr:col>14852</xdr:col>
          <xdr:colOff>220980</xdr:colOff>
          <xdr:row>196623</xdr:row>
          <xdr:rowOff>0</xdr:rowOff>
        </xdr:to>
        <xdr:sp macro="" textlink="">
          <xdr:nvSpPr>
            <xdr:cNvPr id="8100" name="Check Box 932" hidden="1">
              <a:extLst>
                <a:ext uri="{63B3BB69-23CF-44E3-9099-C40C66FF867C}">
                  <a14:compatExt spid="_x0000_s810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14850</xdr:col>
          <xdr:colOff>236220</xdr:colOff>
          <xdr:row>262157</xdr:row>
          <xdr:rowOff>83820</xdr:rowOff>
        </xdr:from>
        <xdr:to>
          <xdr:col>14852</xdr:col>
          <xdr:colOff>220980</xdr:colOff>
          <xdr:row>262159</xdr:row>
          <xdr:rowOff>0</xdr:rowOff>
        </xdr:to>
        <xdr:sp macro="" textlink="">
          <xdr:nvSpPr>
            <xdr:cNvPr id="8101" name="Check Box 933" hidden="1">
              <a:extLst>
                <a:ext uri="{63B3BB69-23CF-44E3-9099-C40C66FF867C}">
                  <a14:compatExt spid="_x0000_s810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14850</xdr:col>
          <xdr:colOff>236220</xdr:colOff>
          <xdr:row>327693</xdr:row>
          <xdr:rowOff>83820</xdr:rowOff>
        </xdr:from>
        <xdr:to>
          <xdr:col>14852</xdr:col>
          <xdr:colOff>220980</xdr:colOff>
          <xdr:row>327695</xdr:row>
          <xdr:rowOff>0</xdr:rowOff>
        </xdr:to>
        <xdr:sp macro="" textlink="">
          <xdr:nvSpPr>
            <xdr:cNvPr id="8102" name="Check Box 934" hidden="1">
              <a:extLst>
                <a:ext uri="{63B3BB69-23CF-44E3-9099-C40C66FF867C}">
                  <a14:compatExt spid="_x0000_s810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14850</xdr:col>
          <xdr:colOff>236220</xdr:colOff>
          <xdr:row>393229</xdr:row>
          <xdr:rowOff>83820</xdr:rowOff>
        </xdr:from>
        <xdr:to>
          <xdr:col>14852</xdr:col>
          <xdr:colOff>220980</xdr:colOff>
          <xdr:row>393231</xdr:row>
          <xdr:rowOff>0</xdr:rowOff>
        </xdr:to>
        <xdr:sp macro="" textlink="">
          <xdr:nvSpPr>
            <xdr:cNvPr id="8103" name="Check Box 935" hidden="1">
              <a:extLst>
                <a:ext uri="{63B3BB69-23CF-44E3-9099-C40C66FF867C}">
                  <a14:compatExt spid="_x0000_s810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14850</xdr:col>
          <xdr:colOff>236220</xdr:colOff>
          <xdr:row>458765</xdr:row>
          <xdr:rowOff>83820</xdr:rowOff>
        </xdr:from>
        <xdr:to>
          <xdr:col>14852</xdr:col>
          <xdr:colOff>220980</xdr:colOff>
          <xdr:row>458767</xdr:row>
          <xdr:rowOff>0</xdr:rowOff>
        </xdr:to>
        <xdr:sp macro="" textlink="">
          <xdr:nvSpPr>
            <xdr:cNvPr id="8104" name="Check Box 936" hidden="1">
              <a:extLst>
                <a:ext uri="{63B3BB69-23CF-44E3-9099-C40C66FF867C}">
                  <a14:compatExt spid="_x0000_s810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14850</xdr:col>
          <xdr:colOff>236220</xdr:colOff>
          <xdr:row>524301</xdr:row>
          <xdr:rowOff>83820</xdr:rowOff>
        </xdr:from>
        <xdr:to>
          <xdr:col>14852</xdr:col>
          <xdr:colOff>220980</xdr:colOff>
          <xdr:row>524303</xdr:row>
          <xdr:rowOff>0</xdr:rowOff>
        </xdr:to>
        <xdr:sp macro="" textlink="">
          <xdr:nvSpPr>
            <xdr:cNvPr id="8105" name="Check Box 937" hidden="1">
              <a:extLst>
                <a:ext uri="{63B3BB69-23CF-44E3-9099-C40C66FF867C}">
                  <a14:compatExt spid="_x0000_s810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14850</xdr:col>
          <xdr:colOff>236220</xdr:colOff>
          <xdr:row>589837</xdr:row>
          <xdr:rowOff>83820</xdr:rowOff>
        </xdr:from>
        <xdr:to>
          <xdr:col>14852</xdr:col>
          <xdr:colOff>220980</xdr:colOff>
          <xdr:row>589839</xdr:row>
          <xdr:rowOff>0</xdr:rowOff>
        </xdr:to>
        <xdr:sp macro="" textlink="">
          <xdr:nvSpPr>
            <xdr:cNvPr id="8106" name="Check Box 938" hidden="1">
              <a:extLst>
                <a:ext uri="{63B3BB69-23CF-44E3-9099-C40C66FF867C}">
                  <a14:compatExt spid="_x0000_s810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14850</xdr:col>
          <xdr:colOff>236220</xdr:colOff>
          <xdr:row>655373</xdr:row>
          <xdr:rowOff>83820</xdr:rowOff>
        </xdr:from>
        <xdr:to>
          <xdr:col>14852</xdr:col>
          <xdr:colOff>220980</xdr:colOff>
          <xdr:row>655375</xdr:row>
          <xdr:rowOff>0</xdr:rowOff>
        </xdr:to>
        <xdr:sp macro="" textlink="">
          <xdr:nvSpPr>
            <xdr:cNvPr id="8107" name="Check Box 939" hidden="1">
              <a:extLst>
                <a:ext uri="{63B3BB69-23CF-44E3-9099-C40C66FF867C}">
                  <a14:compatExt spid="_x0000_s810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14850</xdr:col>
          <xdr:colOff>236220</xdr:colOff>
          <xdr:row>720909</xdr:row>
          <xdr:rowOff>83820</xdr:rowOff>
        </xdr:from>
        <xdr:to>
          <xdr:col>14852</xdr:col>
          <xdr:colOff>220980</xdr:colOff>
          <xdr:row>720911</xdr:row>
          <xdr:rowOff>0</xdr:rowOff>
        </xdr:to>
        <xdr:sp macro="" textlink="">
          <xdr:nvSpPr>
            <xdr:cNvPr id="8108" name="Check Box 940" hidden="1">
              <a:extLst>
                <a:ext uri="{63B3BB69-23CF-44E3-9099-C40C66FF867C}">
                  <a14:compatExt spid="_x0000_s810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14850</xdr:col>
          <xdr:colOff>236220</xdr:colOff>
          <xdr:row>786445</xdr:row>
          <xdr:rowOff>83820</xdr:rowOff>
        </xdr:from>
        <xdr:to>
          <xdr:col>14852</xdr:col>
          <xdr:colOff>220980</xdr:colOff>
          <xdr:row>786447</xdr:row>
          <xdr:rowOff>0</xdr:rowOff>
        </xdr:to>
        <xdr:sp macro="" textlink="">
          <xdr:nvSpPr>
            <xdr:cNvPr id="8109" name="Check Box 941" hidden="1">
              <a:extLst>
                <a:ext uri="{63B3BB69-23CF-44E3-9099-C40C66FF867C}">
                  <a14:compatExt spid="_x0000_s810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14850</xdr:col>
          <xdr:colOff>236220</xdr:colOff>
          <xdr:row>851981</xdr:row>
          <xdr:rowOff>83820</xdr:rowOff>
        </xdr:from>
        <xdr:to>
          <xdr:col>14852</xdr:col>
          <xdr:colOff>220980</xdr:colOff>
          <xdr:row>851983</xdr:row>
          <xdr:rowOff>0</xdr:rowOff>
        </xdr:to>
        <xdr:sp macro="" textlink="">
          <xdr:nvSpPr>
            <xdr:cNvPr id="8110" name="Check Box 942" hidden="1">
              <a:extLst>
                <a:ext uri="{63B3BB69-23CF-44E3-9099-C40C66FF867C}">
                  <a14:compatExt spid="_x0000_s811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14850</xdr:col>
          <xdr:colOff>236220</xdr:colOff>
          <xdr:row>917517</xdr:row>
          <xdr:rowOff>83820</xdr:rowOff>
        </xdr:from>
        <xdr:to>
          <xdr:col>14852</xdr:col>
          <xdr:colOff>220980</xdr:colOff>
          <xdr:row>917519</xdr:row>
          <xdr:rowOff>0</xdr:rowOff>
        </xdr:to>
        <xdr:sp macro="" textlink="">
          <xdr:nvSpPr>
            <xdr:cNvPr id="8111" name="Check Box 943" hidden="1">
              <a:extLst>
                <a:ext uri="{63B3BB69-23CF-44E3-9099-C40C66FF867C}">
                  <a14:compatExt spid="_x0000_s811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14850</xdr:col>
          <xdr:colOff>236220</xdr:colOff>
          <xdr:row>983053</xdr:row>
          <xdr:rowOff>83820</xdr:rowOff>
        </xdr:from>
        <xdr:to>
          <xdr:col>14852</xdr:col>
          <xdr:colOff>220980</xdr:colOff>
          <xdr:row>983055</xdr:row>
          <xdr:rowOff>0</xdr:rowOff>
        </xdr:to>
        <xdr:sp macro="" textlink="">
          <xdr:nvSpPr>
            <xdr:cNvPr id="8112" name="Check Box 944" hidden="1">
              <a:extLst>
                <a:ext uri="{63B3BB69-23CF-44E3-9099-C40C66FF867C}">
                  <a14:compatExt spid="_x0000_s811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15106</xdr:col>
          <xdr:colOff>236220</xdr:colOff>
          <xdr:row>13</xdr:row>
          <xdr:rowOff>83820</xdr:rowOff>
        </xdr:from>
        <xdr:to>
          <xdr:col>15108</xdr:col>
          <xdr:colOff>220980</xdr:colOff>
          <xdr:row>15</xdr:row>
          <xdr:rowOff>0</xdr:rowOff>
        </xdr:to>
        <xdr:sp macro="" textlink="">
          <xdr:nvSpPr>
            <xdr:cNvPr id="8113" name="Check Box 945" hidden="1">
              <a:extLst>
                <a:ext uri="{63B3BB69-23CF-44E3-9099-C40C66FF867C}">
                  <a14:compatExt spid="_x0000_s811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15106</xdr:col>
          <xdr:colOff>236220</xdr:colOff>
          <xdr:row>65549</xdr:row>
          <xdr:rowOff>83820</xdr:rowOff>
        </xdr:from>
        <xdr:to>
          <xdr:col>15108</xdr:col>
          <xdr:colOff>220980</xdr:colOff>
          <xdr:row>65551</xdr:row>
          <xdr:rowOff>0</xdr:rowOff>
        </xdr:to>
        <xdr:sp macro="" textlink="">
          <xdr:nvSpPr>
            <xdr:cNvPr id="8114" name="Check Box 946" hidden="1">
              <a:extLst>
                <a:ext uri="{63B3BB69-23CF-44E3-9099-C40C66FF867C}">
                  <a14:compatExt spid="_x0000_s811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15106</xdr:col>
          <xdr:colOff>236220</xdr:colOff>
          <xdr:row>131085</xdr:row>
          <xdr:rowOff>83820</xdr:rowOff>
        </xdr:from>
        <xdr:to>
          <xdr:col>15108</xdr:col>
          <xdr:colOff>220980</xdr:colOff>
          <xdr:row>131087</xdr:row>
          <xdr:rowOff>0</xdr:rowOff>
        </xdr:to>
        <xdr:sp macro="" textlink="">
          <xdr:nvSpPr>
            <xdr:cNvPr id="8115" name="Check Box 947" hidden="1">
              <a:extLst>
                <a:ext uri="{63B3BB69-23CF-44E3-9099-C40C66FF867C}">
                  <a14:compatExt spid="_x0000_s811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15106</xdr:col>
          <xdr:colOff>236220</xdr:colOff>
          <xdr:row>196621</xdr:row>
          <xdr:rowOff>83820</xdr:rowOff>
        </xdr:from>
        <xdr:to>
          <xdr:col>15108</xdr:col>
          <xdr:colOff>220980</xdr:colOff>
          <xdr:row>196623</xdr:row>
          <xdr:rowOff>0</xdr:rowOff>
        </xdr:to>
        <xdr:sp macro="" textlink="">
          <xdr:nvSpPr>
            <xdr:cNvPr id="8116" name="Check Box 948" hidden="1">
              <a:extLst>
                <a:ext uri="{63B3BB69-23CF-44E3-9099-C40C66FF867C}">
                  <a14:compatExt spid="_x0000_s811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15106</xdr:col>
          <xdr:colOff>236220</xdr:colOff>
          <xdr:row>262157</xdr:row>
          <xdr:rowOff>83820</xdr:rowOff>
        </xdr:from>
        <xdr:to>
          <xdr:col>15108</xdr:col>
          <xdr:colOff>220980</xdr:colOff>
          <xdr:row>262159</xdr:row>
          <xdr:rowOff>0</xdr:rowOff>
        </xdr:to>
        <xdr:sp macro="" textlink="">
          <xdr:nvSpPr>
            <xdr:cNvPr id="8117" name="Check Box 949" hidden="1">
              <a:extLst>
                <a:ext uri="{63B3BB69-23CF-44E3-9099-C40C66FF867C}">
                  <a14:compatExt spid="_x0000_s811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15106</xdr:col>
          <xdr:colOff>236220</xdr:colOff>
          <xdr:row>327693</xdr:row>
          <xdr:rowOff>83820</xdr:rowOff>
        </xdr:from>
        <xdr:to>
          <xdr:col>15108</xdr:col>
          <xdr:colOff>220980</xdr:colOff>
          <xdr:row>327695</xdr:row>
          <xdr:rowOff>0</xdr:rowOff>
        </xdr:to>
        <xdr:sp macro="" textlink="">
          <xdr:nvSpPr>
            <xdr:cNvPr id="8118" name="Check Box 950" hidden="1">
              <a:extLst>
                <a:ext uri="{63B3BB69-23CF-44E3-9099-C40C66FF867C}">
                  <a14:compatExt spid="_x0000_s811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15106</xdr:col>
          <xdr:colOff>236220</xdr:colOff>
          <xdr:row>393229</xdr:row>
          <xdr:rowOff>83820</xdr:rowOff>
        </xdr:from>
        <xdr:to>
          <xdr:col>15108</xdr:col>
          <xdr:colOff>220980</xdr:colOff>
          <xdr:row>393231</xdr:row>
          <xdr:rowOff>0</xdr:rowOff>
        </xdr:to>
        <xdr:sp macro="" textlink="">
          <xdr:nvSpPr>
            <xdr:cNvPr id="8119" name="Check Box 951" hidden="1">
              <a:extLst>
                <a:ext uri="{63B3BB69-23CF-44E3-9099-C40C66FF867C}">
                  <a14:compatExt spid="_x0000_s811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15106</xdr:col>
          <xdr:colOff>236220</xdr:colOff>
          <xdr:row>458765</xdr:row>
          <xdr:rowOff>83820</xdr:rowOff>
        </xdr:from>
        <xdr:to>
          <xdr:col>15108</xdr:col>
          <xdr:colOff>220980</xdr:colOff>
          <xdr:row>458767</xdr:row>
          <xdr:rowOff>0</xdr:rowOff>
        </xdr:to>
        <xdr:sp macro="" textlink="">
          <xdr:nvSpPr>
            <xdr:cNvPr id="8120" name="Check Box 952" hidden="1">
              <a:extLst>
                <a:ext uri="{63B3BB69-23CF-44E3-9099-C40C66FF867C}">
                  <a14:compatExt spid="_x0000_s812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15106</xdr:col>
          <xdr:colOff>236220</xdr:colOff>
          <xdr:row>524301</xdr:row>
          <xdr:rowOff>83820</xdr:rowOff>
        </xdr:from>
        <xdr:to>
          <xdr:col>15108</xdr:col>
          <xdr:colOff>220980</xdr:colOff>
          <xdr:row>524303</xdr:row>
          <xdr:rowOff>0</xdr:rowOff>
        </xdr:to>
        <xdr:sp macro="" textlink="">
          <xdr:nvSpPr>
            <xdr:cNvPr id="8121" name="Check Box 953" hidden="1">
              <a:extLst>
                <a:ext uri="{63B3BB69-23CF-44E3-9099-C40C66FF867C}">
                  <a14:compatExt spid="_x0000_s812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15106</xdr:col>
          <xdr:colOff>236220</xdr:colOff>
          <xdr:row>589837</xdr:row>
          <xdr:rowOff>83820</xdr:rowOff>
        </xdr:from>
        <xdr:to>
          <xdr:col>15108</xdr:col>
          <xdr:colOff>220980</xdr:colOff>
          <xdr:row>589839</xdr:row>
          <xdr:rowOff>0</xdr:rowOff>
        </xdr:to>
        <xdr:sp macro="" textlink="">
          <xdr:nvSpPr>
            <xdr:cNvPr id="8122" name="Check Box 954" hidden="1">
              <a:extLst>
                <a:ext uri="{63B3BB69-23CF-44E3-9099-C40C66FF867C}">
                  <a14:compatExt spid="_x0000_s812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15106</xdr:col>
          <xdr:colOff>236220</xdr:colOff>
          <xdr:row>655373</xdr:row>
          <xdr:rowOff>83820</xdr:rowOff>
        </xdr:from>
        <xdr:to>
          <xdr:col>15108</xdr:col>
          <xdr:colOff>220980</xdr:colOff>
          <xdr:row>655375</xdr:row>
          <xdr:rowOff>0</xdr:rowOff>
        </xdr:to>
        <xdr:sp macro="" textlink="">
          <xdr:nvSpPr>
            <xdr:cNvPr id="8123" name="Check Box 955" hidden="1">
              <a:extLst>
                <a:ext uri="{63B3BB69-23CF-44E3-9099-C40C66FF867C}">
                  <a14:compatExt spid="_x0000_s812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15106</xdr:col>
          <xdr:colOff>236220</xdr:colOff>
          <xdr:row>720909</xdr:row>
          <xdr:rowOff>83820</xdr:rowOff>
        </xdr:from>
        <xdr:to>
          <xdr:col>15108</xdr:col>
          <xdr:colOff>220980</xdr:colOff>
          <xdr:row>720911</xdr:row>
          <xdr:rowOff>0</xdr:rowOff>
        </xdr:to>
        <xdr:sp macro="" textlink="">
          <xdr:nvSpPr>
            <xdr:cNvPr id="8124" name="Check Box 956" hidden="1">
              <a:extLst>
                <a:ext uri="{63B3BB69-23CF-44E3-9099-C40C66FF867C}">
                  <a14:compatExt spid="_x0000_s812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15106</xdr:col>
          <xdr:colOff>236220</xdr:colOff>
          <xdr:row>786445</xdr:row>
          <xdr:rowOff>83820</xdr:rowOff>
        </xdr:from>
        <xdr:to>
          <xdr:col>15108</xdr:col>
          <xdr:colOff>220980</xdr:colOff>
          <xdr:row>786447</xdr:row>
          <xdr:rowOff>0</xdr:rowOff>
        </xdr:to>
        <xdr:sp macro="" textlink="">
          <xdr:nvSpPr>
            <xdr:cNvPr id="8125" name="Check Box 957" hidden="1">
              <a:extLst>
                <a:ext uri="{63B3BB69-23CF-44E3-9099-C40C66FF867C}">
                  <a14:compatExt spid="_x0000_s812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15106</xdr:col>
          <xdr:colOff>236220</xdr:colOff>
          <xdr:row>851981</xdr:row>
          <xdr:rowOff>83820</xdr:rowOff>
        </xdr:from>
        <xdr:to>
          <xdr:col>15108</xdr:col>
          <xdr:colOff>220980</xdr:colOff>
          <xdr:row>851983</xdr:row>
          <xdr:rowOff>0</xdr:rowOff>
        </xdr:to>
        <xdr:sp macro="" textlink="">
          <xdr:nvSpPr>
            <xdr:cNvPr id="8126" name="Check Box 958" hidden="1">
              <a:extLst>
                <a:ext uri="{63B3BB69-23CF-44E3-9099-C40C66FF867C}">
                  <a14:compatExt spid="_x0000_s812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15106</xdr:col>
          <xdr:colOff>236220</xdr:colOff>
          <xdr:row>917517</xdr:row>
          <xdr:rowOff>83820</xdr:rowOff>
        </xdr:from>
        <xdr:to>
          <xdr:col>15108</xdr:col>
          <xdr:colOff>220980</xdr:colOff>
          <xdr:row>917519</xdr:row>
          <xdr:rowOff>0</xdr:rowOff>
        </xdr:to>
        <xdr:sp macro="" textlink="">
          <xdr:nvSpPr>
            <xdr:cNvPr id="8127" name="Check Box 959" hidden="1">
              <a:extLst>
                <a:ext uri="{63B3BB69-23CF-44E3-9099-C40C66FF867C}">
                  <a14:compatExt spid="_x0000_s812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15106</xdr:col>
          <xdr:colOff>236220</xdr:colOff>
          <xdr:row>983053</xdr:row>
          <xdr:rowOff>83820</xdr:rowOff>
        </xdr:from>
        <xdr:to>
          <xdr:col>15108</xdr:col>
          <xdr:colOff>220980</xdr:colOff>
          <xdr:row>983055</xdr:row>
          <xdr:rowOff>0</xdr:rowOff>
        </xdr:to>
        <xdr:sp macro="" textlink="">
          <xdr:nvSpPr>
            <xdr:cNvPr id="8128" name="Check Box 960" hidden="1">
              <a:extLst>
                <a:ext uri="{63B3BB69-23CF-44E3-9099-C40C66FF867C}">
                  <a14:compatExt spid="_x0000_s812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15362</xdr:col>
          <xdr:colOff>236220</xdr:colOff>
          <xdr:row>13</xdr:row>
          <xdr:rowOff>83820</xdr:rowOff>
        </xdr:from>
        <xdr:to>
          <xdr:col>15364</xdr:col>
          <xdr:colOff>220980</xdr:colOff>
          <xdr:row>15</xdr:row>
          <xdr:rowOff>0</xdr:rowOff>
        </xdr:to>
        <xdr:sp macro="" textlink="">
          <xdr:nvSpPr>
            <xdr:cNvPr id="8129" name="Check Box 961" hidden="1">
              <a:extLst>
                <a:ext uri="{63B3BB69-23CF-44E3-9099-C40C66FF867C}">
                  <a14:compatExt spid="_x0000_s812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15362</xdr:col>
          <xdr:colOff>236220</xdr:colOff>
          <xdr:row>65549</xdr:row>
          <xdr:rowOff>83820</xdr:rowOff>
        </xdr:from>
        <xdr:to>
          <xdr:col>15364</xdr:col>
          <xdr:colOff>220980</xdr:colOff>
          <xdr:row>65551</xdr:row>
          <xdr:rowOff>0</xdr:rowOff>
        </xdr:to>
        <xdr:sp macro="" textlink="">
          <xdr:nvSpPr>
            <xdr:cNvPr id="8130" name="Check Box 962" hidden="1">
              <a:extLst>
                <a:ext uri="{63B3BB69-23CF-44E3-9099-C40C66FF867C}">
                  <a14:compatExt spid="_x0000_s813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15362</xdr:col>
          <xdr:colOff>236220</xdr:colOff>
          <xdr:row>131085</xdr:row>
          <xdr:rowOff>83820</xdr:rowOff>
        </xdr:from>
        <xdr:to>
          <xdr:col>15364</xdr:col>
          <xdr:colOff>220980</xdr:colOff>
          <xdr:row>131087</xdr:row>
          <xdr:rowOff>0</xdr:rowOff>
        </xdr:to>
        <xdr:sp macro="" textlink="">
          <xdr:nvSpPr>
            <xdr:cNvPr id="8131" name="Check Box 963" hidden="1">
              <a:extLst>
                <a:ext uri="{63B3BB69-23CF-44E3-9099-C40C66FF867C}">
                  <a14:compatExt spid="_x0000_s813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15362</xdr:col>
          <xdr:colOff>236220</xdr:colOff>
          <xdr:row>196621</xdr:row>
          <xdr:rowOff>83820</xdr:rowOff>
        </xdr:from>
        <xdr:to>
          <xdr:col>15364</xdr:col>
          <xdr:colOff>220980</xdr:colOff>
          <xdr:row>196623</xdr:row>
          <xdr:rowOff>0</xdr:rowOff>
        </xdr:to>
        <xdr:sp macro="" textlink="">
          <xdr:nvSpPr>
            <xdr:cNvPr id="8132" name="Check Box 964" hidden="1">
              <a:extLst>
                <a:ext uri="{63B3BB69-23CF-44E3-9099-C40C66FF867C}">
                  <a14:compatExt spid="_x0000_s813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15362</xdr:col>
          <xdr:colOff>236220</xdr:colOff>
          <xdr:row>262157</xdr:row>
          <xdr:rowOff>83820</xdr:rowOff>
        </xdr:from>
        <xdr:to>
          <xdr:col>15364</xdr:col>
          <xdr:colOff>220980</xdr:colOff>
          <xdr:row>262159</xdr:row>
          <xdr:rowOff>0</xdr:rowOff>
        </xdr:to>
        <xdr:sp macro="" textlink="">
          <xdr:nvSpPr>
            <xdr:cNvPr id="8133" name="Check Box 965" hidden="1">
              <a:extLst>
                <a:ext uri="{63B3BB69-23CF-44E3-9099-C40C66FF867C}">
                  <a14:compatExt spid="_x0000_s813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15362</xdr:col>
          <xdr:colOff>236220</xdr:colOff>
          <xdr:row>327693</xdr:row>
          <xdr:rowOff>83820</xdr:rowOff>
        </xdr:from>
        <xdr:to>
          <xdr:col>15364</xdr:col>
          <xdr:colOff>220980</xdr:colOff>
          <xdr:row>327695</xdr:row>
          <xdr:rowOff>0</xdr:rowOff>
        </xdr:to>
        <xdr:sp macro="" textlink="">
          <xdr:nvSpPr>
            <xdr:cNvPr id="8134" name="Check Box 966" hidden="1">
              <a:extLst>
                <a:ext uri="{63B3BB69-23CF-44E3-9099-C40C66FF867C}">
                  <a14:compatExt spid="_x0000_s813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15362</xdr:col>
          <xdr:colOff>236220</xdr:colOff>
          <xdr:row>393229</xdr:row>
          <xdr:rowOff>83820</xdr:rowOff>
        </xdr:from>
        <xdr:to>
          <xdr:col>15364</xdr:col>
          <xdr:colOff>220980</xdr:colOff>
          <xdr:row>393231</xdr:row>
          <xdr:rowOff>0</xdr:rowOff>
        </xdr:to>
        <xdr:sp macro="" textlink="">
          <xdr:nvSpPr>
            <xdr:cNvPr id="8135" name="Check Box 967" hidden="1">
              <a:extLst>
                <a:ext uri="{63B3BB69-23CF-44E3-9099-C40C66FF867C}">
                  <a14:compatExt spid="_x0000_s813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15362</xdr:col>
          <xdr:colOff>236220</xdr:colOff>
          <xdr:row>458765</xdr:row>
          <xdr:rowOff>83820</xdr:rowOff>
        </xdr:from>
        <xdr:to>
          <xdr:col>15364</xdr:col>
          <xdr:colOff>220980</xdr:colOff>
          <xdr:row>458767</xdr:row>
          <xdr:rowOff>0</xdr:rowOff>
        </xdr:to>
        <xdr:sp macro="" textlink="">
          <xdr:nvSpPr>
            <xdr:cNvPr id="8136" name="Check Box 968" hidden="1">
              <a:extLst>
                <a:ext uri="{63B3BB69-23CF-44E3-9099-C40C66FF867C}">
                  <a14:compatExt spid="_x0000_s813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15362</xdr:col>
          <xdr:colOff>236220</xdr:colOff>
          <xdr:row>524301</xdr:row>
          <xdr:rowOff>83820</xdr:rowOff>
        </xdr:from>
        <xdr:to>
          <xdr:col>15364</xdr:col>
          <xdr:colOff>220980</xdr:colOff>
          <xdr:row>524303</xdr:row>
          <xdr:rowOff>0</xdr:rowOff>
        </xdr:to>
        <xdr:sp macro="" textlink="">
          <xdr:nvSpPr>
            <xdr:cNvPr id="8137" name="Check Box 969" hidden="1">
              <a:extLst>
                <a:ext uri="{63B3BB69-23CF-44E3-9099-C40C66FF867C}">
                  <a14:compatExt spid="_x0000_s813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15362</xdr:col>
          <xdr:colOff>236220</xdr:colOff>
          <xdr:row>589837</xdr:row>
          <xdr:rowOff>83820</xdr:rowOff>
        </xdr:from>
        <xdr:to>
          <xdr:col>15364</xdr:col>
          <xdr:colOff>220980</xdr:colOff>
          <xdr:row>589839</xdr:row>
          <xdr:rowOff>0</xdr:rowOff>
        </xdr:to>
        <xdr:sp macro="" textlink="">
          <xdr:nvSpPr>
            <xdr:cNvPr id="8138" name="Check Box 970" hidden="1">
              <a:extLst>
                <a:ext uri="{63B3BB69-23CF-44E3-9099-C40C66FF867C}">
                  <a14:compatExt spid="_x0000_s813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15362</xdr:col>
          <xdr:colOff>236220</xdr:colOff>
          <xdr:row>655373</xdr:row>
          <xdr:rowOff>83820</xdr:rowOff>
        </xdr:from>
        <xdr:to>
          <xdr:col>15364</xdr:col>
          <xdr:colOff>220980</xdr:colOff>
          <xdr:row>655375</xdr:row>
          <xdr:rowOff>0</xdr:rowOff>
        </xdr:to>
        <xdr:sp macro="" textlink="">
          <xdr:nvSpPr>
            <xdr:cNvPr id="8139" name="Check Box 971" hidden="1">
              <a:extLst>
                <a:ext uri="{63B3BB69-23CF-44E3-9099-C40C66FF867C}">
                  <a14:compatExt spid="_x0000_s813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15362</xdr:col>
          <xdr:colOff>236220</xdr:colOff>
          <xdr:row>720909</xdr:row>
          <xdr:rowOff>83820</xdr:rowOff>
        </xdr:from>
        <xdr:to>
          <xdr:col>15364</xdr:col>
          <xdr:colOff>220980</xdr:colOff>
          <xdr:row>720911</xdr:row>
          <xdr:rowOff>0</xdr:rowOff>
        </xdr:to>
        <xdr:sp macro="" textlink="">
          <xdr:nvSpPr>
            <xdr:cNvPr id="8140" name="Check Box 972" hidden="1">
              <a:extLst>
                <a:ext uri="{63B3BB69-23CF-44E3-9099-C40C66FF867C}">
                  <a14:compatExt spid="_x0000_s814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15362</xdr:col>
          <xdr:colOff>236220</xdr:colOff>
          <xdr:row>786445</xdr:row>
          <xdr:rowOff>83820</xdr:rowOff>
        </xdr:from>
        <xdr:to>
          <xdr:col>15364</xdr:col>
          <xdr:colOff>220980</xdr:colOff>
          <xdr:row>786447</xdr:row>
          <xdr:rowOff>0</xdr:rowOff>
        </xdr:to>
        <xdr:sp macro="" textlink="">
          <xdr:nvSpPr>
            <xdr:cNvPr id="8141" name="Check Box 973" hidden="1">
              <a:extLst>
                <a:ext uri="{63B3BB69-23CF-44E3-9099-C40C66FF867C}">
                  <a14:compatExt spid="_x0000_s814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15362</xdr:col>
          <xdr:colOff>236220</xdr:colOff>
          <xdr:row>851981</xdr:row>
          <xdr:rowOff>83820</xdr:rowOff>
        </xdr:from>
        <xdr:to>
          <xdr:col>15364</xdr:col>
          <xdr:colOff>220980</xdr:colOff>
          <xdr:row>851983</xdr:row>
          <xdr:rowOff>0</xdr:rowOff>
        </xdr:to>
        <xdr:sp macro="" textlink="">
          <xdr:nvSpPr>
            <xdr:cNvPr id="8142" name="Check Box 974" hidden="1">
              <a:extLst>
                <a:ext uri="{63B3BB69-23CF-44E3-9099-C40C66FF867C}">
                  <a14:compatExt spid="_x0000_s814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15362</xdr:col>
          <xdr:colOff>236220</xdr:colOff>
          <xdr:row>917517</xdr:row>
          <xdr:rowOff>83820</xdr:rowOff>
        </xdr:from>
        <xdr:to>
          <xdr:col>15364</xdr:col>
          <xdr:colOff>220980</xdr:colOff>
          <xdr:row>917519</xdr:row>
          <xdr:rowOff>0</xdr:rowOff>
        </xdr:to>
        <xdr:sp macro="" textlink="">
          <xdr:nvSpPr>
            <xdr:cNvPr id="8143" name="Check Box 975" hidden="1">
              <a:extLst>
                <a:ext uri="{63B3BB69-23CF-44E3-9099-C40C66FF867C}">
                  <a14:compatExt spid="_x0000_s814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15362</xdr:col>
          <xdr:colOff>236220</xdr:colOff>
          <xdr:row>983053</xdr:row>
          <xdr:rowOff>83820</xdr:rowOff>
        </xdr:from>
        <xdr:to>
          <xdr:col>15364</xdr:col>
          <xdr:colOff>220980</xdr:colOff>
          <xdr:row>983055</xdr:row>
          <xdr:rowOff>0</xdr:rowOff>
        </xdr:to>
        <xdr:sp macro="" textlink="">
          <xdr:nvSpPr>
            <xdr:cNvPr id="8144" name="Check Box 976" hidden="1">
              <a:extLst>
                <a:ext uri="{63B3BB69-23CF-44E3-9099-C40C66FF867C}">
                  <a14:compatExt spid="_x0000_s814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15618</xdr:col>
          <xdr:colOff>236220</xdr:colOff>
          <xdr:row>13</xdr:row>
          <xdr:rowOff>83820</xdr:rowOff>
        </xdr:from>
        <xdr:to>
          <xdr:col>15620</xdr:col>
          <xdr:colOff>220980</xdr:colOff>
          <xdr:row>15</xdr:row>
          <xdr:rowOff>0</xdr:rowOff>
        </xdr:to>
        <xdr:sp macro="" textlink="">
          <xdr:nvSpPr>
            <xdr:cNvPr id="8145" name="Check Box 977" hidden="1">
              <a:extLst>
                <a:ext uri="{63B3BB69-23CF-44E3-9099-C40C66FF867C}">
                  <a14:compatExt spid="_x0000_s814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15618</xdr:col>
          <xdr:colOff>236220</xdr:colOff>
          <xdr:row>65549</xdr:row>
          <xdr:rowOff>83820</xdr:rowOff>
        </xdr:from>
        <xdr:to>
          <xdr:col>15620</xdr:col>
          <xdr:colOff>220980</xdr:colOff>
          <xdr:row>65551</xdr:row>
          <xdr:rowOff>0</xdr:rowOff>
        </xdr:to>
        <xdr:sp macro="" textlink="">
          <xdr:nvSpPr>
            <xdr:cNvPr id="8146" name="Check Box 978" hidden="1">
              <a:extLst>
                <a:ext uri="{63B3BB69-23CF-44E3-9099-C40C66FF867C}">
                  <a14:compatExt spid="_x0000_s814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15618</xdr:col>
          <xdr:colOff>236220</xdr:colOff>
          <xdr:row>131085</xdr:row>
          <xdr:rowOff>83820</xdr:rowOff>
        </xdr:from>
        <xdr:to>
          <xdr:col>15620</xdr:col>
          <xdr:colOff>220980</xdr:colOff>
          <xdr:row>131087</xdr:row>
          <xdr:rowOff>0</xdr:rowOff>
        </xdr:to>
        <xdr:sp macro="" textlink="">
          <xdr:nvSpPr>
            <xdr:cNvPr id="8147" name="Check Box 979" hidden="1">
              <a:extLst>
                <a:ext uri="{63B3BB69-23CF-44E3-9099-C40C66FF867C}">
                  <a14:compatExt spid="_x0000_s814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15618</xdr:col>
          <xdr:colOff>236220</xdr:colOff>
          <xdr:row>196621</xdr:row>
          <xdr:rowOff>83820</xdr:rowOff>
        </xdr:from>
        <xdr:to>
          <xdr:col>15620</xdr:col>
          <xdr:colOff>220980</xdr:colOff>
          <xdr:row>196623</xdr:row>
          <xdr:rowOff>0</xdr:rowOff>
        </xdr:to>
        <xdr:sp macro="" textlink="">
          <xdr:nvSpPr>
            <xdr:cNvPr id="8148" name="Check Box 980" hidden="1">
              <a:extLst>
                <a:ext uri="{63B3BB69-23CF-44E3-9099-C40C66FF867C}">
                  <a14:compatExt spid="_x0000_s814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15618</xdr:col>
          <xdr:colOff>236220</xdr:colOff>
          <xdr:row>262157</xdr:row>
          <xdr:rowOff>83820</xdr:rowOff>
        </xdr:from>
        <xdr:to>
          <xdr:col>15620</xdr:col>
          <xdr:colOff>220980</xdr:colOff>
          <xdr:row>262159</xdr:row>
          <xdr:rowOff>0</xdr:rowOff>
        </xdr:to>
        <xdr:sp macro="" textlink="">
          <xdr:nvSpPr>
            <xdr:cNvPr id="8149" name="Check Box 981" hidden="1">
              <a:extLst>
                <a:ext uri="{63B3BB69-23CF-44E3-9099-C40C66FF867C}">
                  <a14:compatExt spid="_x0000_s814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15618</xdr:col>
          <xdr:colOff>236220</xdr:colOff>
          <xdr:row>327693</xdr:row>
          <xdr:rowOff>83820</xdr:rowOff>
        </xdr:from>
        <xdr:to>
          <xdr:col>15620</xdr:col>
          <xdr:colOff>220980</xdr:colOff>
          <xdr:row>327695</xdr:row>
          <xdr:rowOff>0</xdr:rowOff>
        </xdr:to>
        <xdr:sp macro="" textlink="">
          <xdr:nvSpPr>
            <xdr:cNvPr id="8150" name="Check Box 982" hidden="1">
              <a:extLst>
                <a:ext uri="{63B3BB69-23CF-44E3-9099-C40C66FF867C}">
                  <a14:compatExt spid="_x0000_s815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15618</xdr:col>
          <xdr:colOff>236220</xdr:colOff>
          <xdr:row>393229</xdr:row>
          <xdr:rowOff>83820</xdr:rowOff>
        </xdr:from>
        <xdr:to>
          <xdr:col>15620</xdr:col>
          <xdr:colOff>220980</xdr:colOff>
          <xdr:row>393231</xdr:row>
          <xdr:rowOff>0</xdr:rowOff>
        </xdr:to>
        <xdr:sp macro="" textlink="">
          <xdr:nvSpPr>
            <xdr:cNvPr id="8151" name="Check Box 983" hidden="1">
              <a:extLst>
                <a:ext uri="{63B3BB69-23CF-44E3-9099-C40C66FF867C}">
                  <a14:compatExt spid="_x0000_s815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15618</xdr:col>
          <xdr:colOff>236220</xdr:colOff>
          <xdr:row>458765</xdr:row>
          <xdr:rowOff>83820</xdr:rowOff>
        </xdr:from>
        <xdr:to>
          <xdr:col>15620</xdr:col>
          <xdr:colOff>220980</xdr:colOff>
          <xdr:row>458767</xdr:row>
          <xdr:rowOff>0</xdr:rowOff>
        </xdr:to>
        <xdr:sp macro="" textlink="">
          <xdr:nvSpPr>
            <xdr:cNvPr id="8152" name="Check Box 984" hidden="1">
              <a:extLst>
                <a:ext uri="{63B3BB69-23CF-44E3-9099-C40C66FF867C}">
                  <a14:compatExt spid="_x0000_s815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15618</xdr:col>
          <xdr:colOff>236220</xdr:colOff>
          <xdr:row>524301</xdr:row>
          <xdr:rowOff>83820</xdr:rowOff>
        </xdr:from>
        <xdr:to>
          <xdr:col>15620</xdr:col>
          <xdr:colOff>220980</xdr:colOff>
          <xdr:row>524303</xdr:row>
          <xdr:rowOff>0</xdr:rowOff>
        </xdr:to>
        <xdr:sp macro="" textlink="">
          <xdr:nvSpPr>
            <xdr:cNvPr id="8153" name="Check Box 985" hidden="1">
              <a:extLst>
                <a:ext uri="{63B3BB69-23CF-44E3-9099-C40C66FF867C}">
                  <a14:compatExt spid="_x0000_s815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15618</xdr:col>
          <xdr:colOff>236220</xdr:colOff>
          <xdr:row>589837</xdr:row>
          <xdr:rowOff>83820</xdr:rowOff>
        </xdr:from>
        <xdr:to>
          <xdr:col>15620</xdr:col>
          <xdr:colOff>220980</xdr:colOff>
          <xdr:row>589839</xdr:row>
          <xdr:rowOff>0</xdr:rowOff>
        </xdr:to>
        <xdr:sp macro="" textlink="">
          <xdr:nvSpPr>
            <xdr:cNvPr id="8154" name="Check Box 986" hidden="1">
              <a:extLst>
                <a:ext uri="{63B3BB69-23CF-44E3-9099-C40C66FF867C}">
                  <a14:compatExt spid="_x0000_s815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15618</xdr:col>
          <xdr:colOff>236220</xdr:colOff>
          <xdr:row>655373</xdr:row>
          <xdr:rowOff>83820</xdr:rowOff>
        </xdr:from>
        <xdr:to>
          <xdr:col>15620</xdr:col>
          <xdr:colOff>220980</xdr:colOff>
          <xdr:row>655375</xdr:row>
          <xdr:rowOff>0</xdr:rowOff>
        </xdr:to>
        <xdr:sp macro="" textlink="">
          <xdr:nvSpPr>
            <xdr:cNvPr id="8155" name="Check Box 987" hidden="1">
              <a:extLst>
                <a:ext uri="{63B3BB69-23CF-44E3-9099-C40C66FF867C}">
                  <a14:compatExt spid="_x0000_s815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15618</xdr:col>
          <xdr:colOff>236220</xdr:colOff>
          <xdr:row>720909</xdr:row>
          <xdr:rowOff>83820</xdr:rowOff>
        </xdr:from>
        <xdr:to>
          <xdr:col>15620</xdr:col>
          <xdr:colOff>220980</xdr:colOff>
          <xdr:row>720911</xdr:row>
          <xdr:rowOff>0</xdr:rowOff>
        </xdr:to>
        <xdr:sp macro="" textlink="">
          <xdr:nvSpPr>
            <xdr:cNvPr id="8156" name="Check Box 988" hidden="1">
              <a:extLst>
                <a:ext uri="{63B3BB69-23CF-44E3-9099-C40C66FF867C}">
                  <a14:compatExt spid="_x0000_s815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15618</xdr:col>
          <xdr:colOff>236220</xdr:colOff>
          <xdr:row>786445</xdr:row>
          <xdr:rowOff>83820</xdr:rowOff>
        </xdr:from>
        <xdr:to>
          <xdr:col>15620</xdr:col>
          <xdr:colOff>220980</xdr:colOff>
          <xdr:row>786447</xdr:row>
          <xdr:rowOff>0</xdr:rowOff>
        </xdr:to>
        <xdr:sp macro="" textlink="">
          <xdr:nvSpPr>
            <xdr:cNvPr id="8157" name="Check Box 989" hidden="1">
              <a:extLst>
                <a:ext uri="{63B3BB69-23CF-44E3-9099-C40C66FF867C}">
                  <a14:compatExt spid="_x0000_s815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15618</xdr:col>
          <xdr:colOff>236220</xdr:colOff>
          <xdr:row>851981</xdr:row>
          <xdr:rowOff>83820</xdr:rowOff>
        </xdr:from>
        <xdr:to>
          <xdr:col>15620</xdr:col>
          <xdr:colOff>220980</xdr:colOff>
          <xdr:row>851983</xdr:row>
          <xdr:rowOff>0</xdr:rowOff>
        </xdr:to>
        <xdr:sp macro="" textlink="">
          <xdr:nvSpPr>
            <xdr:cNvPr id="8158" name="Check Box 990" hidden="1">
              <a:extLst>
                <a:ext uri="{63B3BB69-23CF-44E3-9099-C40C66FF867C}">
                  <a14:compatExt spid="_x0000_s815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15618</xdr:col>
          <xdr:colOff>236220</xdr:colOff>
          <xdr:row>917517</xdr:row>
          <xdr:rowOff>83820</xdr:rowOff>
        </xdr:from>
        <xdr:to>
          <xdr:col>15620</xdr:col>
          <xdr:colOff>220980</xdr:colOff>
          <xdr:row>917519</xdr:row>
          <xdr:rowOff>0</xdr:rowOff>
        </xdr:to>
        <xdr:sp macro="" textlink="">
          <xdr:nvSpPr>
            <xdr:cNvPr id="8159" name="Check Box 991" hidden="1">
              <a:extLst>
                <a:ext uri="{63B3BB69-23CF-44E3-9099-C40C66FF867C}">
                  <a14:compatExt spid="_x0000_s815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15618</xdr:col>
          <xdr:colOff>236220</xdr:colOff>
          <xdr:row>983053</xdr:row>
          <xdr:rowOff>83820</xdr:rowOff>
        </xdr:from>
        <xdr:to>
          <xdr:col>15620</xdr:col>
          <xdr:colOff>220980</xdr:colOff>
          <xdr:row>983055</xdr:row>
          <xdr:rowOff>0</xdr:rowOff>
        </xdr:to>
        <xdr:sp macro="" textlink="">
          <xdr:nvSpPr>
            <xdr:cNvPr id="8160" name="Check Box 992" hidden="1">
              <a:extLst>
                <a:ext uri="{63B3BB69-23CF-44E3-9099-C40C66FF867C}">
                  <a14:compatExt spid="_x0000_s816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15874</xdr:col>
          <xdr:colOff>236220</xdr:colOff>
          <xdr:row>13</xdr:row>
          <xdr:rowOff>83820</xdr:rowOff>
        </xdr:from>
        <xdr:to>
          <xdr:col>15876</xdr:col>
          <xdr:colOff>220980</xdr:colOff>
          <xdr:row>15</xdr:row>
          <xdr:rowOff>0</xdr:rowOff>
        </xdr:to>
        <xdr:sp macro="" textlink="">
          <xdr:nvSpPr>
            <xdr:cNvPr id="8161" name="Check Box 993" hidden="1">
              <a:extLst>
                <a:ext uri="{63B3BB69-23CF-44E3-9099-C40C66FF867C}">
                  <a14:compatExt spid="_x0000_s816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15874</xdr:col>
          <xdr:colOff>236220</xdr:colOff>
          <xdr:row>65549</xdr:row>
          <xdr:rowOff>83820</xdr:rowOff>
        </xdr:from>
        <xdr:to>
          <xdr:col>15876</xdr:col>
          <xdr:colOff>220980</xdr:colOff>
          <xdr:row>65551</xdr:row>
          <xdr:rowOff>0</xdr:rowOff>
        </xdr:to>
        <xdr:sp macro="" textlink="">
          <xdr:nvSpPr>
            <xdr:cNvPr id="8162" name="Check Box 994" hidden="1">
              <a:extLst>
                <a:ext uri="{63B3BB69-23CF-44E3-9099-C40C66FF867C}">
                  <a14:compatExt spid="_x0000_s816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15874</xdr:col>
          <xdr:colOff>236220</xdr:colOff>
          <xdr:row>131085</xdr:row>
          <xdr:rowOff>83820</xdr:rowOff>
        </xdr:from>
        <xdr:to>
          <xdr:col>15876</xdr:col>
          <xdr:colOff>220980</xdr:colOff>
          <xdr:row>131087</xdr:row>
          <xdr:rowOff>0</xdr:rowOff>
        </xdr:to>
        <xdr:sp macro="" textlink="">
          <xdr:nvSpPr>
            <xdr:cNvPr id="8163" name="Check Box 995" hidden="1">
              <a:extLst>
                <a:ext uri="{63B3BB69-23CF-44E3-9099-C40C66FF867C}">
                  <a14:compatExt spid="_x0000_s816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15874</xdr:col>
          <xdr:colOff>236220</xdr:colOff>
          <xdr:row>196621</xdr:row>
          <xdr:rowOff>83820</xdr:rowOff>
        </xdr:from>
        <xdr:to>
          <xdr:col>15876</xdr:col>
          <xdr:colOff>220980</xdr:colOff>
          <xdr:row>196623</xdr:row>
          <xdr:rowOff>0</xdr:rowOff>
        </xdr:to>
        <xdr:sp macro="" textlink="">
          <xdr:nvSpPr>
            <xdr:cNvPr id="8164" name="Check Box 996" hidden="1">
              <a:extLst>
                <a:ext uri="{63B3BB69-23CF-44E3-9099-C40C66FF867C}">
                  <a14:compatExt spid="_x0000_s816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15874</xdr:col>
          <xdr:colOff>236220</xdr:colOff>
          <xdr:row>262157</xdr:row>
          <xdr:rowOff>83820</xdr:rowOff>
        </xdr:from>
        <xdr:to>
          <xdr:col>15876</xdr:col>
          <xdr:colOff>220980</xdr:colOff>
          <xdr:row>262159</xdr:row>
          <xdr:rowOff>0</xdr:rowOff>
        </xdr:to>
        <xdr:sp macro="" textlink="">
          <xdr:nvSpPr>
            <xdr:cNvPr id="8165" name="Check Box 997" hidden="1">
              <a:extLst>
                <a:ext uri="{63B3BB69-23CF-44E3-9099-C40C66FF867C}">
                  <a14:compatExt spid="_x0000_s816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15874</xdr:col>
          <xdr:colOff>236220</xdr:colOff>
          <xdr:row>327693</xdr:row>
          <xdr:rowOff>83820</xdr:rowOff>
        </xdr:from>
        <xdr:to>
          <xdr:col>15876</xdr:col>
          <xdr:colOff>220980</xdr:colOff>
          <xdr:row>327695</xdr:row>
          <xdr:rowOff>0</xdr:rowOff>
        </xdr:to>
        <xdr:sp macro="" textlink="">
          <xdr:nvSpPr>
            <xdr:cNvPr id="8166" name="Check Box 998" hidden="1">
              <a:extLst>
                <a:ext uri="{63B3BB69-23CF-44E3-9099-C40C66FF867C}">
                  <a14:compatExt spid="_x0000_s816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15874</xdr:col>
          <xdr:colOff>236220</xdr:colOff>
          <xdr:row>393229</xdr:row>
          <xdr:rowOff>83820</xdr:rowOff>
        </xdr:from>
        <xdr:to>
          <xdr:col>15876</xdr:col>
          <xdr:colOff>220980</xdr:colOff>
          <xdr:row>393231</xdr:row>
          <xdr:rowOff>0</xdr:rowOff>
        </xdr:to>
        <xdr:sp macro="" textlink="">
          <xdr:nvSpPr>
            <xdr:cNvPr id="8167" name="Check Box 999" hidden="1">
              <a:extLst>
                <a:ext uri="{63B3BB69-23CF-44E3-9099-C40C66FF867C}">
                  <a14:compatExt spid="_x0000_s816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15874</xdr:col>
          <xdr:colOff>236220</xdr:colOff>
          <xdr:row>458765</xdr:row>
          <xdr:rowOff>83820</xdr:rowOff>
        </xdr:from>
        <xdr:to>
          <xdr:col>15876</xdr:col>
          <xdr:colOff>220980</xdr:colOff>
          <xdr:row>458767</xdr:row>
          <xdr:rowOff>0</xdr:rowOff>
        </xdr:to>
        <xdr:sp macro="" textlink="">
          <xdr:nvSpPr>
            <xdr:cNvPr id="8168" name="Check Box 1000" hidden="1">
              <a:extLst>
                <a:ext uri="{63B3BB69-23CF-44E3-9099-C40C66FF867C}">
                  <a14:compatExt spid="_x0000_s816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15874</xdr:col>
          <xdr:colOff>236220</xdr:colOff>
          <xdr:row>524301</xdr:row>
          <xdr:rowOff>83820</xdr:rowOff>
        </xdr:from>
        <xdr:to>
          <xdr:col>15876</xdr:col>
          <xdr:colOff>220980</xdr:colOff>
          <xdr:row>524303</xdr:row>
          <xdr:rowOff>0</xdr:rowOff>
        </xdr:to>
        <xdr:sp macro="" textlink="">
          <xdr:nvSpPr>
            <xdr:cNvPr id="8169" name="Check Box 1001" hidden="1">
              <a:extLst>
                <a:ext uri="{63B3BB69-23CF-44E3-9099-C40C66FF867C}">
                  <a14:compatExt spid="_x0000_s816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15874</xdr:col>
          <xdr:colOff>236220</xdr:colOff>
          <xdr:row>589837</xdr:row>
          <xdr:rowOff>83820</xdr:rowOff>
        </xdr:from>
        <xdr:to>
          <xdr:col>15876</xdr:col>
          <xdr:colOff>220980</xdr:colOff>
          <xdr:row>589839</xdr:row>
          <xdr:rowOff>0</xdr:rowOff>
        </xdr:to>
        <xdr:sp macro="" textlink="">
          <xdr:nvSpPr>
            <xdr:cNvPr id="8170" name="Check Box 1002" hidden="1">
              <a:extLst>
                <a:ext uri="{63B3BB69-23CF-44E3-9099-C40C66FF867C}">
                  <a14:compatExt spid="_x0000_s817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15874</xdr:col>
          <xdr:colOff>236220</xdr:colOff>
          <xdr:row>655373</xdr:row>
          <xdr:rowOff>83820</xdr:rowOff>
        </xdr:from>
        <xdr:to>
          <xdr:col>15876</xdr:col>
          <xdr:colOff>220980</xdr:colOff>
          <xdr:row>655375</xdr:row>
          <xdr:rowOff>0</xdr:rowOff>
        </xdr:to>
        <xdr:sp macro="" textlink="">
          <xdr:nvSpPr>
            <xdr:cNvPr id="8171" name="Check Box 1003" hidden="1">
              <a:extLst>
                <a:ext uri="{63B3BB69-23CF-44E3-9099-C40C66FF867C}">
                  <a14:compatExt spid="_x0000_s817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15874</xdr:col>
          <xdr:colOff>236220</xdr:colOff>
          <xdr:row>720909</xdr:row>
          <xdr:rowOff>83820</xdr:rowOff>
        </xdr:from>
        <xdr:to>
          <xdr:col>15876</xdr:col>
          <xdr:colOff>220980</xdr:colOff>
          <xdr:row>720911</xdr:row>
          <xdr:rowOff>0</xdr:rowOff>
        </xdr:to>
        <xdr:sp macro="" textlink="">
          <xdr:nvSpPr>
            <xdr:cNvPr id="8172" name="Check Box 1004" hidden="1">
              <a:extLst>
                <a:ext uri="{63B3BB69-23CF-44E3-9099-C40C66FF867C}">
                  <a14:compatExt spid="_x0000_s817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15874</xdr:col>
          <xdr:colOff>236220</xdr:colOff>
          <xdr:row>786445</xdr:row>
          <xdr:rowOff>83820</xdr:rowOff>
        </xdr:from>
        <xdr:to>
          <xdr:col>15876</xdr:col>
          <xdr:colOff>220980</xdr:colOff>
          <xdr:row>786447</xdr:row>
          <xdr:rowOff>0</xdr:rowOff>
        </xdr:to>
        <xdr:sp macro="" textlink="">
          <xdr:nvSpPr>
            <xdr:cNvPr id="8173" name="Check Box 1005" hidden="1">
              <a:extLst>
                <a:ext uri="{63B3BB69-23CF-44E3-9099-C40C66FF867C}">
                  <a14:compatExt spid="_x0000_s817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15874</xdr:col>
          <xdr:colOff>236220</xdr:colOff>
          <xdr:row>851981</xdr:row>
          <xdr:rowOff>83820</xdr:rowOff>
        </xdr:from>
        <xdr:to>
          <xdr:col>15876</xdr:col>
          <xdr:colOff>220980</xdr:colOff>
          <xdr:row>851983</xdr:row>
          <xdr:rowOff>0</xdr:rowOff>
        </xdr:to>
        <xdr:sp macro="" textlink="">
          <xdr:nvSpPr>
            <xdr:cNvPr id="8174" name="Check Box 1006" hidden="1">
              <a:extLst>
                <a:ext uri="{63B3BB69-23CF-44E3-9099-C40C66FF867C}">
                  <a14:compatExt spid="_x0000_s817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15874</xdr:col>
          <xdr:colOff>236220</xdr:colOff>
          <xdr:row>917517</xdr:row>
          <xdr:rowOff>83820</xdr:rowOff>
        </xdr:from>
        <xdr:to>
          <xdr:col>15876</xdr:col>
          <xdr:colOff>220980</xdr:colOff>
          <xdr:row>917519</xdr:row>
          <xdr:rowOff>0</xdr:rowOff>
        </xdr:to>
        <xdr:sp macro="" textlink="">
          <xdr:nvSpPr>
            <xdr:cNvPr id="8175" name="Check Box 1007" hidden="1">
              <a:extLst>
                <a:ext uri="{63B3BB69-23CF-44E3-9099-C40C66FF867C}">
                  <a14:compatExt spid="_x0000_s817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15874</xdr:col>
          <xdr:colOff>236220</xdr:colOff>
          <xdr:row>983053</xdr:row>
          <xdr:rowOff>83820</xdr:rowOff>
        </xdr:from>
        <xdr:to>
          <xdr:col>15876</xdr:col>
          <xdr:colOff>220980</xdr:colOff>
          <xdr:row>983055</xdr:row>
          <xdr:rowOff>0</xdr:rowOff>
        </xdr:to>
        <xdr:sp macro="" textlink="">
          <xdr:nvSpPr>
            <xdr:cNvPr id="8176" name="Check Box 1008" hidden="1">
              <a:extLst>
                <a:ext uri="{63B3BB69-23CF-44E3-9099-C40C66FF867C}">
                  <a14:compatExt spid="_x0000_s817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16130</xdr:col>
          <xdr:colOff>236220</xdr:colOff>
          <xdr:row>13</xdr:row>
          <xdr:rowOff>83820</xdr:rowOff>
        </xdr:from>
        <xdr:to>
          <xdr:col>16132</xdr:col>
          <xdr:colOff>220980</xdr:colOff>
          <xdr:row>15</xdr:row>
          <xdr:rowOff>0</xdr:rowOff>
        </xdr:to>
        <xdr:sp macro="" textlink="">
          <xdr:nvSpPr>
            <xdr:cNvPr id="8177" name="Check Box 1009" hidden="1">
              <a:extLst>
                <a:ext uri="{63B3BB69-23CF-44E3-9099-C40C66FF867C}">
                  <a14:compatExt spid="_x0000_s817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16130</xdr:col>
          <xdr:colOff>236220</xdr:colOff>
          <xdr:row>65549</xdr:row>
          <xdr:rowOff>83820</xdr:rowOff>
        </xdr:from>
        <xdr:to>
          <xdr:col>16132</xdr:col>
          <xdr:colOff>220980</xdr:colOff>
          <xdr:row>65551</xdr:row>
          <xdr:rowOff>0</xdr:rowOff>
        </xdr:to>
        <xdr:sp macro="" textlink="">
          <xdr:nvSpPr>
            <xdr:cNvPr id="8178" name="Check Box 1010" hidden="1">
              <a:extLst>
                <a:ext uri="{63B3BB69-23CF-44E3-9099-C40C66FF867C}">
                  <a14:compatExt spid="_x0000_s817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16130</xdr:col>
          <xdr:colOff>236220</xdr:colOff>
          <xdr:row>131085</xdr:row>
          <xdr:rowOff>83820</xdr:rowOff>
        </xdr:from>
        <xdr:to>
          <xdr:col>16132</xdr:col>
          <xdr:colOff>220980</xdr:colOff>
          <xdr:row>131087</xdr:row>
          <xdr:rowOff>0</xdr:rowOff>
        </xdr:to>
        <xdr:sp macro="" textlink="">
          <xdr:nvSpPr>
            <xdr:cNvPr id="8179" name="Check Box 1011" hidden="1">
              <a:extLst>
                <a:ext uri="{63B3BB69-23CF-44E3-9099-C40C66FF867C}">
                  <a14:compatExt spid="_x0000_s817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16130</xdr:col>
          <xdr:colOff>236220</xdr:colOff>
          <xdr:row>196621</xdr:row>
          <xdr:rowOff>83820</xdr:rowOff>
        </xdr:from>
        <xdr:to>
          <xdr:col>16132</xdr:col>
          <xdr:colOff>220980</xdr:colOff>
          <xdr:row>196623</xdr:row>
          <xdr:rowOff>0</xdr:rowOff>
        </xdr:to>
        <xdr:sp macro="" textlink="">
          <xdr:nvSpPr>
            <xdr:cNvPr id="8180" name="Check Box 1012" hidden="1">
              <a:extLst>
                <a:ext uri="{63B3BB69-23CF-44E3-9099-C40C66FF867C}">
                  <a14:compatExt spid="_x0000_s818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16130</xdr:col>
          <xdr:colOff>236220</xdr:colOff>
          <xdr:row>262157</xdr:row>
          <xdr:rowOff>83820</xdr:rowOff>
        </xdr:from>
        <xdr:to>
          <xdr:col>16132</xdr:col>
          <xdr:colOff>220980</xdr:colOff>
          <xdr:row>262159</xdr:row>
          <xdr:rowOff>0</xdr:rowOff>
        </xdr:to>
        <xdr:sp macro="" textlink="">
          <xdr:nvSpPr>
            <xdr:cNvPr id="8181" name="Check Box 1013" hidden="1">
              <a:extLst>
                <a:ext uri="{63B3BB69-23CF-44E3-9099-C40C66FF867C}">
                  <a14:compatExt spid="_x0000_s818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16130</xdr:col>
          <xdr:colOff>236220</xdr:colOff>
          <xdr:row>327693</xdr:row>
          <xdr:rowOff>83820</xdr:rowOff>
        </xdr:from>
        <xdr:to>
          <xdr:col>16132</xdr:col>
          <xdr:colOff>220980</xdr:colOff>
          <xdr:row>327695</xdr:row>
          <xdr:rowOff>0</xdr:rowOff>
        </xdr:to>
        <xdr:sp macro="" textlink="">
          <xdr:nvSpPr>
            <xdr:cNvPr id="8182" name="Check Box 1014" hidden="1">
              <a:extLst>
                <a:ext uri="{63B3BB69-23CF-44E3-9099-C40C66FF867C}">
                  <a14:compatExt spid="_x0000_s818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16130</xdr:col>
          <xdr:colOff>236220</xdr:colOff>
          <xdr:row>393229</xdr:row>
          <xdr:rowOff>83820</xdr:rowOff>
        </xdr:from>
        <xdr:to>
          <xdr:col>16132</xdr:col>
          <xdr:colOff>220980</xdr:colOff>
          <xdr:row>393231</xdr:row>
          <xdr:rowOff>0</xdr:rowOff>
        </xdr:to>
        <xdr:sp macro="" textlink="">
          <xdr:nvSpPr>
            <xdr:cNvPr id="8183" name="Check Box 1015" hidden="1">
              <a:extLst>
                <a:ext uri="{63B3BB69-23CF-44E3-9099-C40C66FF867C}">
                  <a14:compatExt spid="_x0000_s8183"/>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16130</xdr:col>
          <xdr:colOff>236220</xdr:colOff>
          <xdr:row>458765</xdr:row>
          <xdr:rowOff>83820</xdr:rowOff>
        </xdr:from>
        <xdr:to>
          <xdr:col>16132</xdr:col>
          <xdr:colOff>220980</xdr:colOff>
          <xdr:row>458767</xdr:row>
          <xdr:rowOff>0</xdr:rowOff>
        </xdr:to>
        <xdr:sp macro="" textlink="">
          <xdr:nvSpPr>
            <xdr:cNvPr id="8184" name="Check Box 1016" hidden="1">
              <a:extLst>
                <a:ext uri="{63B3BB69-23CF-44E3-9099-C40C66FF867C}">
                  <a14:compatExt spid="_x0000_s8184"/>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16130</xdr:col>
          <xdr:colOff>236220</xdr:colOff>
          <xdr:row>524301</xdr:row>
          <xdr:rowOff>83820</xdr:rowOff>
        </xdr:from>
        <xdr:to>
          <xdr:col>16132</xdr:col>
          <xdr:colOff>220980</xdr:colOff>
          <xdr:row>524303</xdr:row>
          <xdr:rowOff>0</xdr:rowOff>
        </xdr:to>
        <xdr:sp macro="" textlink="">
          <xdr:nvSpPr>
            <xdr:cNvPr id="8185" name="Check Box 1017" hidden="1">
              <a:extLst>
                <a:ext uri="{63B3BB69-23CF-44E3-9099-C40C66FF867C}">
                  <a14:compatExt spid="_x0000_s8185"/>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16130</xdr:col>
          <xdr:colOff>236220</xdr:colOff>
          <xdr:row>589837</xdr:row>
          <xdr:rowOff>83820</xdr:rowOff>
        </xdr:from>
        <xdr:to>
          <xdr:col>16132</xdr:col>
          <xdr:colOff>220980</xdr:colOff>
          <xdr:row>589839</xdr:row>
          <xdr:rowOff>0</xdr:rowOff>
        </xdr:to>
        <xdr:sp macro="" textlink="">
          <xdr:nvSpPr>
            <xdr:cNvPr id="8186" name="Check Box 1018" hidden="1">
              <a:extLst>
                <a:ext uri="{63B3BB69-23CF-44E3-9099-C40C66FF867C}">
                  <a14:compatExt spid="_x0000_s8186"/>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16130</xdr:col>
          <xdr:colOff>236220</xdr:colOff>
          <xdr:row>655373</xdr:row>
          <xdr:rowOff>83820</xdr:rowOff>
        </xdr:from>
        <xdr:to>
          <xdr:col>16132</xdr:col>
          <xdr:colOff>220980</xdr:colOff>
          <xdr:row>655375</xdr:row>
          <xdr:rowOff>0</xdr:rowOff>
        </xdr:to>
        <xdr:sp macro="" textlink="">
          <xdr:nvSpPr>
            <xdr:cNvPr id="8187" name="Check Box 1019" hidden="1">
              <a:extLst>
                <a:ext uri="{63B3BB69-23CF-44E3-9099-C40C66FF867C}">
                  <a14:compatExt spid="_x0000_s8187"/>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16130</xdr:col>
          <xdr:colOff>236220</xdr:colOff>
          <xdr:row>720909</xdr:row>
          <xdr:rowOff>83820</xdr:rowOff>
        </xdr:from>
        <xdr:to>
          <xdr:col>16132</xdr:col>
          <xdr:colOff>220980</xdr:colOff>
          <xdr:row>720911</xdr:row>
          <xdr:rowOff>0</xdr:rowOff>
        </xdr:to>
        <xdr:sp macro="" textlink="">
          <xdr:nvSpPr>
            <xdr:cNvPr id="8188" name="Check Box 1020" hidden="1">
              <a:extLst>
                <a:ext uri="{63B3BB69-23CF-44E3-9099-C40C66FF867C}">
                  <a14:compatExt spid="_x0000_s8188"/>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16130</xdr:col>
          <xdr:colOff>236220</xdr:colOff>
          <xdr:row>786445</xdr:row>
          <xdr:rowOff>83820</xdr:rowOff>
        </xdr:from>
        <xdr:to>
          <xdr:col>16132</xdr:col>
          <xdr:colOff>220980</xdr:colOff>
          <xdr:row>786447</xdr:row>
          <xdr:rowOff>0</xdr:rowOff>
        </xdr:to>
        <xdr:sp macro="" textlink="">
          <xdr:nvSpPr>
            <xdr:cNvPr id="8189" name="Check Box 1021" hidden="1">
              <a:extLst>
                <a:ext uri="{63B3BB69-23CF-44E3-9099-C40C66FF867C}">
                  <a14:compatExt spid="_x0000_s8189"/>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16130</xdr:col>
          <xdr:colOff>236220</xdr:colOff>
          <xdr:row>851981</xdr:row>
          <xdr:rowOff>83820</xdr:rowOff>
        </xdr:from>
        <xdr:to>
          <xdr:col>16132</xdr:col>
          <xdr:colOff>220980</xdr:colOff>
          <xdr:row>851983</xdr:row>
          <xdr:rowOff>0</xdr:rowOff>
        </xdr:to>
        <xdr:sp macro="" textlink="">
          <xdr:nvSpPr>
            <xdr:cNvPr id="8190" name="Check Box 1022" hidden="1">
              <a:extLst>
                <a:ext uri="{63B3BB69-23CF-44E3-9099-C40C66FF867C}">
                  <a14:compatExt spid="_x0000_s8190"/>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16130</xdr:col>
          <xdr:colOff>236220</xdr:colOff>
          <xdr:row>917517</xdr:row>
          <xdr:rowOff>83820</xdr:rowOff>
        </xdr:from>
        <xdr:to>
          <xdr:col>16132</xdr:col>
          <xdr:colOff>220980</xdr:colOff>
          <xdr:row>917519</xdr:row>
          <xdr:rowOff>0</xdr:rowOff>
        </xdr:to>
        <xdr:sp macro="" textlink="">
          <xdr:nvSpPr>
            <xdr:cNvPr id="8191" name="Check Box 1023" hidden="1">
              <a:extLst>
                <a:ext uri="{63B3BB69-23CF-44E3-9099-C40C66FF867C}">
                  <a14:compatExt spid="_x0000_s8191"/>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16130</xdr:col>
          <xdr:colOff>236220</xdr:colOff>
          <xdr:row>983053</xdr:row>
          <xdr:rowOff>83820</xdr:rowOff>
        </xdr:from>
        <xdr:to>
          <xdr:col>16132</xdr:col>
          <xdr:colOff>220980</xdr:colOff>
          <xdr:row>983055</xdr:row>
          <xdr:rowOff>0</xdr:rowOff>
        </xdr:to>
        <xdr:sp macro="" textlink="">
          <xdr:nvSpPr>
            <xdr:cNvPr id="8192" name="Check Box 1024" hidden="1">
              <a:extLst>
                <a:ext uri="{63B3BB69-23CF-44E3-9099-C40C66FF867C}">
                  <a14:compatExt spid="_x0000_s8192"/>
                </a:ext>
              </a:extLst>
            </xdr:cNvPr>
            <xdr:cNvSpPr/>
          </xdr:nvSpPr>
          <xdr:spPr bwMode="auto">
            <a:xfrm>
              <a:off x="0" y="0"/>
              <a:ext cx="0" cy="0"/>
            </a:xfrm>
            <a:prstGeom prst="rect">
              <a:avLst/>
            </a:prstGeom>
            <a:solidFill>
              <a:srgbClr val="FFFFFF" mc:Ignorable="a14" a14:legacySpreadsheetColorIndex="9"/>
            </a:solidFill>
            <a:ln w="12700">
              <a:solidFill>
                <a:srgbClr val="B2B2B2"/>
              </a:solidFill>
              <a:miter lim="800000"/>
              <a:headEnd/>
              <a:tailEnd/>
            </a:ln>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Use Random Rates</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4</xdr:col>
      <xdr:colOff>76200</xdr:colOff>
      <xdr:row>3</xdr:row>
      <xdr:rowOff>133351</xdr:rowOff>
    </xdr:from>
    <xdr:to>
      <xdr:col>7</xdr:col>
      <xdr:colOff>714375</xdr:colOff>
      <xdr:row>15</xdr:row>
      <xdr:rowOff>95251</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695325</xdr:colOff>
      <xdr:row>0</xdr:row>
      <xdr:rowOff>0</xdr:rowOff>
    </xdr:from>
    <xdr:to>
      <xdr:col>7</xdr:col>
      <xdr:colOff>409575</xdr:colOff>
      <xdr:row>0</xdr:row>
      <xdr:rowOff>161925</xdr:rowOff>
    </xdr:to>
    <xdr:pic>
      <xdr:nvPicPr>
        <xdr:cNvPr id="3" name="Picture 830" descr="vertex42_logo_40px">
          <a:hlinkClick xmlns:r="http://schemas.openxmlformats.org/officeDocument/2006/relationships" r:id="rId2"/>
        </xdr:cNvPr>
        <xdr:cNvPicPr>
          <a:picLocks noChangeAspect="1" noChangeArrowheads="1"/>
        </xdr:cNvPicPr>
      </xdr:nvPicPr>
      <xdr:blipFill>
        <a:blip xmlns:r="http://schemas.openxmlformats.org/officeDocument/2006/relationships" r:embed="rId3"/>
        <a:srcRect/>
        <a:stretch>
          <a:fillRect/>
        </a:stretch>
      </xdr:blipFill>
      <xdr:spPr bwMode="auto">
        <a:xfrm>
          <a:off x="5724525" y="0"/>
          <a:ext cx="1190625" cy="266700"/>
        </a:xfrm>
        <a:prstGeom prst="rect">
          <a:avLst/>
        </a:prstGeom>
        <a:noFill/>
      </xdr:spPr>
    </xdr:pic>
    <xdr:clientData/>
  </xdr:twoCellAnchor>
  <xdr:twoCellAnchor editAs="oneCell">
    <xdr:from>
      <xdr:col>5</xdr:col>
      <xdr:colOff>180975</xdr:colOff>
      <xdr:row>20</xdr:row>
      <xdr:rowOff>0</xdr:rowOff>
    </xdr:from>
    <xdr:to>
      <xdr:col>7</xdr:col>
      <xdr:colOff>323850</xdr:colOff>
      <xdr:row>49</xdr:row>
      <xdr:rowOff>85725</xdr:rowOff>
    </xdr:to>
    <xdr:sp macro="" textlink="">
      <xdr:nvSpPr>
        <xdr:cNvPr id="4" name="AutoShape 857"/>
        <xdr:cNvSpPr>
          <a:spLocks noChangeArrowheads="1"/>
        </xdr:cNvSpPr>
      </xdr:nvSpPr>
      <xdr:spPr bwMode="auto">
        <a:xfrm>
          <a:off x="4362450" y="3581400"/>
          <a:ext cx="2552700" cy="5286375"/>
        </a:xfrm>
        <a:prstGeom prst="roundRect">
          <a:avLst>
            <a:gd name="adj" fmla="val 7477"/>
          </a:avLst>
        </a:prstGeom>
        <a:solidFill>
          <a:srgbClr val="FFFFFF"/>
        </a:solidFill>
        <a:ln w="9525">
          <a:solidFill>
            <a:srgbClr val="000000"/>
          </a:solidFill>
          <a:round/>
          <a:headEnd/>
          <a:tailEnd/>
        </a:ln>
        <a:effectLst>
          <a:outerShdw dist="53882" dir="2700000" algn="ctr" rotWithShape="0">
            <a:srgbClr val="BCC5E1">
              <a:alpha val="50000"/>
            </a:srgbClr>
          </a:outerShdw>
        </a:effectLst>
      </xdr:spPr>
      <xdr:txBody>
        <a:bodyPr vertOverflow="clip" wrap="square" lIns="27432" tIns="22860" rIns="0" bIns="0" anchor="t" upright="1"/>
        <a:lstStyle/>
        <a:p>
          <a:pPr algn="l" rtl="1">
            <a:defRPr sz="1000"/>
          </a:pPr>
          <a:r>
            <a:rPr lang="en-US" sz="1000" b="0" i="0" strike="noStrike">
              <a:solidFill>
                <a:srgbClr val="000000"/>
              </a:solidFill>
              <a:latin typeface="Tahoma"/>
              <a:ea typeface="Tahoma"/>
              <a:cs typeface="Tahoma"/>
            </a:rPr>
            <a:t>This annuity calculator is based on general finance theory. It is designed to simulate a case where a person makes regular withdrawals from an account that is earning interest. It also allows you to enter an annual inflation rate to simulate the case where the person increases the amount that they withdraw each period (to keep up with rising expenses for example).</a:t>
          </a:r>
        </a:p>
        <a:p>
          <a:pPr algn="l" rtl="1">
            <a:defRPr sz="1000"/>
          </a:pPr>
          <a:endParaRPr lang="en-US" sz="1000" b="0" i="0" strike="noStrike">
            <a:solidFill>
              <a:srgbClr val="000000"/>
            </a:solidFill>
            <a:latin typeface="Tahoma"/>
            <a:ea typeface="Tahoma"/>
            <a:cs typeface="Tahoma"/>
          </a:endParaRPr>
        </a:p>
        <a:p>
          <a:pPr algn="l" rtl="1">
            <a:defRPr sz="1000"/>
          </a:pPr>
          <a:r>
            <a:rPr lang="en-US" sz="800" b="1" i="0" strike="noStrike">
              <a:solidFill>
                <a:srgbClr val="000000"/>
              </a:solidFill>
              <a:latin typeface="Tahoma"/>
              <a:ea typeface="Tahoma"/>
              <a:cs typeface="Tahoma"/>
            </a:rPr>
            <a:t>Taxes</a:t>
          </a:r>
          <a:r>
            <a:rPr lang="en-US" sz="800" b="0" i="0" strike="noStrike">
              <a:solidFill>
                <a:srgbClr val="000000"/>
              </a:solidFill>
              <a:latin typeface="Tahoma"/>
              <a:ea typeface="Tahoma"/>
              <a:cs typeface="Tahoma"/>
            </a:rPr>
            <a:t>: This spreadsheet does not account for taxes. Iinterest is assumed to be earned tax free. To get around that, you could try entering a tax-adjusted interest rate (e.g. if you're in a 25% tax bracket, subtract 25% from the expected Annual Interest Rate). Payouts represent pre-tax withdrawals. So, if you are receiving payments from a Roth IRA, you wouldn't pay tax, but if you are receiving payments from a Traditional IRA, you would. </a:t>
          </a:r>
          <a:endParaRPr lang="en-US" sz="1000" b="0" i="0" strike="noStrike">
            <a:solidFill>
              <a:srgbClr val="000000"/>
            </a:solidFill>
            <a:latin typeface="Tahoma"/>
            <a:ea typeface="Tahoma"/>
            <a:cs typeface="Tahoma"/>
          </a:endParaRPr>
        </a:p>
        <a:p>
          <a:pPr algn="l" rtl="1">
            <a:defRPr sz="1000"/>
          </a:pPr>
          <a:endParaRPr lang="en-US" sz="1000" b="0" i="0" strike="noStrike">
            <a:solidFill>
              <a:srgbClr val="000000"/>
            </a:solidFill>
            <a:latin typeface="Tahoma"/>
            <a:ea typeface="Tahoma"/>
            <a:cs typeface="Tahoma"/>
          </a:endParaRPr>
        </a:p>
        <a:p>
          <a:pPr algn="l" rtl="1">
            <a:defRPr sz="1000"/>
          </a:pPr>
          <a:r>
            <a:rPr lang="en-US" sz="1000" b="0" i="0" strike="noStrike">
              <a:solidFill>
                <a:srgbClr val="000000"/>
              </a:solidFill>
              <a:latin typeface="Tahoma"/>
              <a:ea typeface="Tahoma"/>
              <a:cs typeface="Tahoma"/>
            </a:rPr>
            <a:t>TIP: Try using Excel's built-in Goal Seek utility to answer the following question: </a:t>
          </a:r>
        </a:p>
        <a:p>
          <a:pPr algn="l" rtl="1">
            <a:defRPr sz="1000"/>
          </a:pPr>
          <a:endParaRPr lang="en-US" sz="1000" b="0" i="0" strike="noStrike">
            <a:solidFill>
              <a:srgbClr val="000000"/>
            </a:solidFill>
            <a:latin typeface="Tahoma"/>
            <a:ea typeface="Tahoma"/>
            <a:cs typeface="Tahoma"/>
          </a:endParaRPr>
        </a:p>
        <a:p>
          <a:pPr algn="l" rtl="1">
            <a:defRPr sz="1000"/>
          </a:pPr>
          <a:r>
            <a:rPr lang="en-US" sz="1000" b="1" i="0" strike="noStrike">
              <a:solidFill>
                <a:srgbClr val="000000"/>
              </a:solidFill>
              <a:latin typeface="Tahoma"/>
              <a:ea typeface="Tahoma"/>
              <a:cs typeface="Tahoma"/>
            </a:rPr>
            <a:t>What does the Starting Principal need to be if I want a payout of 2000 per Month?</a:t>
          </a:r>
        </a:p>
        <a:p>
          <a:pPr algn="l" rtl="1">
            <a:defRPr sz="1000"/>
          </a:pPr>
          <a:r>
            <a:rPr lang="en-US" sz="1000" b="0" i="0" strike="noStrike">
              <a:solidFill>
                <a:srgbClr val="000000"/>
              </a:solidFill>
              <a:latin typeface="Tahoma"/>
              <a:ea typeface="Tahoma"/>
              <a:cs typeface="Tahoma"/>
            </a:rPr>
            <a:t>Set cell: D15</a:t>
          </a:r>
        </a:p>
        <a:p>
          <a:pPr algn="l" rtl="1">
            <a:defRPr sz="1000"/>
          </a:pPr>
          <a:r>
            <a:rPr lang="en-US" sz="1000" b="0" i="0" strike="noStrike">
              <a:solidFill>
                <a:srgbClr val="000000"/>
              </a:solidFill>
              <a:latin typeface="Tahoma"/>
              <a:ea typeface="Tahoma"/>
              <a:cs typeface="Tahoma"/>
            </a:rPr>
            <a:t>To value: 2000</a:t>
          </a:r>
        </a:p>
        <a:p>
          <a:pPr algn="l" rtl="1">
            <a:defRPr sz="1000"/>
          </a:pPr>
          <a:r>
            <a:rPr lang="en-US" sz="1000" b="0" i="0" strike="noStrike">
              <a:solidFill>
                <a:srgbClr val="000000"/>
              </a:solidFill>
              <a:latin typeface="Tahoma"/>
              <a:ea typeface="Tahoma"/>
              <a:cs typeface="Tahoma"/>
            </a:rPr>
            <a:t>By changing: D6</a:t>
          </a:r>
        </a:p>
        <a:p>
          <a:pPr algn="l" rtl="1">
            <a:defRPr sz="1000"/>
          </a:pPr>
          <a:endParaRPr lang="en-US" sz="1000" b="0" i="0" strike="noStrike">
            <a:solidFill>
              <a:srgbClr val="000000"/>
            </a:solidFill>
            <a:latin typeface="Tahoma"/>
            <a:ea typeface="Tahoma"/>
            <a:cs typeface="Tahoma"/>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381000</xdr:colOff>
      <xdr:row>0</xdr:row>
      <xdr:rowOff>0</xdr:rowOff>
    </xdr:from>
    <xdr:to>
      <xdr:col>4</xdr:col>
      <xdr:colOff>152400</xdr:colOff>
      <xdr:row>0</xdr:row>
      <xdr:rowOff>161925</xdr:rowOff>
    </xdr:to>
    <xdr:pic>
      <xdr:nvPicPr>
        <xdr:cNvPr id="2" name="Picture 1" descr="vertex42_logo_40px">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4219575" y="0"/>
          <a:ext cx="1190625" cy="26670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retirement-savings-calculato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avi/AppData/Local/Temp/annuity-calculato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heetName val="Savings"/>
    </sheetNames>
    <sheetDataSet>
      <sheetData sheetId="0"/>
      <sheetData sheetId="1">
        <row r="23">
          <cell r="E23" t="str">
            <v>Cumulative Payments</v>
          </cell>
          <cell r="H23" t="str">
            <v>Balance</v>
          </cell>
        </row>
        <row r="25">
          <cell r="B25">
            <v>35</v>
          </cell>
          <cell r="E25">
            <v>12000</v>
          </cell>
          <cell r="H25">
            <v>12600</v>
          </cell>
        </row>
        <row r="26">
          <cell r="B26">
            <v>36</v>
          </cell>
          <cell r="E26">
            <v>14000</v>
          </cell>
          <cell r="H26">
            <v>15356</v>
          </cell>
        </row>
        <row r="27">
          <cell r="B27">
            <v>37</v>
          </cell>
          <cell r="E27">
            <v>16000</v>
          </cell>
          <cell r="H27">
            <v>18277.36</v>
          </cell>
        </row>
        <row r="28">
          <cell r="B28">
            <v>38</v>
          </cell>
          <cell r="E28">
            <v>18000</v>
          </cell>
          <cell r="H28">
            <v>21374.0016</v>
          </cell>
        </row>
        <row r="29">
          <cell r="B29">
            <v>39</v>
          </cell>
          <cell r="E29">
            <v>20000</v>
          </cell>
          <cell r="H29">
            <v>24656.441695999998</v>
          </cell>
        </row>
        <row r="30">
          <cell r="B30">
            <v>40</v>
          </cell>
          <cell r="E30">
            <v>22000</v>
          </cell>
          <cell r="H30">
            <v>28135.828197759998</v>
          </cell>
        </row>
        <row r="31">
          <cell r="B31">
            <v>41</v>
          </cell>
          <cell r="E31">
            <v>24000</v>
          </cell>
          <cell r="H31">
            <v>31823.977889625599</v>
          </cell>
        </row>
        <row r="32">
          <cell r="B32">
            <v>42</v>
          </cell>
          <cell r="E32">
            <v>26000</v>
          </cell>
          <cell r="H32">
            <v>35733.416563003142</v>
          </cell>
        </row>
        <row r="33">
          <cell r="B33">
            <v>43</v>
          </cell>
          <cell r="E33">
            <v>28000</v>
          </cell>
          <cell r="H33">
            <v>39877.421556783331</v>
          </cell>
        </row>
        <row r="34">
          <cell r="B34">
            <v>44</v>
          </cell>
          <cell r="E34">
            <v>30000</v>
          </cell>
          <cell r="H34">
            <v>44270.066850190327</v>
          </cell>
        </row>
        <row r="35">
          <cell r="B35">
            <v>45</v>
          </cell>
          <cell r="E35">
            <v>32000</v>
          </cell>
          <cell r="H35">
            <v>48926.270861201745</v>
          </cell>
        </row>
        <row r="36">
          <cell r="B36">
            <v>46</v>
          </cell>
          <cell r="E36">
            <v>34000</v>
          </cell>
          <cell r="H36">
            <v>53861.847112873853</v>
          </cell>
        </row>
        <row r="37">
          <cell r="B37">
            <v>47</v>
          </cell>
          <cell r="E37">
            <v>36000</v>
          </cell>
          <cell r="H37">
            <v>59093.557939646285</v>
          </cell>
        </row>
        <row r="38">
          <cell r="B38">
            <v>48</v>
          </cell>
          <cell r="E38">
            <v>38000</v>
          </cell>
          <cell r="H38">
            <v>64639.171416025063</v>
          </cell>
        </row>
        <row r="39">
          <cell r="B39">
            <v>49</v>
          </cell>
          <cell r="E39">
            <v>40000</v>
          </cell>
          <cell r="H39">
            <v>70517.521700986559</v>
          </cell>
        </row>
        <row r="40">
          <cell r="B40">
            <v>50</v>
          </cell>
          <cell r="E40">
            <v>40000</v>
          </cell>
          <cell r="H40">
            <v>74748.573003045749</v>
          </cell>
        </row>
        <row r="41">
          <cell r="B41">
            <v>51</v>
          </cell>
          <cell r="E41">
            <v>40000</v>
          </cell>
          <cell r="H41">
            <v>79233.487383228494</v>
          </cell>
        </row>
        <row r="42">
          <cell r="B42">
            <v>52</v>
          </cell>
          <cell r="E42">
            <v>40000</v>
          </cell>
          <cell r="H42">
            <v>83987.496626222201</v>
          </cell>
        </row>
        <row r="43">
          <cell r="B43">
            <v>53</v>
          </cell>
          <cell r="E43">
            <v>40000</v>
          </cell>
          <cell r="H43">
            <v>89026.746423795528</v>
          </cell>
        </row>
        <row r="44">
          <cell r="B44">
            <v>54</v>
          </cell>
          <cell r="E44">
            <v>40000</v>
          </cell>
          <cell r="H44">
            <v>94368.351209223256</v>
          </cell>
        </row>
        <row r="45">
          <cell r="B45">
            <v>55</v>
          </cell>
          <cell r="E45">
            <v>40000</v>
          </cell>
          <cell r="H45">
            <v>100030.45228177666</v>
          </cell>
        </row>
        <row r="46">
          <cell r="B46">
            <v>56</v>
          </cell>
          <cell r="E46">
            <v>40000</v>
          </cell>
          <cell r="H46">
            <v>106032.27941868326</v>
          </cell>
        </row>
        <row r="47">
          <cell r="B47">
            <v>57</v>
          </cell>
          <cell r="E47">
            <v>40000</v>
          </cell>
          <cell r="H47">
            <v>112394.21618380425</v>
          </cell>
        </row>
        <row r="48">
          <cell r="B48">
            <v>58</v>
          </cell>
          <cell r="E48">
            <v>40000</v>
          </cell>
          <cell r="H48">
            <v>119137.8691548325</v>
          </cell>
        </row>
        <row r="49">
          <cell r="B49">
            <v>59</v>
          </cell>
          <cell r="E49">
            <v>40000</v>
          </cell>
          <cell r="H49">
            <v>126286.14130412244</v>
          </cell>
        </row>
        <row r="50">
          <cell r="B50">
            <v>60</v>
          </cell>
          <cell r="E50">
            <v>40000</v>
          </cell>
          <cell r="H50">
            <v>133863.30978236979</v>
          </cell>
        </row>
        <row r="51">
          <cell r="B51">
            <v>61</v>
          </cell>
          <cell r="E51">
            <v>40000</v>
          </cell>
          <cell r="H51">
            <v>141895.10836931199</v>
          </cell>
        </row>
        <row r="52">
          <cell r="B52">
            <v>62</v>
          </cell>
          <cell r="E52">
            <v>40000</v>
          </cell>
          <cell r="H52">
            <v>150408.81487147071</v>
          </cell>
        </row>
        <row r="53">
          <cell r="B53">
            <v>63</v>
          </cell>
          <cell r="E53">
            <v>40000</v>
          </cell>
          <cell r="H53">
            <v>159433.34376375895</v>
          </cell>
        </row>
        <row r="54">
          <cell r="B54">
            <v>64</v>
          </cell>
          <cell r="E54">
            <v>40000</v>
          </cell>
          <cell r="H54">
            <v>168999.3443895845</v>
          </cell>
        </row>
        <row r="55">
          <cell r="B55" t="e">
            <v>#N/A</v>
          </cell>
          <cell r="E55" t="e">
            <v>#N/A</v>
          </cell>
          <cell r="H55" t="e">
            <v>#N/A</v>
          </cell>
        </row>
        <row r="56">
          <cell r="B56" t="e">
            <v>#N/A</v>
          </cell>
          <cell r="E56" t="e">
            <v>#N/A</v>
          </cell>
          <cell r="H56" t="e">
            <v>#N/A</v>
          </cell>
        </row>
        <row r="57">
          <cell r="B57" t="e">
            <v>#N/A</v>
          </cell>
          <cell r="E57" t="e">
            <v>#N/A</v>
          </cell>
          <cell r="H57" t="e">
            <v>#N/A</v>
          </cell>
        </row>
        <row r="58">
          <cell r="B58" t="e">
            <v>#N/A</v>
          </cell>
          <cell r="E58" t="e">
            <v>#N/A</v>
          </cell>
          <cell r="H58" t="e">
            <v>#N/A</v>
          </cell>
        </row>
        <row r="59">
          <cell r="B59" t="e">
            <v>#N/A</v>
          </cell>
          <cell r="E59" t="e">
            <v>#N/A</v>
          </cell>
          <cell r="H59" t="e">
            <v>#N/A</v>
          </cell>
        </row>
        <row r="60">
          <cell r="B60" t="e">
            <v>#N/A</v>
          </cell>
          <cell r="E60" t="e">
            <v>#N/A</v>
          </cell>
          <cell r="H60" t="e">
            <v>#N/A</v>
          </cell>
        </row>
        <row r="61">
          <cell r="B61" t="e">
            <v>#N/A</v>
          </cell>
          <cell r="E61" t="e">
            <v>#N/A</v>
          </cell>
          <cell r="H61" t="e">
            <v>#N/A</v>
          </cell>
        </row>
        <row r="62">
          <cell r="B62" t="e">
            <v>#N/A</v>
          </cell>
          <cell r="E62" t="e">
            <v>#N/A</v>
          </cell>
          <cell r="H62" t="e">
            <v>#N/A</v>
          </cell>
        </row>
        <row r="63">
          <cell r="B63" t="e">
            <v>#N/A</v>
          </cell>
          <cell r="E63" t="e">
            <v>#N/A</v>
          </cell>
          <cell r="H63" t="e">
            <v>#N/A</v>
          </cell>
        </row>
        <row r="64">
          <cell r="B64" t="e">
            <v>#N/A</v>
          </cell>
          <cell r="E64" t="e">
            <v>#N/A</v>
          </cell>
          <cell r="H64" t="e">
            <v>#N/A</v>
          </cell>
        </row>
        <row r="65">
          <cell r="B65" t="e">
            <v>#N/A</v>
          </cell>
          <cell r="E65" t="e">
            <v>#N/A</v>
          </cell>
          <cell r="H65" t="e">
            <v>#N/A</v>
          </cell>
        </row>
        <row r="66">
          <cell r="B66" t="e">
            <v>#N/A</v>
          </cell>
          <cell r="E66" t="e">
            <v>#N/A</v>
          </cell>
          <cell r="H66" t="e">
            <v>#N/A</v>
          </cell>
        </row>
        <row r="67">
          <cell r="B67" t="e">
            <v>#N/A</v>
          </cell>
          <cell r="E67" t="e">
            <v>#N/A</v>
          </cell>
          <cell r="H67" t="e">
            <v>#N/A</v>
          </cell>
        </row>
        <row r="68">
          <cell r="B68" t="e">
            <v>#N/A</v>
          </cell>
          <cell r="E68" t="e">
            <v>#N/A</v>
          </cell>
          <cell r="H68" t="e">
            <v>#N/A</v>
          </cell>
        </row>
        <row r="69">
          <cell r="B69" t="e">
            <v>#N/A</v>
          </cell>
          <cell r="E69" t="e">
            <v>#N/A</v>
          </cell>
          <cell r="H69" t="e">
            <v>#N/A</v>
          </cell>
        </row>
        <row r="70">
          <cell r="B70" t="e">
            <v>#N/A</v>
          </cell>
          <cell r="E70" t="e">
            <v>#N/A</v>
          </cell>
          <cell r="H70" t="e">
            <v>#N/A</v>
          </cell>
        </row>
        <row r="71">
          <cell r="B71" t="e">
            <v>#N/A</v>
          </cell>
          <cell r="E71" t="e">
            <v>#N/A</v>
          </cell>
          <cell r="H71" t="e">
            <v>#N/A</v>
          </cell>
        </row>
        <row r="72">
          <cell r="B72" t="e">
            <v>#N/A</v>
          </cell>
          <cell r="E72" t="e">
            <v>#N/A</v>
          </cell>
          <cell r="H72" t="e">
            <v>#N/A</v>
          </cell>
        </row>
        <row r="73">
          <cell r="B73" t="e">
            <v>#N/A</v>
          </cell>
          <cell r="E73" t="e">
            <v>#N/A</v>
          </cell>
          <cell r="H73" t="e">
            <v>#N/A</v>
          </cell>
        </row>
        <row r="74">
          <cell r="B74" t="e">
            <v>#N/A</v>
          </cell>
          <cell r="E74" t="e">
            <v>#N/A</v>
          </cell>
          <cell r="H74" t="e">
            <v>#N/A</v>
          </cell>
        </row>
        <row r="75">
          <cell r="B75" t="e">
            <v>#N/A</v>
          </cell>
          <cell r="E75" t="e">
            <v>#N/A</v>
          </cell>
          <cell r="H75" t="e">
            <v>#N/A</v>
          </cell>
        </row>
        <row r="76">
          <cell r="B76" t="e">
            <v>#N/A</v>
          </cell>
          <cell r="E76" t="e">
            <v>#N/A</v>
          </cell>
          <cell r="H76" t="e">
            <v>#N/A</v>
          </cell>
        </row>
        <row r="77">
          <cell r="B77" t="e">
            <v>#N/A</v>
          </cell>
          <cell r="E77" t="e">
            <v>#N/A</v>
          </cell>
          <cell r="H77" t="e">
            <v>#N/A</v>
          </cell>
        </row>
        <row r="78">
          <cell r="B78" t="e">
            <v>#N/A</v>
          </cell>
          <cell r="E78" t="e">
            <v>#N/A</v>
          </cell>
          <cell r="H78" t="e">
            <v>#N/A</v>
          </cell>
        </row>
        <row r="79">
          <cell r="B79" t="e">
            <v>#N/A</v>
          </cell>
          <cell r="E79" t="e">
            <v>#N/A</v>
          </cell>
          <cell r="H79" t="e">
            <v>#N/A</v>
          </cell>
        </row>
        <row r="80">
          <cell r="B80" t="e">
            <v>#N/A</v>
          </cell>
          <cell r="E80" t="e">
            <v>#N/A</v>
          </cell>
          <cell r="H80" t="e">
            <v>#N/A</v>
          </cell>
        </row>
        <row r="81">
          <cell r="B81" t="e">
            <v>#N/A</v>
          </cell>
          <cell r="E81" t="e">
            <v>#N/A</v>
          </cell>
          <cell r="H81" t="e">
            <v>#N/A</v>
          </cell>
        </row>
        <row r="82">
          <cell r="B82" t="e">
            <v>#N/A</v>
          </cell>
          <cell r="E82" t="e">
            <v>#N/A</v>
          </cell>
          <cell r="H82" t="e">
            <v>#N/A</v>
          </cell>
        </row>
        <row r="83">
          <cell r="B83" t="e">
            <v>#N/A</v>
          </cell>
          <cell r="E83" t="e">
            <v>#N/A</v>
          </cell>
          <cell r="H83" t="e">
            <v>#N/A</v>
          </cell>
        </row>
        <row r="84">
          <cell r="B84" t="e">
            <v>#N/A</v>
          </cell>
          <cell r="E84" t="e">
            <v>#N/A</v>
          </cell>
          <cell r="H84" t="e">
            <v>#N/A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heetName val="Annuity"/>
      <sheetName val="Calculator"/>
      <sheetName val="annuity-calculator"/>
    </sheetNames>
    <definedNames>
      <definedName name="chart_balance"/>
      <definedName name="chart_year"/>
    </definedNames>
    <sheetDataSet>
      <sheetData sheetId="0"/>
      <sheetData sheetId="1">
        <row r="21">
          <cell r="D21" t="str">
            <v>Balance</v>
          </cell>
        </row>
      </sheetData>
      <sheetData sheetId="2">
        <row r="4">
          <cell r="C4" t="str">
            <v>Beginning of Period</v>
          </cell>
        </row>
      </sheetData>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vertex42.com/Calculators/savings-interest-calculator.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1" Type="http://schemas.openxmlformats.org/officeDocument/2006/relationships/ctrlProp" Target="../ctrlProps/ctrlProp19.xml"/><Relationship Id="rId324" Type="http://schemas.openxmlformats.org/officeDocument/2006/relationships/ctrlProp" Target="../ctrlProps/ctrlProp322.xml"/><Relationship Id="rId531" Type="http://schemas.openxmlformats.org/officeDocument/2006/relationships/ctrlProp" Target="../ctrlProps/ctrlProp529.xml"/><Relationship Id="rId629" Type="http://schemas.openxmlformats.org/officeDocument/2006/relationships/ctrlProp" Target="../ctrlProps/ctrlProp627.xml"/><Relationship Id="rId170" Type="http://schemas.openxmlformats.org/officeDocument/2006/relationships/ctrlProp" Target="../ctrlProps/ctrlProp168.xml"/><Relationship Id="rId836" Type="http://schemas.openxmlformats.org/officeDocument/2006/relationships/ctrlProp" Target="../ctrlProps/ctrlProp834.xml"/><Relationship Id="rId1021" Type="http://schemas.openxmlformats.org/officeDocument/2006/relationships/ctrlProp" Target="../ctrlProps/ctrlProp1019.xml"/><Relationship Id="rId268" Type="http://schemas.openxmlformats.org/officeDocument/2006/relationships/ctrlProp" Target="../ctrlProps/ctrlProp266.xml"/><Relationship Id="rId475" Type="http://schemas.openxmlformats.org/officeDocument/2006/relationships/ctrlProp" Target="../ctrlProps/ctrlProp473.xml"/><Relationship Id="rId682" Type="http://schemas.openxmlformats.org/officeDocument/2006/relationships/ctrlProp" Target="../ctrlProps/ctrlProp680.xml"/><Relationship Id="rId903" Type="http://schemas.openxmlformats.org/officeDocument/2006/relationships/ctrlProp" Target="../ctrlProps/ctrlProp901.xml"/><Relationship Id="rId32" Type="http://schemas.openxmlformats.org/officeDocument/2006/relationships/ctrlProp" Target="../ctrlProps/ctrlProp30.xml"/><Relationship Id="rId128" Type="http://schemas.openxmlformats.org/officeDocument/2006/relationships/ctrlProp" Target="../ctrlProps/ctrlProp126.xml"/><Relationship Id="rId335" Type="http://schemas.openxmlformats.org/officeDocument/2006/relationships/ctrlProp" Target="../ctrlProps/ctrlProp333.xml"/><Relationship Id="rId542" Type="http://schemas.openxmlformats.org/officeDocument/2006/relationships/ctrlProp" Target="../ctrlProps/ctrlProp540.xml"/><Relationship Id="rId987" Type="http://schemas.openxmlformats.org/officeDocument/2006/relationships/ctrlProp" Target="../ctrlProps/ctrlProp985.xml"/><Relationship Id="rId181" Type="http://schemas.openxmlformats.org/officeDocument/2006/relationships/ctrlProp" Target="../ctrlProps/ctrlProp179.xml"/><Relationship Id="rId402" Type="http://schemas.openxmlformats.org/officeDocument/2006/relationships/ctrlProp" Target="../ctrlProps/ctrlProp400.xml"/><Relationship Id="rId847" Type="http://schemas.openxmlformats.org/officeDocument/2006/relationships/ctrlProp" Target="../ctrlProps/ctrlProp845.xml"/><Relationship Id="rId279" Type="http://schemas.openxmlformats.org/officeDocument/2006/relationships/ctrlProp" Target="../ctrlProps/ctrlProp277.xml"/><Relationship Id="rId486" Type="http://schemas.openxmlformats.org/officeDocument/2006/relationships/ctrlProp" Target="../ctrlProps/ctrlProp484.xml"/><Relationship Id="rId693" Type="http://schemas.openxmlformats.org/officeDocument/2006/relationships/ctrlProp" Target="../ctrlProps/ctrlProp691.xml"/><Relationship Id="rId707" Type="http://schemas.openxmlformats.org/officeDocument/2006/relationships/ctrlProp" Target="../ctrlProps/ctrlProp705.xml"/><Relationship Id="rId914" Type="http://schemas.openxmlformats.org/officeDocument/2006/relationships/ctrlProp" Target="../ctrlProps/ctrlProp912.xml"/><Relationship Id="rId43" Type="http://schemas.openxmlformats.org/officeDocument/2006/relationships/ctrlProp" Target="../ctrlProps/ctrlProp41.xml"/><Relationship Id="rId139" Type="http://schemas.openxmlformats.org/officeDocument/2006/relationships/ctrlProp" Target="../ctrlProps/ctrlProp137.xml"/><Relationship Id="rId346" Type="http://schemas.openxmlformats.org/officeDocument/2006/relationships/ctrlProp" Target="../ctrlProps/ctrlProp344.xml"/><Relationship Id="rId553" Type="http://schemas.openxmlformats.org/officeDocument/2006/relationships/ctrlProp" Target="../ctrlProps/ctrlProp551.xml"/><Relationship Id="rId760" Type="http://schemas.openxmlformats.org/officeDocument/2006/relationships/ctrlProp" Target="../ctrlProps/ctrlProp758.xml"/><Relationship Id="rId998" Type="http://schemas.openxmlformats.org/officeDocument/2006/relationships/ctrlProp" Target="../ctrlProps/ctrlProp996.xml"/><Relationship Id="rId192" Type="http://schemas.openxmlformats.org/officeDocument/2006/relationships/ctrlProp" Target="../ctrlProps/ctrlProp190.xml"/><Relationship Id="rId206" Type="http://schemas.openxmlformats.org/officeDocument/2006/relationships/ctrlProp" Target="../ctrlProps/ctrlProp204.xml"/><Relationship Id="rId413" Type="http://schemas.openxmlformats.org/officeDocument/2006/relationships/ctrlProp" Target="../ctrlProps/ctrlProp411.xml"/><Relationship Id="rId858" Type="http://schemas.openxmlformats.org/officeDocument/2006/relationships/ctrlProp" Target="../ctrlProps/ctrlProp856.xml"/><Relationship Id="rId497" Type="http://schemas.openxmlformats.org/officeDocument/2006/relationships/ctrlProp" Target="../ctrlProps/ctrlProp495.xml"/><Relationship Id="rId620" Type="http://schemas.openxmlformats.org/officeDocument/2006/relationships/ctrlProp" Target="../ctrlProps/ctrlProp618.xml"/><Relationship Id="rId718" Type="http://schemas.openxmlformats.org/officeDocument/2006/relationships/ctrlProp" Target="../ctrlProps/ctrlProp716.xml"/><Relationship Id="rId925" Type="http://schemas.openxmlformats.org/officeDocument/2006/relationships/ctrlProp" Target="../ctrlProps/ctrlProp923.xml"/><Relationship Id="rId357" Type="http://schemas.openxmlformats.org/officeDocument/2006/relationships/ctrlProp" Target="../ctrlProps/ctrlProp355.xml"/><Relationship Id="rId54" Type="http://schemas.openxmlformats.org/officeDocument/2006/relationships/ctrlProp" Target="../ctrlProps/ctrlProp52.xml"/><Relationship Id="rId217" Type="http://schemas.openxmlformats.org/officeDocument/2006/relationships/ctrlProp" Target="../ctrlProps/ctrlProp215.xml"/><Relationship Id="rId564" Type="http://schemas.openxmlformats.org/officeDocument/2006/relationships/ctrlProp" Target="../ctrlProps/ctrlProp562.xml"/><Relationship Id="rId771" Type="http://schemas.openxmlformats.org/officeDocument/2006/relationships/ctrlProp" Target="../ctrlProps/ctrlProp769.xml"/><Relationship Id="rId869" Type="http://schemas.openxmlformats.org/officeDocument/2006/relationships/ctrlProp" Target="../ctrlProps/ctrlProp867.xml"/><Relationship Id="rId424" Type="http://schemas.openxmlformats.org/officeDocument/2006/relationships/ctrlProp" Target="../ctrlProps/ctrlProp422.xml"/><Relationship Id="rId631" Type="http://schemas.openxmlformats.org/officeDocument/2006/relationships/ctrlProp" Target="../ctrlProps/ctrlProp629.xml"/><Relationship Id="rId729" Type="http://schemas.openxmlformats.org/officeDocument/2006/relationships/ctrlProp" Target="../ctrlProps/ctrlProp727.xml"/><Relationship Id="rId270" Type="http://schemas.openxmlformats.org/officeDocument/2006/relationships/ctrlProp" Target="../ctrlProps/ctrlProp268.xml"/><Relationship Id="rId936" Type="http://schemas.openxmlformats.org/officeDocument/2006/relationships/ctrlProp" Target="../ctrlProps/ctrlProp934.xml"/><Relationship Id="rId65" Type="http://schemas.openxmlformats.org/officeDocument/2006/relationships/ctrlProp" Target="../ctrlProps/ctrlProp63.xml"/><Relationship Id="rId130" Type="http://schemas.openxmlformats.org/officeDocument/2006/relationships/ctrlProp" Target="../ctrlProps/ctrlProp128.xml"/><Relationship Id="rId368" Type="http://schemas.openxmlformats.org/officeDocument/2006/relationships/ctrlProp" Target="../ctrlProps/ctrlProp366.xml"/><Relationship Id="rId575" Type="http://schemas.openxmlformats.org/officeDocument/2006/relationships/ctrlProp" Target="../ctrlProps/ctrlProp573.xml"/><Relationship Id="rId782" Type="http://schemas.openxmlformats.org/officeDocument/2006/relationships/ctrlProp" Target="../ctrlProps/ctrlProp780.xml"/><Relationship Id="rId228" Type="http://schemas.openxmlformats.org/officeDocument/2006/relationships/ctrlProp" Target="../ctrlProps/ctrlProp226.xml"/><Relationship Id="rId435" Type="http://schemas.openxmlformats.org/officeDocument/2006/relationships/ctrlProp" Target="../ctrlProps/ctrlProp433.xml"/><Relationship Id="rId642" Type="http://schemas.openxmlformats.org/officeDocument/2006/relationships/ctrlProp" Target="../ctrlProps/ctrlProp640.xml"/><Relationship Id="rId281" Type="http://schemas.openxmlformats.org/officeDocument/2006/relationships/ctrlProp" Target="../ctrlProps/ctrlProp279.xml"/><Relationship Id="rId502" Type="http://schemas.openxmlformats.org/officeDocument/2006/relationships/ctrlProp" Target="../ctrlProps/ctrlProp500.xml"/><Relationship Id="rId947" Type="http://schemas.openxmlformats.org/officeDocument/2006/relationships/ctrlProp" Target="../ctrlProps/ctrlProp945.xml"/><Relationship Id="rId76" Type="http://schemas.openxmlformats.org/officeDocument/2006/relationships/ctrlProp" Target="../ctrlProps/ctrlProp74.xml"/><Relationship Id="rId141" Type="http://schemas.openxmlformats.org/officeDocument/2006/relationships/ctrlProp" Target="../ctrlProps/ctrlProp139.xml"/><Relationship Id="rId379" Type="http://schemas.openxmlformats.org/officeDocument/2006/relationships/ctrlProp" Target="../ctrlProps/ctrlProp377.xml"/><Relationship Id="rId586" Type="http://schemas.openxmlformats.org/officeDocument/2006/relationships/ctrlProp" Target="../ctrlProps/ctrlProp584.xml"/><Relationship Id="rId793" Type="http://schemas.openxmlformats.org/officeDocument/2006/relationships/ctrlProp" Target="../ctrlProps/ctrlProp791.xml"/><Relationship Id="rId807" Type="http://schemas.openxmlformats.org/officeDocument/2006/relationships/ctrlProp" Target="../ctrlProps/ctrlProp805.xml"/><Relationship Id="rId7" Type="http://schemas.openxmlformats.org/officeDocument/2006/relationships/ctrlProp" Target="../ctrlProps/ctrlProp5.xml"/><Relationship Id="rId239" Type="http://schemas.openxmlformats.org/officeDocument/2006/relationships/ctrlProp" Target="../ctrlProps/ctrlProp237.xml"/><Relationship Id="rId446" Type="http://schemas.openxmlformats.org/officeDocument/2006/relationships/ctrlProp" Target="../ctrlProps/ctrlProp444.xml"/><Relationship Id="rId653" Type="http://schemas.openxmlformats.org/officeDocument/2006/relationships/ctrlProp" Target="../ctrlProps/ctrlProp651.xml"/><Relationship Id="rId292" Type="http://schemas.openxmlformats.org/officeDocument/2006/relationships/ctrlProp" Target="../ctrlProps/ctrlProp290.xml"/><Relationship Id="rId306" Type="http://schemas.openxmlformats.org/officeDocument/2006/relationships/ctrlProp" Target="../ctrlProps/ctrlProp304.xml"/><Relationship Id="rId860" Type="http://schemas.openxmlformats.org/officeDocument/2006/relationships/ctrlProp" Target="../ctrlProps/ctrlProp858.xml"/><Relationship Id="rId958" Type="http://schemas.openxmlformats.org/officeDocument/2006/relationships/ctrlProp" Target="../ctrlProps/ctrlProp956.xml"/><Relationship Id="rId87" Type="http://schemas.openxmlformats.org/officeDocument/2006/relationships/ctrlProp" Target="../ctrlProps/ctrlProp85.xml"/><Relationship Id="rId513" Type="http://schemas.openxmlformats.org/officeDocument/2006/relationships/ctrlProp" Target="../ctrlProps/ctrlProp511.xml"/><Relationship Id="rId597" Type="http://schemas.openxmlformats.org/officeDocument/2006/relationships/ctrlProp" Target="../ctrlProps/ctrlProp595.xml"/><Relationship Id="rId720" Type="http://schemas.openxmlformats.org/officeDocument/2006/relationships/ctrlProp" Target="../ctrlProps/ctrlProp718.xml"/><Relationship Id="rId818" Type="http://schemas.openxmlformats.org/officeDocument/2006/relationships/ctrlProp" Target="../ctrlProps/ctrlProp816.xml"/><Relationship Id="rId152" Type="http://schemas.openxmlformats.org/officeDocument/2006/relationships/ctrlProp" Target="../ctrlProps/ctrlProp150.xml"/><Relationship Id="rId457" Type="http://schemas.openxmlformats.org/officeDocument/2006/relationships/ctrlProp" Target="../ctrlProps/ctrlProp455.xml"/><Relationship Id="rId1003" Type="http://schemas.openxmlformats.org/officeDocument/2006/relationships/ctrlProp" Target="../ctrlProps/ctrlProp1001.xml"/><Relationship Id="rId664" Type="http://schemas.openxmlformats.org/officeDocument/2006/relationships/ctrlProp" Target="../ctrlProps/ctrlProp662.xml"/><Relationship Id="rId871" Type="http://schemas.openxmlformats.org/officeDocument/2006/relationships/ctrlProp" Target="../ctrlProps/ctrlProp869.xml"/><Relationship Id="rId969" Type="http://schemas.openxmlformats.org/officeDocument/2006/relationships/ctrlProp" Target="../ctrlProps/ctrlProp967.xml"/><Relationship Id="rId14" Type="http://schemas.openxmlformats.org/officeDocument/2006/relationships/ctrlProp" Target="../ctrlProps/ctrlProp12.xml"/><Relationship Id="rId317" Type="http://schemas.openxmlformats.org/officeDocument/2006/relationships/ctrlProp" Target="../ctrlProps/ctrlProp315.xml"/><Relationship Id="rId524" Type="http://schemas.openxmlformats.org/officeDocument/2006/relationships/ctrlProp" Target="../ctrlProps/ctrlProp522.xml"/><Relationship Id="rId731" Type="http://schemas.openxmlformats.org/officeDocument/2006/relationships/ctrlProp" Target="../ctrlProps/ctrlProp729.xml"/><Relationship Id="rId98" Type="http://schemas.openxmlformats.org/officeDocument/2006/relationships/ctrlProp" Target="../ctrlProps/ctrlProp96.xml"/><Relationship Id="rId163" Type="http://schemas.openxmlformats.org/officeDocument/2006/relationships/ctrlProp" Target="../ctrlProps/ctrlProp161.xml"/><Relationship Id="rId370" Type="http://schemas.openxmlformats.org/officeDocument/2006/relationships/ctrlProp" Target="../ctrlProps/ctrlProp368.xml"/><Relationship Id="rId829" Type="http://schemas.openxmlformats.org/officeDocument/2006/relationships/ctrlProp" Target="../ctrlProps/ctrlProp827.xml"/><Relationship Id="rId1014" Type="http://schemas.openxmlformats.org/officeDocument/2006/relationships/ctrlProp" Target="../ctrlProps/ctrlProp1012.xml"/><Relationship Id="rId230" Type="http://schemas.openxmlformats.org/officeDocument/2006/relationships/ctrlProp" Target="../ctrlProps/ctrlProp228.xml"/><Relationship Id="rId468" Type="http://schemas.openxmlformats.org/officeDocument/2006/relationships/ctrlProp" Target="../ctrlProps/ctrlProp466.xml"/><Relationship Id="rId675" Type="http://schemas.openxmlformats.org/officeDocument/2006/relationships/ctrlProp" Target="../ctrlProps/ctrlProp673.xml"/><Relationship Id="rId882" Type="http://schemas.openxmlformats.org/officeDocument/2006/relationships/ctrlProp" Target="../ctrlProps/ctrlProp880.xml"/><Relationship Id="rId25" Type="http://schemas.openxmlformats.org/officeDocument/2006/relationships/ctrlProp" Target="../ctrlProps/ctrlProp23.xml"/><Relationship Id="rId328" Type="http://schemas.openxmlformats.org/officeDocument/2006/relationships/ctrlProp" Target="../ctrlProps/ctrlProp326.xml"/><Relationship Id="rId535" Type="http://schemas.openxmlformats.org/officeDocument/2006/relationships/ctrlProp" Target="../ctrlProps/ctrlProp533.xml"/><Relationship Id="rId742" Type="http://schemas.openxmlformats.org/officeDocument/2006/relationships/ctrlProp" Target="../ctrlProps/ctrlProp740.xml"/><Relationship Id="rId174" Type="http://schemas.openxmlformats.org/officeDocument/2006/relationships/ctrlProp" Target="../ctrlProps/ctrlProp172.xml"/><Relationship Id="rId381" Type="http://schemas.openxmlformats.org/officeDocument/2006/relationships/ctrlProp" Target="../ctrlProps/ctrlProp379.xml"/><Relationship Id="rId602" Type="http://schemas.openxmlformats.org/officeDocument/2006/relationships/ctrlProp" Target="../ctrlProps/ctrlProp600.xml"/><Relationship Id="rId1025" Type="http://schemas.openxmlformats.org/officeDocument/2006/relationships/ctrlProp" Target="../ctrlProps/ctrlProp1023.xml"/><Relationship Id="rId241" Type="http://schemas.openxmlformats.org/officeDocument/2006/relationships/ctrlProp" Target="../ctrlProps/ctrlProp239.xml"/><Relationship Id="rId479" Type="http://schemas.openxmlformats.org/officeDocument/2006/relationships/ctrlProp" Target="../ctrlProps/ctrlProp477.xml"/><Relationship Id="rId686" Type="http://schemas.openxmlformats.org/officeDocument/2006/relationships/ctrlProp" Target="../ctrlProps/ctrlProp684.xml"/><Relationship Id="rId893" Type="http://schemas.openxmlformats.org/officeDocument/2006/relationships/ctrlProp" Target="../ctrlProps/ctrlProp891.xml"/><Relationship Id="rId907" Type="http://schemas.openxmlformats.org/officeDocument/2006/relationships/ctrlProp" Target="../ctrlProps/ctrlProp905.xml"/><Relationship Id="rId36" Type="http://schemas.openxmlformats.org/officeDocument/2006/relationships/ctrlProp" Target="../ctrlProps/ctrlProp34.xml"/><Relationship Id="rId339" Type="http://schemas.openxmlformats.org/officeDocument/2006/relationships/ctrlProp" Target="../ctrlProps/ctrlProp337.xml"/><Relationship Id="rId546" Type="http://schemas.openxmlformats.org/officeDocument/2006/relationships/ctrlProp" Target="../ctrlProps/ctrlProp544.xml"/><Relationship Id="rId753" Type="http://schemas.openxmlformats.org/officeDocument/2006/relationships/ctrlProp" Target="../ctrlProps/ctrlProp751.xml"/><Relationship Id="rId101" Type="http://schemas.openxmlformats.org/officeDocument/2006/relationships/ctrlProp" Target="../ctrlProps/ctrlProp99.xml"/><Relationship Id="rId185" Type="http://schemas.openxmlformats.org/officeDocument/2006/relationships/ctrlProp" Target="../ctrlProps/ctrlProp183.xml"/><Relationship Id="rId406" Type="http://schemas.openxmlformats.org/officeDocument/2006/relationships/ctrlProp" Target="../ctrlProps/ctrlProp404.xml"/><Relationship Id="rId960" Type="http://schemas.openxmlformats.org/officeDocument/2006/relationships/ctrlProp" Target="../ctrlProps/ctrlProp958.xml"/><Relationship Id="rId392" Type="http://schemas.openxmlformats.org/officeDocument/2006/relationships/ctrlProp" Target="../ctrlProps/ctrlProp390.xml"/><Relationship Id="rId613" Type="http://schemas.openxmlformats.org/officeDocument/2006/relationships/ctrlProp" Target="../ctrlProps/ctrlProp611.xml"/><Relationship Id="rId697" Type="http://schemas.openxmlformats.org/officeDocument/2006/relationships/ctrlProp" Target="../ctrlProps/ctrlProp695.xml"/><Relationship Id="rId820" Type="http://schemas.openxmlformats.org/officeDocument/2006/relationships/ctrlProp" Target="../ctrlProps/ctrlProp818.xml"/><Relationship Id="rId918" Type="http://schemas.openxmlformats.org/officeDocument/2006/relationships/ctrlProp" Target="../ctrlProps/ctrlProp916.xml"/><Relationship Id="rId252" Type="http://schemas.openxmlformats.org/officeDocument/2006/relationships/ctrlProp" Target="../ctrlProps/ctrlProp250.xml"/><Relationship Id="rId47" Type="http://schemas.openxmlformats.org/officeDocument/2006/relationships/ctrlProp" Target="../ctrlProps/ctrlProp45.xml"/><Relationship Id="rId112" Type="http://schemas.openxmlformats.org/officeDocument/2006/relationships/ctrlProp" Target="../ctrlProps/ctrlProp110.xml"/><Relationship Id="rId557" Type="http://schemas.openxmlformats.org/officeDocument/2006/relationships/ctrlProp" Target="../ctrlProps/ctrlProp555.xml"/><Relationship Id="rId764" Type="http://schemas.openxmlformats.org/officeDocument/2006/relationships/ctrlProp" Target="../ctrlProps/ctrlProp762.xml"/><Relationship Id="rId971" Type="http://schemas.openxmlformats.org/officeDocument/2006/relationships/ctrlProp" Target="../ctrlProps/ctrlProp969.xml"/><Relationship Id="rId196" Type="http://schemas.openxmlformats.org/officeDocument/2006/relationships/ctrlProp" Target="../ctrlProps/ctrlProp194.xml"/><Relationship Id="rId417" Type="http://schemas.openxmlformats.org/officeDocument/2006/relationships/ctrlProp" Target="../ctrlProps/ctrlProp415.xml"/><Relationship Id="rId624" Type="http://schemas.openxmlformats.org/officeDocument/2006/relationships/ctrlProp" Target="../ctrlProps/ctrlProp622.xml"/><Relationship Id="rId831" Type="http://schemas.openxmlformats.org/officeDocument/2006/relationships/ctrlProp" Target="../ctrlProps/ctrlProp829.xml"/><Relationship Id="rId263" Type="http://schemas.openxmlformats.org/officeDocument/2006/relationships/ctrlProp" Target="../ctrlProps/ctrlProp261.xml"/><Relationship Id="rId470" Type="http://schemas.openxmlformats.org/officeDocument/2006/relationships/ctrlProp" Target="../ctrlProps/ctrlProp468.xml"/><Relationship Id="rId929" Type="http://schemas.openxmlformats.org/officeDocument/2006/relationships/ctrlProp" Target="../ctrlProps/ctrlProp927.xml"/><Relationship Id="rId58" Type="http://schemas.openxmlformats.org/officeDocument/2006/relationships/ctrlProp" Target="../ctrlProps/ctrlProp56.xml"/><Relationship Id="rId123" Type="http://schemas.openxmlformats.org/officeDocument/2006/relationships/ctrlProp" Target="../ctrlProps/ctrlProp121.xml"/><Relationship Id="rId330" Type="http://schemas.openxmlformats.org/officeDocument/2006/relationships/ctrlProp" Target="../ctrlProps/ctrlProp328.xml"/><Relationship Id="rId568" Type="http://schemas.openxmlformats.org/officeDocument/2006/relationships/ctrlProp" Target="../ctrlProps/ctrlProp566.xml"/><Relationship Id="rId775" Type="http://schemas.openxmlformats.org/officeDocument/2006/relationships/ctrlProp" Target="../ctrlProps/ctrlProp773.xml"/><Relationship Id="rId982" Type="http://schemas.openxmlformats.org/officeDocument/2006/relationships/ctrlProp" Target="../ctrlProps/ctrlProp980.xml"/><Relationship Id="rId428" Type="http://schemas.openxmlformats.org/officeDocument/2006/relationships/ctrlProp" Target="../ctrlProps/ctrlProp426.xml"/><Relationship Id="rId635" Type="http://schemas.openxmlformats.org/officeDocument/2006/relationships/ctrlProp" Target="../ctrlProps/ctrlProp633.xml"/><Relationship Id="rId842" Type="http://schemas.openxmlformats.org/officeDocument/2006/relationships/ctrlProp" Target="../ctrlProps/ctrlProp840.xml"/><Relationship Id="rId274" Type="http://schemas.openxmlformats.org/officeDocument/2006/relationships/ctrlProp" Target="../ctrlProps/ctrlProp272.xml"/><Relationship Id="rId481" Type="http://schemas.openxmlformats.org/officeDocument/2006/relationships/ctrlProp" Target="../ctrlProps/ctrlProp479.xml"/><Relationship Id="rId702" Type="http://schemas.openxmlformats.org/officeDocument/2006/relationships/ctrlProp" Target="../ctrlProps/ctrlProp700.xml"/><Relationship Id="rId69" Type="http://schemas.openxmlformats.org/officeDocument/2006/relationships/ctrlProp" Target="../ctrlProps/ctrlProp67.xml"/><Relationship Id="rId134" Type="http://schemas.openxmlformats.org/officeDocument/2006/relationships/ctrlProp" Target="../ctrlProps/ctrlProp132.xml"/><Relationship Id="rId579" Type="http://schemas.openxmlformats.org/officeDocument/2006/relationships/ctrlProp" Target="../ctrlProps/ctrlProp577.xml"/><Relationship Id="rId786" Type="http://schemas.openxmlformats.org/officeDocument/2006/relationships/ctrlProp" Target="../ctrlProps/ctrlProp784.xml"/><Relationship Id="rId993" Type="http://schemas.openxmlformats.org/officeDocument/2006/relationships/ctrlProp" Target="../ctrlProps/ctrlProp991.xml"/><Relationship Id="rId341" Type="http://schemas.openxmlformats.org/officeDocument/2006/relationships/ctrlProp" Target="../ctrlProps/ctrlProp339.xml"/><Relationship Id="rId439" Type="http://schemas.openxmlformats.org/officeDocument/2006/relationships/ctrlProp" Target="../ctrlProps/ctrlProp437.xml"/><Relationship Id="rId646" Type="http://schemas.openxmlformats.org/officeDocument/2006/relationships/ctrlProp" Target="../ctrlProps/ctrlProp644.xml"/><Relationship Id="rId201" Type="http://schemas.openxmlformats.org/officeDocument/2006/relationships/ctrlProp" Target="../ctrlProps/ctrlProp199.xml"/><Relationship Id="rId285" Type="http://schemas.openxmlformats.org/officeDocument/2006/relationships/ctrlProp" Target="../ctrlProps/ctrlProp283.xml"/><Relationship Id="rId506" Type="http://schemas.openxmlformats.org/officeDocument/2006/relationships/ctrlProp" Target="../ctrlProps/ctrlProp504.xml"/><Relationship Id="rId853" Type="http://schemas.openxmlformats.org/officeDocument/2006/relationships/ctrlProp" Target="../ctrlProps/ctrlProp851.xml"/><Relationship Id="rId492" Type="http://schemas.openxmlformats.org/officeDocument/2006/relationships/ctrlProp" Target="../ctrlProps/ctrlProp490.xml"/><Relationship Id="rId713" Type="http://schemas.openxmlformats.org/officeDocument/2006/relationships/ctrlProp" Target="../ctrlProps/ctrlProp711.xml"/><Relationship Id="rId797" Type="http://schemas.openxmlformats.org/officeDocument/2006/relationships/ctrlProp" Target="../ctrlProps/ctrlProp795.xml"/><Relationship Id="rId920" Type="http://schemas.openxmlformats.org/officeDocument/2006/relationships/ctrlProp" Target="../ctrlProps/ctrlProp918.xml"/><Relationship Id="rId145" Type="http://schemas.openxmlformats.org/officeDocument/2006/relationships/ctrlProp" Target="../ctrlProps/ctrlProp143.xml"/><Relationship Id="rId352" Type="http://schemas.openxmlformats.org/officeDocument/2006/relationships/ctrlProp" Target="../ctrlProps/ctrlProp350.xml"/><Relationship Id="rId212" Type="http://schemas.openxmlformats.org/officeDocument/2006/relationships/ctrlProp" Target="../ctrlProps/ctrlProp210.xml"/><Relationship Id="rId657" Type="http://schemas.openxmlformats.org/officeDocument/2006/relationships/ctrlProp" Target="../ctrlProps/ctrlProp655.xml"/><Relationship Id="rId864" Type="http://schemas.openxmlformats.org/officeDocument/2006/relationships/ctrlProp" Target="../ctrlProps/ctrlProp862.xml"/><Relationship Id="rId296" Type="http://schemas.openxmlformats.org/officeDocument/2006/relationships/ctrlProp" Target="../ctrlProps/ctrlProp294.xml"/><Relationship Id="rId517" Type="http://schemas.openxmlformats.org/officeDocument/2006/relationships/ctrlProp" Target="../ctrlProps/ctrlProp515.xml"/><Relationship Id="rId724" Type="http://schemas.openxmlformats.org/officeDocument/2006/relationships/ctrlProp" Target="../ctrlProps/ctrlProp722.xml"/><Relationship Id="rId931" Type="http://schemas.openxmlformats.org/officeDocument/2006/relationships/ctrlProp" Target="../ctrlProps/ctrlProp929.xml"/><Relationship Id="rId60" Type="http://schemas.openxmlformats.org/officeDocument/2006/relationships/ctrlProp" Target="../ctrlProps/ctrlProp58.xml"/><Relationship Id="rId156" Type="http://schemas.openxmlformats.org/officeDocument/2006/relationships/ctrlProp" Target="../ctrlProps/ctrlProp154.xml"/><Relationship Id="rId363" Type="http://schemas.openxmlformats.org/officeDocument/2006/relationships/ctrlProp" Target="../ctrlProps/ctrlProp361.xml"/><Relationship Id="rId570" Type="http://schemas.openxmlformats.org/officeDocument/2006/relationships/ctrlProp" Target="../ctrlProps/ctrlProp568.xml"/><Relationship Id="rId1007" Type="http://schemas.openxmlformats.org/officeDocument/2006/relationships/ctrlProp" Target="../ctrlProps/ctrlProp1005.xml"/><Relationship Id="rId223" Type="http://schemas.openxmlformats.org/officeDocument/2006/relationships/ctrlProp" Target="../ctrlProps/ctrlProp221.xml"/><Relationship Id="rId430" Type="http://schemas.openxmlformats.org/officeDocument/2006/relationships/ctrlProp" Target="../ctrlProps/ctrlProp428.xml"/><Relationship Id="rId668" Type="http://schemas.openxmlformats.org/officeDocument/2006/relationships/ctrlProp" Target="../ctrlProps/ctrlProp666.xml"/><Relationship Id="rId875" Type="http://schemas.openxmlformats.org/officeDocument/2006/relationships/ctrlProp" Target="../ctrlProps/ctrlProp873.xml"/><Relationship Id="rId18" Type="http://schemas.openxmlformats.org/officeDocument/2006/relationships/ctrlProp" Target="../ctrlProps/ctrlProp16.xml"/><Relationship Id="rId528" Type="http://schemas.openxmlformats.org/officeDocument/2006/relationships/ctrlProp" Target="../ctrlProps/ctrlProp526.xml"/><Relationship Id="rId735" Type="http://schemas.openxmlformats.org/officeDocument/2006/relationships/ctrlProp" Target="../ctrlProps/ctrlProp733.xml"/><Relationship Id="rId942" Type="http://schemas.openxmlformats.org/officeDocument/2006/relationships/ctrlProp" Target="../ctrlProps/ctrlProp940.xml"/><Relationship Id="rId167" Type="http://schemas.openxmlformats.org/officeDocument/2006/relationships/ctrlProp" Target="../ctrlProps/ctrlProp165.xml"/><Relationship Id="rId374" Type="http://schemas.openxmlformats.org/officeDocument/2006/relationships/ctrlProp" Target="../ctrlProps/ctrlProp372.xml"/><Relationship Id="rId581" Type="http://schemas.openxmlformats.org/officeDocument/2006/relationships/ctrlProp" Target="../ctrlProps/ctrlProp579.xml"/><Relationship Id="rId1018" Type="http://schemas.openxmlformats.org/officeDocument/2006/relationships/ctrlProp" Target="../ctrlProps/ctrlProp1016.xml"/><Relationship Id="rId71" Type="http://schemas.openxmlformats.org/officeDocument/2006/relationships/ctrlProp" Target="../ctrlProps/ctrlProp69.xml"/><Relationship Id="rId234" Type="http://schemas.openxmlformats.org/officeDocument/2006/relationships/ctrlProp" Target="../ctrlProps/ctrlProp232.xml"/><Relationship Id="rId679" Type="http://schemas.openxmlformats.org/officeDocument/2006/relationships/ctrlProp" Target="../ctrlProps/ctrlProp677.xml"/><Relationship Id="rId802" Type="http://schemas.openxmlformats.org/officeDocument/2006/relationships/ctrlProp" Target="../ctrlProps/ctrlProp800.xml"/><Relationship Id="rId886" Type="http://schemas.openxmlformats.org/officeDocument/2006/relationships/ctrlProp" Target="../ctrlProps/ctrlProp884.xml"/><Relationship Id="rId2" Type="http://schemas.openxmlformats.org/officeDocument/2006/relationships/drawing" Target="../drawings/drawing2.xml"/><Relationship Id="rId29" Type="http://schemas.openxmlformats.org/officeDocument/2006/relationships/ctrlProp" Target="../ctrlProps/ctrlProp27.xml"/><Relationship Id="rId441" Type="http://schemas.openxmlformats.org/officeDocument/2006/relationships/ctrlProp" Target="../ctrlProps/ctrlProp439.xml"/><Relationship Id="rId539" Type="http://schemas.openxmlformats.org/officeDocument/2006/relationships/ctrlProp" Target="../ctrlProps/ctrlProp537.xml"/><Relationship Id="rId746" Type="http://schemas.openxmlformats.org/officeDocument/2006/relationships/ctrlProp" Target="../ctrlProps/ctrlProp744.xml"/><Relationship Id="rId178" Type="http://schemas.openxmlformats.org/officeDocument/2006/relationships/ctrlProp" Target="../ctrlProps/ctrlProp176.xml"/><Relationship Id="rId301" Type="http://schemas.openxmlformats.org/officeDocument/2006/relationships/ctrlProp" Target="../ctrlProps/ctrlProp299.xml"/><Relationship Id="rId953" Type="http://schemas.openxmlformats.org/officeDocument/2006/relationships/ctrlProp" Target="../ctrlProps/ctrlProp951.xml"/><Relationship Id="rId82" Type="http://schemas.openxmlformats.org/officeDocument/2006/relationships/ctrlProp" Target="../ctrlProps/ctrlProp80.xml"/><Relationship Id="rId385" Type="http://schemas.openxmlformats.org/officeDocument/2006/relationships/ctrlProp" Target="../ctrlProps/ctrlProp383.xml"/><Relationship Id="rId592" Type="http://schemas.openxmlformats.org/officeDocument/2006/relationships/ctrlProp" Target="../ctrlProps/ctrlProp590.xml"/><Relationship Id="rId606" Type="http://schemas.openxmlformats.org/officeDocument/2006/relationships/ctrlProp" Target="../ctrlProps/ctrlProp604.xml"/><Relationship Id="rId813" Type="http://schemas.openxmlformats.org/officeDocument/2006/relationships/ctrlProp" Target="../ctrlProps/ctrlProp811.xml"/><Relationship Id="rId245" Type="http://schemas.openxmlformats.org/officeDocument/2006/relationships/ctrlProp" Target="../ctrlProps/ctrlProp243.xml"/><Relationship Id="rId452" Type="http://schemas.openxmlformats.org/officeDocument/2006/relationships/ctrlProp" Target="../ctrlProps/ctrlProp450.xml"/><Relationship Id="rId897" Type="http://schemas.openxmlformats.org/officeDocument/2006/relationships/ctrlProp" Target="../ctrlProps/ctrlProp895.xml"/><Relationship Id="rId105" Type="http://schemas.openxmlformats.org/officeDocument/2006/relationships/ctrlProp" Target="../ctrlProps/ctrlProp103.xml"/><Relationship Id="rId312" Type="http://schemas.openxmlformats.org/officeDocument/2006/relationships/ctrlProp" Target="../ctrlProps/ctrlProp310.xml"/><Relationship Id="rId757" Type="http://schemas.openxmlformats.org/officeDocument/2006/relationships/ctrlProp" Target="../ctrlProps/ctrlProp755.xml"/><Relationship Id="rId964" Type="http://schemas.openxmlformats.org/officeDocument/2006/relationships/ctrlProp" Target="../ctrlProps/ctrlProp962.xml"/><Relationship Id="rId93" Type="http://schemas.openxmlformats.org/officeDocument/2006/relationships/ctrlProp" Target="../ctrlProps/ctrlProp91.xml"/><Relationship Id="rId189" Type="http://schemas.openxmlformats.org/officeDocument/2006/relationships/ctrlProp" Target="../ctrlProps/ctrlProp187.xml"/><Relationship Id="rId396" Type="http://schemas.openxmlformats.org/officeDocument/2006/relationships/ctrlProp" Target="../ctrlProps/ctrlProp394.xml"/><Relationship Id="rId617" Type="http://schemas.openxmlformats.org/officeDocument/2006/relationships/ctrlProp" Target="../ctrlProps/ctrlProp615.xml"/><Relationship Id="rId824" Type="http://schemas.openxmlformats.org/officeDocument/2006/relationships/ctrlProp" Target="../ctrlProps/ctrlProp822.xml"/><Relationship Id="rId256" Type="http://schemas.openxmlformats.org/officeDocument/2006/relationships/ctrlProp" Target="../ctrlProps/ctrlProp254.xml"/><Relationship Id="rId463" Type="http://schemas.openxmlformats.org/officeDocument/2006/relationships/ctrlProp" Target="../ctrlProps/ctrlProp461.xml"/><Relationship Id="rId670" Type="http://schemas.openxmlformats.org/officeDocument/2006/relationships/ctrlProp" Target="../ctrlProps/ctrlProp668.xml"/><Relationship Id="rId116" Type="http://schemas.openxmlformats.org/officeDocument/2006/relationships/ctrlProp" Target="../ctrlProps/ctrlProp114.xml"/><Relationship Id="rId323" Type="http://schemas.openxmlformats.org/officeDocument/2006/relationships/ctrlProp" Target="../ctrlProps/ctrlProp321.xml"/><Relationship Id="rId530" Type="http://schemas.openxmlformats.org/officeDocument/2006/relationships/ctrlProp" Target="../ctrlProps/ctrlProp528.xml"/><Relationship Id="rId768" Type="http://schemas.openxmlformats.org/officeDocument/2006/relationships/ctrlProp" Target="../ctrlProps/ctrlProp766.xml"/><Relationship Id="rId975" Type="http://schemas.openxmlformats.org/officeDocument/2006/relationships/ctrlProp" Target="../ctrlProps/ctrlProp973.xml"/><Relationship Id="rId20" Type="http://schemas.openxmlformats.org/officeDocument/2006/relationships/ctrlProp" Target="../ctrlProps/ctrlProp18.xml"/><Relationship Id="rId628" Type="http://schemas.openxmlformats.org/officeDocument/2006/relationships/ctrlProp" Target="../ctrlProps/ctrlProp626.xml"/><Relationship Id="rId835" Type="http://schemas.openxmlformats.org/officeDocument/2006/relationships/ctrlProp" Target="../ctrlProps/ctrlProp833.xml"/><Relationship Id="rId267" Type="http://schemas.openxmlformats.org/officeDocument/2006/relationships/ctrlProp" Target="../ctrlProps/ctrlProp265.xml"/><Relationship Id="rId474" Type="http://schemas.openxmlformats.org/officeDocument/2006/relationships/ctrlProp" Target="../ctrlProps/ctrlProp472.xml"/><Relationship Id="rId1020" Type="http://schemas.openxmlformats.org/officeDocument/2006/relationships/ctrlProp" Target="../ctrlProps/ctrlProp1018.xml"/><Relationship Id="rId127" Type="http://schemas.openxmlformats.org/officeDocument/2006/relationships/ctrlProp" Target="../ctrlProps/ctrlProp125.xml"/><Relationship Id="rId681" Type="http://schemas.openxmlformats.org/officeDocument/2006/relationships/ctrlProp" Target="../ctrlProps/ctrlProp679.xml"/><Relationship Id="rId779" Type="http://schemas.openxmlformats.org/officeDocument/2006/relationships/ctrlProp" Target="../ctrlProps/ctrlProp777.xml"/><Relationship Id="rId902" Type="http://schemas.openxmlformats.org/officeDocument/2006/relationships/ctrlProp" Target="../ctrlProps/ctrlProp900.xml"/><Relationship Id="rId986" Type="http://schemas.openxmlformats.org/officeDocument/2006/relationships/ctrlProp" Target="../ctrlProps/ctrlProp984.xml"/><Relationship Id="rId31" Type="http://schemas.openxmlformats.org/officeDocument/2006/relationships/ctrlProp" Target="../ctrlProps/ctrlProp29.xml"/><Relationship Id="rId334" Type="http://schemas.openxmlformats.org/officeDocument/2006/relationships/ctrlProp" Target="../ctrlProps/ctrlProp332.xml"/><Relationship Id="rId541" Type="http://schemas.openxmlformats.org/officeDocument/2006/relationships/ctrlProp" Target="../ctrlProps/ctrlProp539.xml"/><Relationship Id="rId639" Type="http://schemas.openxmlformats.org/officeDocument/2006/relationships/ctrlProp" Target="../ctrlProps/ctrlProp637.xml"/><Relationship Id="rId180" Type="http://schemas.openxmlformats.org/officeDocument/2006/relationships/ctrlProp" Target="../ctrlProps/ctrlProp178.xml"/><Relationship Id="rId278" Type="http://schemas.openxmlformats.org/officeDocument/2006/relationships/ctrlProp" Target="../ctrlProps/ctrlProp276.xml"/><Relationship Id="rId401" Type="http://schemas.openxmlformats.org/officeDocument/2006/relationships/ctrlProp" Target="../ctrlProps/ctrlProp399.xml"/><Relationship Id="rId846" Type="http://schemas.openxmlformats.org/officeDocument/2006/relationships/ctrlProp" Target="../ctrlProps/ctrlProp844.xml"/><Relationship Id="rId485" Type="http://schemas.openxmlformats.org/officeDocument/2006/relationships/ctrlProp" Target="../ctrlProps/ctrlProp483.xml"/><Relationship Id="rId692" Type="http://schemas.openxmlformats.org/officeDocument/2006/relationships/ctrlProp" Target="../ctrlProps/ctrlProp690.xml"/><Relationship Id="rId706" Type="http://schemas.openxmlformats.org/officeDocument/2006/relationships/ctrlProp" Target="../ctrlProps/ctrlProp704.xml"/><Relationship Id="rId913" Type="http://schemas.openxmlformats.org/officeDocument/2006/relationships/ctrlProp" Target="../ctrlProps/ctrlProp911.xml"/><Relationship Id="rId42" Type="http://schemas.openxmlformats.org/officeDocument/2006/relationships/ctrlProp" Target="../ctrlProps/ctrlProp40.xml"/><Relationship Id="rId138" Type="http://schemas.openxmlformats.org/officeDocument/2006/relationships/ctrlProp" Target="../ctrlProps/ctrlProp136.xml"/><Relationship Id="rId345" Type="http://schemas.openxmlformats.org/officeDocument/2006/relationships/ctrlProp" Target="../ctrlProps/ctrlProp343.xml"/><Relationship Id="rId552" Type="http://schemas.openxmlformats.org/officeDocument/2006/relationships/ctrlProp" Target="../ctrlProps/ctrlProp550.xml"/><Relationship Id="rId997" Type="http://schemas.openxmlformats.org/officeDocument/2006/relationships/ctrlProp" Target="../ctrlProps/ctrlProp995.xml"/><Relationship Id="rId191" Type="http://schemas.openxmlformats.org/officeDocument/2006/relationships/ctrlProp" Target="../ctrlProps/ctrlProp189.xml"/><Relationship Id="rId205" Type="http://schemas.openxmlformats.org/officeDocument/2006/relationships/ctrlProp" Target="../ctrlProps/ctrlProp203.xml"/><Relationship Id="rId412" Type="http://schemas.openxmlformats.org/officeDocument/2006/relationships/ctrlProp" Target="../ctrlProps/ctrlProp410.xml"/><Relationship Id="rId857" Type="http://schemas.openxmlformats.org/officeDocument/2006/relationships/ctrlProp" Target="../ctrlProps/ctrlProp855.xml"/><Relationship Id="rId289" Type="http://schemas.openxmlformats.org/officeDocument/2006/relationships/ctrlProp" Target="../ctrlProps/ctrlProp287.xml"/><Relationship Id="rId496" Type="http://schemas.openxmlformats.org/officeDocument/2006/relationships/ctrlProp" Target="../ctrlProps/ctrlProp494.xml"/><Relationship Id="rId717" Type="http://schemas.openxmlformats.org/officeDocument/2006/relationships/ctrlProp" Target="../ctrlProps/ctrlProp715.xml"/><Relationship Id="rId924" Type="http://schemas.openxmlformats.org/officeDocument/2006/relationships/ctrlProp" Target="../ctrlProps/ctrlProp922.xml"/><Relationship Id="rId53" Type="http://schemas.openxmlformats.org/officeDocument/2006/relationships/ctrlProp" Target="../ctrlProps/ctrlProp51.xml"/><Relationship Id="rId149" Type="http://schemas.openxmlformats.org/officeDocument/2006/relationships/ctrlProp" Target="../ctrlProps/ctrlProp147.xml"/><Relationship Id="rId356" Type="http://schemas.openxmlformats.org/officeDocument/2006/relationships/ctrlProp" Target="../ctrlProps/ctrlProp354.xml"/><Relationship Id="rId563" Type="http://schemas.openxmlformats.org/officeDocument/2006/relationships/ctrlProp" Target="../ctrlProps/ctrlProp561.xml"/><Relationship Id="rId770" Type="http://schemas.openxmlformats.org/officeDocument/2006/relationships/ctrlProp" Target="../ctrlProps/ctrlProp768.xml"/><Relationship Id="rId216" Type="http://schemas.openxmlformats.org/officeDocument/2006/relationships/ctrlProp" Target="../ctrlProps/ctrlProp214.xml"/><Relationship Id="rId423" Type="http://schemas.openxmlformats.org/officeDocument/2006/relationships/ctrlProp" Target="../ctrlProps/ctrlProp421.xml"/><Relationship Id="rId868" Type="http://schemas.openxmlformats.org/officeDocument/2006/relationships/ctrlProp" Target="../ctrlProps/ctrlProp866.xml"/><Relationship Id="rId630" Type="http://schemas.openxmlformats.org/officeDocument/2006/relationships/ctrlProp" Target="../ctrlProps/ctrlProp628.xml"/><Relationship Id="rId728" Type="http://schemas.openxmlformats.org/officeDocument/2006/relationships/ctrlProp" Target="../ctrlProps/ctrlProp726.xml"/><Relationship Id="rId935" Type="http://schemas.openxmlformats.org/officeDocument/2006/relationships/ctrlProp" Target="../ctrlProps/ctrlProp933.xml"/><Relationship Id="rId64" Type="http://schemas.openxmlformats.org/officeDocument/2006/relationships/ctrlProp" Target="../ctrlProps/ctrlProp62.xml"/><Relationship Id="rId367" Type="http://schemas.openxmlformats.org/officeDocument/2006/relationships/ctrlProp" Target="../ctrlProps/ctrlProp365.xml"/><Relationship Id="rId574" Type="http://schemas.openxmlformats.org/officeDocument/2006/relationships/ctrlProp" Target="../ctrlProps/ctrlProp572.xml"/><Relationship Id="rId227" Type="http://schemas.openxmlformats.org/officeDocument/2006/relationships/ctrlProp" Target="../ctrlProps/ctrlProp225.xml"/><Relationship Id="rId781" Type="http://schemas.openxmlformats.org/officeDocument/2006/relationships/ctrlProp" Target="../ctrlProps/ctrlProp779.xml"/><Relationship Id="rId879" Type="http://schemas.openxmlformats.org/officeDocument/2006/relationships/ctrlProp" Target="../ctrlProps/ctrlProp877.xml"/><Relationship Id="rId434" Type="http://schemas.openxmlformats.org/officeDocument/2006/relationships/ctrlProp" Target="../ctrlProps/ctrlProp432.xml"/><Relationship Id="rId641" Type="http://schemas.openxmlformats.org/officeDocument/2006/relationships/ctrlProp" Target="../ctrlProps/ctrlProp639.xml"/><Relationship Id="rId739" Type="http://schemas.openxmlformats.org/officeDocument/2006/relationships/ctrlProp" Target="../ctrlProps/ctrlProp737.xml"/><Relationship Id="rId280" Type="http://schemas.openxmlformats.org/officeDocument/2006/relationships/ctrlProp" Target="../ctrlProps/ctrlProp278.xml"/><Relationship Id="rId501" Type="http://schemas.openxmlformats.org/officeDocument/2006/relationships/ctrlProp" Target="../ctrlProps/ctrlProp499.xml"/><Relationship Id="rId946" Type="http://schemas.openxmlformats.org/officeDocument/2006/relationships/ctrlProp" Target="../ctrlProps/ctrlProp944.xml"/><Relationship Id="rId75" Type="http://schemas.openxmlformats.org/officeDocument/2006/relationships/ctrlProp" Target="../ctrlProps/ctrlProp73.xml"/><Relationship Id="rId140" Type="http://schemas.openxmlformats.org/officeDocument/2006/relationships/ctrlProp" Target="../ctrlProps/ctrlProp138.xml"/><Relationship Id="rId378" Type="http://schemas.openxmlformats.org/officeDocument/2006/relationships/ctrlProp" Target="../ctrlProps/ctrlProp376.xml"/><Relationship Id="rId585" Type="http://schemas.openxmlformats.org/officeDocument/2006/relationships/ctrlProp" Target="../ctrlProps/ctrlProp583.xml"/><Relationship Id="rId792" Type="http://schemas.openxmlformats.org/officeDocument/2006/relationships/ctrlProp" Target="../ctrlProps/ctrlProp790.xml"/><Relationship Id="rId806" Type="http://schemas.openxmlformats.org/officeDocument/2006/relationships/ctrlProp" Target="../ctrlProps/ctrlProp804.xml"/><Relationship Id="rId6" Type="http://schemas.openxmlformats.org/officeDocument/2006/relationships/ctrlProp" Target="../ctrlProps/ctrlProp4.xml"/><Relationship Id="rId238" Type="http://schemas.openxmlformats.org/officeDocument/2006/relationships/ctrlProp" Target="../ctrlProps/ctrlProp236.xml"/><Relationship Id="rId445" Type="http://schemas.openxmlformats.org/officeDocument/2006/relationships/ctrlProp" Target="../ctrlProps/ctrlProp443.xml"/><Relationship Id="rId652" Type="http://schemas.openxmlformats.org/officeDocument/2006/relationships/ctrlProp" Target="../ctrlProps/ctrlProp650.xml"/><Relationship Id="rId291" Type="http://schemas.openxmlformats.org/officeDocument/2006/relationships/ctrlProp" Target="../ctrlProps/ctrlProp289.xml"/><Relationship Id="rId305" Type="http://schemas.openxmlformats.org/officeDocument/2006/relationships/ctrlProp" Target="../ctrlProps/ctrlProp303.xml"/><Relationship Id="rId512" Type="http://schemas.openxmlformats.org/officeDocument/2006/relationships/ctrlProp" Target="../ctrlProps/ctrlProp510.xml"/><Relationship Id="rId957" Type="http://schemas.openxmlformats.org/officeDocument/2006/relationships/ctrlProp" Target="../ctrlProps/ctrlProp955.xml"/><Relationship Id="rId86" Type="http://schemas.openxmlformats.org/officeDocument/2006/relationships/ctrlProp" Target="../ctrlProps/ctrlProp84.xml"/><Relationship Id="rId151" Type="http://schemas.openxmlformats.org/officeDocument/2006/relationships/ctrlProp" Target="../ctrlProps/ctrlProp149.xml"/><Relationship Id="rId389" Type="http://schemas.openxmlformats.org/officeDocument/2006/relationships/ctrlProp" Target="../ctrlProps/ctrlProp387.xml"/><Relationship Id="rId596" Type="http://schemas.openxmlformats.org/officeDocument/2006/relationships/ctrlProp" Target="../ctrlProps/ctrlProp594.xml"/><Relationship Id="rId817" Type="http://schemas.openxmlformats.org/officeDocument/2006/relationships/ctrlProp" Target="../ctrlProps/ctrlProp815.xml"/><Relationship Id="rId1002" Type="http://schemas.openxmlformats.org/officeDocument/2006/relationships/ctrlProp" Target="../ctrlProps/ctrlProp1000.xml"/><Relationship Id="rId249" Type="http://schemas.openxmlformats.org/officeDocument/2006/relationships/ctrlProp" Target="../ctrlProps/ctrlProp247.xml"/><Relationship Id="rId456" Type="http://schemas.openxmlformats.org/officeDocument/2006/relationships/ctrlProp" Target="../ctrlProps/ctrlProp454.xml"/><Relationship Id="rId663" Type="http://schemas.openxmlformats.org/officeDocument/2006/relationships/ctrlProp" Target="../ctrlProps/ctrlProp661.xml"/><Relationship Id="rId870" Type="http://schemas.openxmlformats.org/officeDocument/2006/relationships/ctrlProp" Target="../ctrlProps/ctrlProp868.xml"/><Relationship Id="rId13" Type="http://schemas.openxmlformats.org/officeDocument/2006/relationships/ctrlProp" Target="../ctrlProps/ctrlProp11.xml"/><Relationship Id="rId109" Type="http://schemas.openxmlformats.org/officeDocument/2006/relationships/ctrlProp" Target="../ctrlProps/ctrlProp107.xml"/><Relationship Id="rId316" Type="http://schemas.openxmlformats.org/officeDocument/2006/relationships/ctrlProp" Target="../ctrlProps/ctrlProp314.xml"/><Relationship Id="rId523" Type="http://schemas.openxmlformats.org/officeDocument/2006/relationships/ctrlProp" Target="../ctrlProps/ctrlProp521.xml"/><Relationship Id="rId968" Type="http://schemas.openxmlformats.org/officeDocument/2006/relationships/ctrlProp" Target="../ctrlProps/ctrlProp966.xml"/><Relationship Id="rId97" Type="http://schemas.openxmlformats.org/officeDocument/2006/relationships/ctrlProp" Target="../ctrlProps/ctrlProp95.xml"/><Relationship Id="rId730" Type="http://schemas.openxmlformats.org/officeDocument/2006/relationships/ctrlProp" Target="../ctrlProps/ctrlProp728.xml"/><Relationship Id="rId828" Type="http://schemas.openxmlformats.org/officeDocument/2006/relationships/ctrlProp" Target="../ctrlProps/ctrlProp826.xml"/><Relationship Id="rId1013" Type="http://schemas.openxmlformats.org/officeDocument/2006/relationships/ctrlProp" Target="../ctrlProps/ctrlProp1011.xml"/><Relationship Id="rId162" Type="http://schemas.openxmlformats.org/officeDocument/2006/relationships/ctrlProp" Target="../ctrlProps/ctrlProp160.xml"/><Relationship Id="rId467" Type="http://schemas.openxmlformats.org/officeDocument/2006/relationships/ctrlProp" Target="../ctrlProps/ctrlProp465.xml"/><Relationship Id="rId674" Type="http://schemas.openxmlformats.org/officeDocument/2006/relationships/ctrlProp" Target="../ctrlProps/ctrlProp672.xml"/><Relationship Id="rId881" Type="http://schemas.openxmlformats.org/officeDocument/2006/relationships/ctrlProp" Target="../ctrlProps/ctrlProp879.xml"/><Relationship Id="rId979" Type="http://schemas.openxmlformats.org/officeDocument/2006/relationships/ctrlProp" Target="../ctrlProps/ctrlProp977.xml"/><Relationship Id="rId24" Type="http://schemas.openxmlformats.org/officeDocument/2006/relationships/ctrlProp" Target="../ctrlProps/ctrlProp22.xml"/><Relationship Id="rId327" Type="http://schemas.openxmlformats.org/officeDocument/2006/relationships/ctrlProp" Target="../ctrlProps/ctrlProp325.xml"/><Relationship Id="rId534" Type="http://schemas.openxmlformats.org/officeDocument/2006/relationships/ctrlProp" Target="../ctrlProps/ctrlProp532.xml"/><Relationship Id="rId741" Type="http://schemas.openxmlformats.org/officeDocument/2006/relationships/ctrlProp" Target="../ctrlProps/ctrlProp739.xml"/><Relationship Id="rId839" Type="http://schemas.openxmlformats.org/officeDocument/2006/relationships/ctrlProp" Target="../ctrlProps/ctrlProp837.xml"/><Relationship Id="rId173" Type="http://schemas.openxmlformats.org/officeDocument/2006/relationships/ctrlProp" Target="../ctrlProps/ctrlProp171.xml"/><Relationship Id="rId380" Type="http://schemas.openxmlformats.org/officeDocument/2006/relationships/ctrlProp" Target="../ctrlProps/ctrlProp378.xml"/><Relationship Id="rId601" Type="http://schemas.openxmlformats.org/officeDocument/2006/relationships/ctrlProp" Target="../ctrlProps/ctrlProp599.xml"/><Relationship Id="rId1024" Type="http://schemas.openxmlformats.org/officeDocument/2006/relationships/ctrlProp" Target="../ctrlProps/ctrlProp1022.xml"/><Relationship Id="rId240" Type="http://schemas.openxmlformats.org/officeDocument/2006/relationships/ctrlProp" Target="../ctrlProps/ctrlProp238.xml"/><Relationship Id="rId478" Type="http://schemas.openxmlformats.org/officeDocument/2006/relationships/ctrlProp" Target="../ctrlProps/ctrlProp476.xml"/><Relationship Id="rId685" Type="http://schemas.openxmlformats.org/officeDocument/2006/relationships/ctrlProp" Target="../ctrlProps/ctrlProp683.xml"/><Relationship Id="rId892" Type="http://schemas.openxmlformats.org/officeDocument/2006/relationships/ctrlProp" Target="../ctrlProps/ctrlProp890.xml"/><Relationship Id="rId906" Type="http://schemas.openxmlformats.org/officeDocument/2006/relationships/ctrlProp" Target="../ctrlProps/ctrlProp904.xml"/><Relationship Id="rId35" Type="http://schemas.openxmlformats.org/officeDocument/2006/relationships/ctrlProp" Target="../ctrlProps/ctrlProp33.xml"/><Relationship Id="rId100" Type="http://schemas.openxmlformats.org/officeDocument/2006/relationships/ctrlProp" Target="../ctrlProps/ctrlProp98.xml"/><Relationship Id="rId338" Type="http://schemas.openxmlformats.org/officeDocument/2006/relationships/ctrlProp" Target="../ctrlProps/ctrlProp336.xml"/><Relationship Id="rId545" Type="http://schemas.openxmlformats.org/officeDocument/2006/relationships/ctrlProp" Target="../ctrlProps/ctrlProp543.xml"/><Relationship Id="rId752" Type="http://schemas.openxmlformats.org/officeDocument/2006/relationships/ctrlProp" Target="../ctrlProps/ctrlProp750.xml"/><Relationship Id="rId184" Type="http://schemas.openxmlformats.org/officeDocument/2006/relationships/ctrlProp" Target="../ctrlProps/ctrlProp182.xml"/><Relationship Id="rId391" Type="http://schemas.openxmlformats.org/officeDocument/2006/relationships/ctrlProp" Target="../ctrlProps/ctrlProp389.xml"/><Relationship Id="rId405" Type="http://schemas.openxmlformats.org/officeDocument/2006/relationships/ctrlProp" Target="../ctrlProps/ctrlProp403.xml"/><Relationship Id="rId612" Type="http://schemas.openxmlformats.org/officeDocument/2006/relationships/ctrlProp" Target="../ctrlProps/ctrlProp610.xml"/><Relationship Id="rId251" Type="http://schemas.openxmlformats.org/officeDocument/2006/relationships/ctrlProp" Target="../ctrlProps/ctrlProp249.xml"/><Relationship Id="rId489" Type="http://schemas.openxmlformats.org/officeDocument/2006/relationships/ctrlProp" Target="../ctrlProps/ctrlProp487.xml"/><Relationship Id="rId696" Type="http://schemas.openxmlformats.org/officeDocument/2006/relationships/ctrlProp" Target="../ctrlProps/ctrlProp694.xml"/><Relationship Id="rId917" Type="http://schemas.openxmlformats.org/officeDocument/2006/relationships/ctrlProp" Target="../ctrlProps/ctrlProp915.xml"/><Relationship Id="rId46" Type="http://schemas.openxmlformats.org/officeDocument/2006/relationships/ctrlProp" Target="../ctrlProps/ctrlProp44.xml"/><Relationship Id="rId349" Type="http://schemas.openxmlformats.org/officeDocument/2006/relationships/ctrlProp" Target="../ctrlProps/ctrlProp347.xml"/><Relationship Id="rId556" Type="http://schemas.openxmlformats.org/officeDocument/2006/relationships/ctrlProp" Target="../ctrlProps/ctrlProp554.xml"/><Relationship Id="rId763" Type="http://schemas.openxmlformats.org/officeDocument/2006/relationships/ctrlProp" Target="../ctrlProps/ctrlProp761.xml"/><Relationship Id="rId111" Type="http://schemas.openxmlformats.org/officeDocument/2006/relationships/ctrlProp" Target="../ctrlProps/ctrlProp109.xml"/><Relationship Id="rId195" Type="http://schemas.openxmlformats.org/officeDocument/2006/relationships/ctrlProp" Target="../ctrlProps/ctrlProp193.xml"/><Relationship Id="rId209" Type="http://schemas.openxmlformats.org/officeDocument/2006/relationships/ctrlProp" Target="../ctrlProps/ctrlProp207.xml"/><Relationship Id="rId416" Type="http://schemas.openxmlformats.org/officeDocument/2006/relationships/ctrlProp" Target="../ctrlProps/ctrlProp414.xml"/><Relationship Id="rId970" Type="http://schemas.openxmlformats.org/officeDocument/2006/relationships/ctrlProp" Target="../ctrlProps/ctrlProp968.xml"/><Relationship Id="rId623" Type="http://schemas.openxmlformats.org/officeDocument/2006/relationships/ctrlProp" Target="../ctrlProps/ctrlProp621.xml"/><Relationship Id="rId830" Type="http://schemas.openxmlformats.org/officeDocument/2006/relationships/ctrlProp" Target="../ctrlProps/ctrlProp828.xml"/><Relationship Id="rId928" Type="http://schemas.openxmlformats.org/officeDocument/2006/relationships/ctrlProp" Target="../ctrlProps/ctrlProp926.xml"/><Relationship Id="rId57" Type="http://schemas.openxmlformats.org/officeDocument/2006/relationships/ctrlProp" Target="../ctrlProps/ctrlProp55.xml"/><Relationship Id="rId262" Type="http://schemas.openxmlformats.org/officeDocument/2006/relationships/ctrlProp" Target="../ctrlProps/ctrlProp260.xml"/><Relationship Id="rId567" Type="http://schemas.openxmlformats.org/officeDocument/2006/relationships/ctrlProp" Target="../ctrlProps/ctrlProp565.xml"/><Relationship Id="rId122" Type="http://schemas.openxmlformats.org/officeDocument/2006/relationships/ctrlProp" Target="../ctrlProps/ctrlProp120.xml"/><Relationship Id="rId774" Type="http://schemas.openxmlformats.org/officeDocument/2006/relationships/ctrlProp" Target="../ctrlProps/ctrlProp772.xml"/><Relationship Id="rId981" Type="http://schemas.openxmlformats.org/officeDocument/2006/relationships/ctrlProp" Target="../ctrlProps/ctrlProp979.xml"/><Relationship Id="rId427" Type="http://schemas.openxmlformats.org/officeDocument/2006/relationships/ctrlProp" Target="../ctrlProps/ctrlProp425.xml"/><Relationship Id="rId634" Type="http://schemas.openxmlformats.org/officeDocument/2006/relationships/ctrlProp" Target="../ctrlProps/ctrlProp632.xml"/><Relationship Id="rId841" Type="http://schemas.openxmlformats.org/officeDocument/2006/relationships/ctrlProp" Target="../ctrlProps/ctrlProp839.xml"/><Relationship Id="rId273" Type="http://schemas.openxmlformats.org/officeDocument/2006/relationships/ctrlProp" Target="../ctrlProps/ctrlProp271.xml"/><Relationship Id="rId480" Type="http://schemas.openxmlformats.org/officeDocument/2006/relationships/ctrlProp" Target="../ctrlProps/ctrlProp478.xml"/><Relationship Id="rId701" Type="http://schemas.openxmlformats.org/officeDocument/2006/relationships/ctrlProp" Target="../ctrlProps/ctrlProp699.xml"/><Relationship Id="rId939" Type="http://schemas.openxmlformats.org/officeDocument/2006/relationships/ctrlProp" Target="../ctrlProps/ctrlProp937.xml"/><Relationship Id="rId68" Type="http://schemas.openxmlformats.org/officeDocument/2006/relationships/ctrlProp" Target="../ctrlProps/ctrlProp66.xml"/><Relationship Id="rId133" Type="http://schemas.openxmlformats.org/officeDocument/2006/relationships/ctrlProp" Target="../ctrlProps/ctrlProp131.xml"/><Relationship Id="rId340" Type="http://schemas.openxmlformats.org/officeDocument/2006/relationships/ctrlProp" Target="../ctrlProps/ctrlProp338.xml"/><Relationship Id="rId578" Type="http://schemas.openxmlformats.org/officeDocument/2006/relationships/ctrlProp" Target="../ctrlProps/ctrlProp576.xml"/><Relationship Id="rId785" Type="http://schemas.openxmlformats.org/officeDocument/2006/relationships/ctrlProp" Target="../ctrlProps/ctrlProp783.xml"/><Relationship Id="rId992" Type="http://schemas.openxmlformats.org/officeDocument/2006/relationships/ctrlProp" Target="../ctrlProps/ctrlProp990.xml"/><Relationship Id="rId200" Type="http://schemas.openxmlformats.org/officeDocument/2006/relationships/ctrlProp" Target="../ctrlProps/ctrlProp198.xml"/><Relationship Id="rId438" Type="http://schemas.openxmlformats.org/officeDocument/2006/relationships/ctrlProp" Target="../ctrlProps/ctrlProp436.xml"/><Relationship Id="rId645" Type="http://schemas.openxmlformats.org/officeDocument/2006/relationships/ctrlProp" Target="../ctrlProps/ctrlProp643.xml"/><Relationship Id="rId852" Type="http://schemas.openxmlformats.org/officeDocument/2006/relationships/ctrlProp" Target="../ctrlProps/ctrlProp850.xml"/><Relationship Id="rId284" Type="http://schemas.openxmlformats.org/officeDocument/2006/relationships/ctrlProp" Target="../ctrlProps/ctrlProp282.xml"/><Relationship Id="rId491" Type="http://schemas.openxmlformats.org/officeDocument/2006/relationships/ctrlProp" Target="../ctrlProps/ctrlProp489.xml"/><Relationship Id="rId505" Type="http://schemas.openxmlformats.org/officeDocument/2006/relationships/ctrlProp" Target="../ctrlProps/ctrlProp503.xml"/><Relationship Id="rId712" Type="http://schemas.openxmlformats.org/officeDocument/2006/relationships/ctrlProp" Target="../ctrlProps/ctrlProp710.xml"/><Relationship Id="rId79" Type="http://schemas.openxmlformats.org/officeDocument/2006/relationships/ctrlProp" Target="../ctrlProps/ctrlProp77.xml"/><Relationship Id="rId144" Type="http://schemas.openxmlformats.org/officeDocument/2006/relationships/ctrlProp" Target="../ctrlProps/ctrlProp142.xml"/><Relationship Id="rId589" Type="http://schemas.openxmlformats.org/officeDocument/2006/relationships/ctrlProp" Target="../ctrlProps/ctrlProp587.xml"/><Relationship Id="rId796" Type="http://schemas.openxmlformats.org/officeDocument/2006/relationships/ctrlProp" Target="../ctrlProps/ctrlProp794.xml"/><Relationship Id="rId351" Type="http://schemas.openxmlformats.org/officeDocument/2006/relationships/ctrlProp" Target="../ctrlProps/ctrlProp349.xml"/><Relationship Id="rId449" Type="http://schemas.openxmlformats.org/officeDocument/2006/relationships/ctrlProp" Target="../ctrlProps/ctrlProp447.xml"/><Relationship Id="rId656" Type="http://schemas.openxmlformats.org/officeDocument/2006/relationships/ctrlProp" Target="../ctrlProps/ctrlProp654.xml"/><Relationship Id="rId863" Type="http://schemas.openxmlformats.org/officeDocument/2006/relationships/ctrlProp" Target="../ctrlProps/ctrlProp861.xml"/><Relationship Id="rId211" Type="http://schemas.openxmlformats.org/officeDocument/2006/relationships/ctrlProp" Target="../ctrlProps/ctrlProp209.xml"/><Relationship Id="rId295" Type="http://schemas.openxmlformats.org/officeDocument/2006/relationships/ctrlProp" Target="../ctrlProps/ctrlProp293.xml"/><Relationship Id="rId309" Type="http://schemas.openxmlformats.org/officeDocument/2006/relationships/ctrlProp" Target="../ctrlProps/ctrlProp307.xml"/><Relationship Id="rId516" Type="http://schemas.openxmlformats.org/officeDocument/2006/relationships/ctrlProp" Target="../ctrlProps/ctrlProp514.xml"/><Relationship Id="rId723" Type="http://schemas.openxmlformats.org/officeDocument/2006/relationships/ctrlProp" Target="../ctrlProps/ctrlProp721.xml"/><Relationship Id="rId930" Type="http://schemas.openxmlformats.org/officeDocument/2006/relationships/ctrlProp" Target="../ctrlProps/ctrlProp928.xml"/><Relationship Id="rId1006" Type="http://schemas.openxmlformats.org/officeDocument/2006/relationships/ctrlProp" Target="../ctrlProps/ctrlProp1004.xml"/><Relationship Id="rId155" Type="http://schemas.openxmlformats.org/officeDocument/2006/relationships/ctrlProp" Target="../ctrlProps/ctrlProp153.xml"/><Relationship Id="rId362" Type="http://schemas.openxmlformats.org/officeDocument/2006/relationships/ctrlProp" Target="../ctrlProps/ctrlProp360.xml"/><Relationship Id="rId222" Type="http://schemas.openxmlformats.org/officeDocument/2006/relationships/ctrlProp" Target="../ctrlProps/ctrlProp220.xml"/><Relationship Id="rId667" Type="http://schemas.openxmlformats.org/officeDocument/2006/relationships/ctrlProp" Target="../ctrlProps/ctrlProp665.xml"/><Relationship Id="rId874" Type="http://schemas.openxmlformats.org/officeDocument/2006/relationships/ctrlProp" Target="../ctrlProps/ctrlProp872.xml"/><Relationship Id="rId17" Type="http://schemas.openxmlformats.org/officeDocument/2006/relationships/ctrlProp" Target="../ctrlProps/ctrlProp15.xml"/><Relationship Id="rId527" Type="http://schemas.openxmlformats.org/officeDocument/2006/relationships/ctrlProp" Target="../ctrlProps/ctrlProp525.xml"/><Relationship Id="rId734" Type="http://schemas.openxmlformats.org/officeDocument/2006/relationships/ctrlProp" Target="../ctrlProps/ctrlProp732.xml"/><Relationship Id="rId941" Type="http://schemas.openxmlformats.org/officeDocument/2006/relationships/ctrlProp" Target="../ctrlProps/ctrlProp939.xml"/><Relationship Id="rId70" Type="http://schemas.openxmlformats.org/officeDocument/2006/relationships/ctrlProp" Target="../ctrlProps/ctrlProp68.xml"/><Relationship Id="rId166" Type="http://schemas.openxmlformats.org/officeDocument/2006/relationships/ctrlProp" Target="../ctrlProps/ctrlProp164.xml"/><Relationship Id="rId373" Type="http://schemas.openxmlformats.org/officeDocument/2006/relationships/ctrlProp" Target="../ctrlProps/ctrlProp371.xml"/><Relationship Id="rId580" Type="http://schemas.openxmlformats.org/officeDocument/2006/relationships/ctrlProp" Target="../ctrlProps/ctrlProp578.xml"/><Relationship Id="rId801" Type="http://schemas.openxmlformats.org/officeDocument/2006/relationships/ctrlProp" Target="../ctrlProps/ctrlProp799.xml"/><Relationship Id="rId1017" Type="http://schemas.openxmlformats.org/officeDocument/2006/relationships/ctrlProp" Target="../ctrlProps/ctrlProp1015.xml"/><Relationship Id="rId1" Type="http://schemas.openxmlformats.org/officeDocument/2006/relationships/hyperlink" Target="http://www.vertex42.com/ExcelTemplates/retirement-planning-spreadsheet.html" TargetMode="External"/><Relationship Id="rId233" Type="http://schemas.openxmlformats.org/officeDocument/2006/relationships/ctrlProp" Target="../ctrlProps/ctrlProp231.xml"/><Relationship Id="rId440" Type="http://schemas.openxmlformats.org/officeDocument/2006/relationships/ctrlProp" Target="../ctrlProps/ctrlProp438.xml"/><Relationship Id="rId678" Type="http://schemas.openxmlformats.org/officeDocument/2006/relationships/ctrlProp" Target="../ctrlProps/ctrlProp676.xml"/><Relationship Id="rId885" Type="http://schemas.openxmlformats.org/officeDocument/2006/relationships/ctrlProp" Target="../ctrlProps/ctrlProp883.xml"/><Relationship Id="rId28" Type="http://schemas.openxmlformats.org/officeDocument/2006/relationships/ctrlProp" Target="../ctrlProps/ctrlProp26.xml"/><Relationship Id="rId300" Type="http://schemas.openxmlformats.org/officeDocument/2006/relationships/ctrlProp" Target="../ctrlProps/ctrlProp298.xml"/><Relationship Id="rId538" Type="http://schemas.openxmlformats.org/officeDocument/2006/relationships/ctrlProp" Target="../ctrlProps/ctrlProp536.xml"/><Relationship Id="rId745" Type="http://schemas.openxmlformats.org/officeDocument/2006/relationships/ctrlProp" Target="../ctrlProps/ctrlProp743.xml"/><Relationship Id="rId952" Type="http://schemas.openxmlformats.org/officeDocument/2006/relationships/ctrlProp" Target="../ctrlProps/ctrlProp950.xml"/><Relationship Id="rId81" Type="http://schemas.openxmlformats.org/officeDocument/2006/relationships/ctrlProp" Target="../ctrlProps/ctrlProp79.xml"/><Relationship Id="rId177" Type="http://schemas.openxmlformats.org/officeDocument/2006/relationships/ctrlProp" Target="../ctrlProps/ctrlProp175.xml"/><Relationship Id="rId384" Type="http://schemas.openxmlformats.org/officeDocument/2006/relationships/ctrlProp" Target="../ctrlProps/ctrlProp382.xml"/><Relationship Id="rId591" Type="http://schemas.openxmlformats.org/officeDocument/2006/relationships/ctrlProp" Target="../ctrlProps/ctrlProp589.xml"/><Relationship Id="rId605" Type="http://schemas.openxmlformats.org/officeDocument/2006/relationships/ctrlProp" Target="../ctrlProps/ctrlProp603.xml"/><Relationship Id="rId812" Type="http://schemas.openxmlformats.org/officeDocument/2006/relationships/ctrlProp" Target="../ctrlProps/ctrlProp810.xml"/><Relationship Id="rId1028" Type="http://schemas.openxmlformats.org/officeDocument/2006/relationships/comments" Target="../comments2.xml"/><Relationship Id="rId244" Type="http://schemas.openxmlformats.org/officeDocument/2006/relationships/ctrlProp" Target="../ctrlProps/ctrlProp242.xml"/><Relationship Id="rId689" Type="http://schemas.openxmlformats.org/officeDocument/2006/relationships/ctrlProp" Target="../ctrlProps/ctrlProp687.xml"/><Relationship Id="rId896" Type="http://schemas.openxmlformats.org/officeDocument/2006/relationships/ctrlProp" Target="../ctrlProps/ctrlProp894.xml"/><Relationship Id="rId39" Type="http://schemas.openxmlformats.org/officeDocument/2006/relationships/ctrlProp" Target="../ctrlProps/ctrlProp37.xml"/><Relationship Id="rId451" Type="http://schemas.openxmlformats.org/officeDocument/2006/relationships/ctrlProp" Target="../ctrlProps/ctrlProp449.xml"/><Relationship Id="rId549" Type="http://schemas.openxmlformats.org/officeDocument/2006/relationships/ctrlProp" Target="../ctrlProps/ctrlProp547.xml"/><Relationship Id="rId756" Type="http://schemas.openxmlformats.org/officeDocument/2006/relationships/ctrlProp" Target="../ctrlProps/ctrlProp754.xml"/><Relationship Id="rId104" Type="http://schemas.openxmlformats.org/officeDocument/2006/relationships/ctrlProp" Target="../ctrlProps/ctrlProp102.xml"/><Relationship Id="rId188" Type="http://schemas.openxmlformats.org/officeDocument/2006/relationships/ctrlProp" Target="../ctrlProps/ctrlProp186.xml"/><Relationship Id="rId311" Type="http://schemas.openxmlformats.org/officeDocument/2006/relationships/ctrlProp" Target="../ctrlProps/ctrlProp309.xml"/><Relationship Id="rId395" Type="http://schemas.openxmlformats.org/officeDocument/2006/relationships/ctrlProp" Target="../ctrlProps/ctrlProp393.xml"/><Relationship Id="rId409" Type="http://schemas.openxmlformats.org/officeDocument/2006/relationships/ctrlProp" Target="../ctrlProps/ctrlProp407.xml"/><Relationship Id="rId963" Type="http://schemas.openxmlformats.org/officeDocument/2006/relationships/ctrlProp" Target="../ctrlProps/ctrlProp961.xml"/><Relationship Id="rId92" Type="http://schemas.openxmlformats.org/officeDocument/2006/relationships/ctrlProp" Target="../ctrlProps/ctrlProp90.xml"/><Relationship Id="rId616" Type="http://schemas.openxmlformats.org/officeDocument/2006/relationships/ctrlProp" Target="../ctrlProps/ctrlProp614.xml"/><Relationship Id="rId823" Type="http://schemas.openxmlformats.org/officeDocument/2006/relationships/ctrlProp" Target="../ctrlProps/ctrlProp821.xml"/><Relationship Id="rId255" Type="http://schemas.openxmlformats.org/officeDocument/2006/relationships/ctrlProp" Target="../ctrlProps/ctrlProp253.xml"/><Relationship Id="rId462" Type="http://schemas.openxmlformats.org/officeDocument/2006/relationships/ctrlProp" Target="../ctrlProps/ctrlProp460.xml"/><Relationship Id="rId115" Type="http://schemas.openxmlformats.org/officeDocument/2006/relationships/ctrlProp" Target="../ctrlProps/ctrlProp113.xml"/><Relationship Id="rId322" Type="http://schemas.openxmlformats.org/officeDocument/2006/relationships/ctrlProp" Target="../ctrlProps/ctrlProp320.xml"/><Relationship Id="rId767" Type="http://schemas.openxmlformats.org/officeDocument/2006/relationships/ctrlProp" Target="../ctrlProps/ctrlProp765.xml"/><Relationship Id="rId974" Type="http://schemas.openxmlformats.org/officeDocument/2006/relationships/ctrlProp" Target="../ctrlProps/ctrlProp972.xml"/><Relationship Id="rId199" Type="http://schemas.openxmlformats.org/officeDocument/2006/relationships/ctrlProp" Target="../ctrlProps/ctrlProp197.xml"/><Relationship Id="rId627" Type="http://schemas.openxmlformats.org/officeDocument/2006/relationships/ctrlProp" Target="../ctrlProps/ctrlProp625.xml"/><Relationship Id="rId834" Type="http://schemas.openxmlformats.org/officeDocument/2006/relationships/ctrlProp" Target="../ctrlProps/ctrlProp832.xml"/><Relationship Id="rId266" Type="http://schemas.openxmlformats.org/officeDocument/2006/relationships/ctrlProp" Target="../ctrlProps/ctrlProp264.xml"/><Relationship Id="rId473" Type="http://schemas.openxmlformats.org/officeDocument/2006/relationships/ctrlProp" Target="../ctrlProps/ctrlProp471.xml"/><Relationship Id="rId680" Type="http://schemas.openxmlformats.org/officeDocument/2006/relationships/ctrlProp" Target="../ctrlProps/ctrlProp678.xml"/><Relationship Id="rId901" Type="http://schemas.openxmlformats.org/officeDocument/2006/relationships/ctrlProp" Target="../ctrlProps/ctrlProp899.xml"/><Relationship Id="rId30" Type="http://schemas.openxmlformats.org/officeDocument/2006/relationships/ctrlProp" Target="../ctrlProps/ctrlProp28.xml"/><Relationship Id="rId126" Type="http://schemas.openxmlformats.org/officeDocument/2006/relationships/ctrlProp" Target="../ctrlProps/ctrlProp124.xml"/><Relationship Id="rId333" Type="http://schemas.openxmlformats.org/officeDocument/2006/relationships/ctrlProp" Target="../ctrlProps/ctrlProp331.xml"/><Relationship Id="rId540" Type="http://schemas.openxmlformats.org/officeDocument/2006/relationships/ctrlProp" Target="../ctrlProps/ctrlProp538.xml"/><Relationship Id="rId778" Type="http://schemas.openxmlformats.org/officeDocument/2006/relationships/ctrlProp" Target="../ctrlProps/ctrlProp776.xml"/><Relationship Id="rId985" Type="http://schemas.openxmlformats.org/officeDocument/2006/relationships/ctrlProp" Target="../ctrlProps/ctrlProp983.xml"/><Relationship Id="rId638" Type="http://schemas.openxmlformats.org/officeDocument/2006/relationships/ctrlProp" Target="../ctrlProps/ctrlProp636.xml"/><Relationship Id="rId845" Type="http://schemas.openxmlformats.org/officeDocument/2006/relationships/ctrlProp" Target="../ctrlProps/ctrlProp843.xml"/><Relationship Id="rId277" Type="http://schemas.openxmlformats.org/officeDocument/2006/relationships/ctrlProp" Target="../ctrlProps/ctrlProp275.xml"/><Relationship Id="rId400" Type="http://schemas.openxmlformats.org/officeDocument/2006/relationships/ctrlProp" Target="../ctrlProps/ctrlProp398.xml"/><Relationship Id="rId484" Type="http://schemas.openxmlformats.org/officeDocument/2006/relationships/ctrlProp" Target="../ctrlProps/ctrlProp482.xml"/><Relationship Id="rId705" Type="http://schemas.openxmlformats.org/officeDocument/2006/relationships/ctrlProp" Target="../ctrlProps/ctrlProp703.xml"/><Relationship Id="rId137" Type="http://schemas.openxmlformats.org/officeDocument/2006/relationships/ctrlProp" Target="../ctrlProps/ctrlProp135.xml"/><Relationship Id="rId344" Type="http://schemas.openxmlformats.org/officeDocument/2006/relationships/ctrlProp" Target="../ctrlProps/ctrlProp342.xml"/><Relationship Id="rId691" Type="http://schemas.openxmlformats.org/officeDocument/2006/relationships/ctrlProp" Target="../ctrlProps/ctrlProp689.xml"/><Relationship Id="rId789" Type="http://schemas.openxmlformats.org/officeDocument/2006/relationships/ctrlProp" Target="../ctrlProps/ctrlProp787.xml"/><Relationship Id="rId912" Type="http://schemas.openxmlformats.org/officeDocument/2006/relationships/ctrlProp" Target="../ctrlProps/ctrlProp910.xml"/><Relationship Id="rId996" Type="http://schemas.openxmlformats.org/officeDocument/2006/relationships/ctrlProp" Target="../ctrlProps/ctrlProp994.xml"/><Relationship Id="rId41" Type="http://schemas.openxmlformats.org/officeDocument/2006/relationships/ctrlProp" Target="../ctrlProps/ctrlProp39.xml"/><Relationship Id="rId551" Type="http://schemas.openxmlformats.org/officeDocument/2006/relationships/ctrlProp" Target="../ctrlProps/ctrlProp549.xml"/><Relationship Id="rId649" Type="http://schemas.openxmlformats.org/officeDocument/2006/relationships/ctrlProp" Target="../ctrlProps/ctrlProp647.xml"/><Relationship Id="rId856" Type="http://schemas.openxmlformats.org/officeDocument/2006/relationships/ctrlProp" Target="../ctrlProps/ctrlProp854.xml"/><Relationship Id="rId190" Type="http://schemas.openxmlformats.org/officeDocument/2006/relationships/ctrlProp" Target="../ctrlProps/ctrlProp188.xml"/><Relationship Id="rId204" Type="http://schemas.openxmlformats.org/officeDocument/2006/relationships/ctrlProp" Target="../ctrlProps/ctrlProp202.xml"/><Relationship Id="rId288" Type="http://schemas.openxmlformats.org/officeDocument/2006/relationships/ctrlProp" Target="../ctrlProps/ctrlProp286.xml"/><Relationship Id="rId411" Type="http://schemas.openxmlformats.org/officeDocument/2006/relationships/ctrlProp" Target="../ctrlProps/ctrlProp409.xml"/><Relationship Id="rId509" Type="http://schemas.openxmlformats.org/officeDocument/2006/relationships/ctrlProp" Target="../ctrlProps/ctrlProp507.xml"/><Relationship Id="rId495" Type="http://schemas.openxmlformats.org/officeDocument/2006/relationships/ctrlProp" Target="../ctrlProps/ctrlProp493.xml"/><Relationship Id="rId716" Type="http://schemas.openxmlformats.org/officeDocument/2006/relationships/ctrlProp" Target="../ctrlProps/ctrlProp714.xml"/><Relationship Id="rId923" Type="http://schemas.openxmlformats.org/officeDocument/2006/relationships/ctrlProp" Target="../ctrlProps/ctrlProp921.xml"/><Relationship Id="rId52" Type="http://schemas.openxmlformats.org/officeDocument/2006/relationships/ctrlProp" Target="../ctrlProps/ctrlProp50.xml"/><Relationship Id="rId148" Type="http://schemas.openxmlformats.org/officeDocument/2006/relationships/ctrlProp" Target="../ctrlProps/ctrlProp146.xml"/><Relationship Id="rId355" Type="http://schemas.openxmlformats.org/officeDocument/2006/relationships/ctrlProp" Target="../ctrlProps/ctrlProp353.xml"/><Relationship Id="rId562" Type="http://schemas.openxmlformats.org/officeDocument/2006/relationships/ctrlProp" Target="../ctrlProps/ctrlProp560.xml"/><Relationship Id="rId215" Type="http://schemas.openxmlformats.org/officeDocument/2006/relationships/ctrlProp" Target="../ctrlProps/ctrlProp213.xml"/><Relationship Id="rId422" Type="http://schemas.openxmlformats.org/officeDocument/2006/relationships/ctrlProp" Target="../ctrlProps/ctrlProp420.xml"/><Relationship Id="rId867" Type="http://schemas.openxmlformats.org/officeDocument/2006/relationships/ctrlProp" Target="../ctrlProps/ctrlProp865.xml"/><Relationship Id="rId299" Type="http://schemas.openxmlformats.org/officeDocument/2006/relationships/ctrlProp" Target="../ctrlProps/ctrlProp297.xml"/><Relationship Id="rId727" Type="http://schemas.openxmlformats.org/officeDocument/2006/relationships/ctrlProp" Target="../ctrlProps/ctrlProp725.xml"/><Relationship Id="rId934" Type="http://schemas.openxmlformats.org/officeDocument/2006/relationships/ctrlProp" Target="../ctrlProps/ctrlProp932.xml"/><Relationship Id="rId63" Type="http://schemas.openxmlformats.org/officeDocument/2006/relationships/ctrlProp" Target="../ctrlProps/ctrlProp61.xml"/><Relationship Id="rId159" Type="http://schemas.openxmlformats.org/officeDocument/2006/relationships/ctrlProp" Target="../ctrlProps/ctrlProp157.xml"/><Relationship Id="rId366" Type="http://schemas.openxmlformats.org/officeDocument/2006/relationships/ctrlProp" Target="../ctrlProps/ctrlProp364.xml"/><Relationship Id="rId573" Type="http://schemas.openxmlformats.org/officeDocument/2006/relationships/ctrlProp" Target="../ctrlProps/ctrlProp571.xml"/><Relationship Id="rId780" Type="http://schemas.openxmlformats.org/officeDocument/2006/relationships/ctrlProp" Target="../ctrlProps/ctrlProp778.xml"/><Relationship Id="rId226" Type="http://schemas.openxmlformats.org/officeDocument/2006/relationships/ctrlProp" Target="../ctrlProps/ctrlProp224.xml"/><Relationship Id="rId433" Type="http://schemas.openxmlformats.org/officeDocument/2006/relationships/ctrlProp" Target="../ctrlProps/ctrlProp431.xml"/><Relationship Id="rId878" Type="http://schemas.openxmlformats.org/officeDocument/2006/relationships/ctrlProp" Target="../ctrlProps/ctrlProp876.xml"/><Relationship Id="rId640" Type="http://schemas.openxmlformats.org/officeDocument/2006/relationships/ctrlProp" Target="../ctrlProps/ctrlProp638.xml"/><Relationship Id="rId738" Type="http://schemas.openxmlformats.org/officeDocument/2006/relationships/ctrlProp" Target="../ctrlProps/ctrlProp736.xml"/><Relationship Id="rId945" Type="http://schemas.openxmlformats.org/officeDocument/2006/relationships/ctrlProp" Target="../ctrlProps/ctrlProp943.xml"/><Relationship Id="rId74" Type="http://schemas.openxmlformats.org/officeDocument/2006/relationships/ctrlProp" Target="../ctrlProps/ctrlProp72.xml"/><Relationship Id="rId377" Type="http://schemas.openxmlformats.org/officeDocument/2006/relationships/ctrlProp" Target="../ctrlProps/ctrlProp375.xml"/><Relationship Id="rId500" Type="http://schemas.openxmlformats.org/officeDocument/2006/relationships/ctrlProp" Target="../ctrlProps/ctrlProp498.xml"/><Relationship Id="rId584" Type="http://schemas.openxmlformats.org/officeDocument/2006/relationships/ctrlProp" Target="../ctrlProps/ctrlProp582.xml"/><Relationship Id="rId805" Type="http://schemas.openxmlformats.org/officeDocument/2006/relationships/ctrlProp" Target="../ctrlProps/ctrlProp803.xml"/><Relationship Id="rId5" Type="http://schemas.openxmlformats.org/officeDocument/2006/relationships/ctrlProp" Target="../ctrlProps/ctrlProp3.xml"/><Relationship Id="rId237" Type="http://schemas.openxmlformats.org/officeDocument/2006/relationships/ctrlProp" Target="../ctrlProps/ctrlProp235.xml"/><Relationship Id="rId791" Type="http://schemas.openxmlformats.org/officeDocument/2006/relationships/ctrlProp" Target="../ctrlProps/ctrlProp789.xml"/><Relationship Id="rId889" Type="http://schemas.openxmlformats.org/officeDocument/2006/relationships/ctrlProp" Target="../ctrlProps/ctrlProp887.xml"/><Relationship Id="rId444" Type="http://schemas.openxmlformats.org/officeDocument/2006/relationships/ctrlProp" Target="../ctrlProps/ctrlProp442.xml"/><Relationship Id="rId651" Type="http://schemas.openxmlformats.org/officeDocument/2006/relationships/ctrlProp" Target="../ctrlProps/ctrlProp649.xml"/><Relationship Id="rId749" Type="http://schemas.openxmlformats.org/officeDocument/2006/relationships/ctrlProp" Target="../ctrlProps/ctrlProp747.xml"/><Relationship Id="rId290" Type="http://schemas.openxmlformats.org/officeDocument/2006/relationships/ctrlProp" Target="../ctrlProps/ctrlProp288.xml"/><Relationship Id="rId304" Type="http://schemas.openxmlformats.org/officeDocument/2006/relationships/ctrlProp" Target="../ctrlProps/ctrlProp302.xml"/><Relationship Id="rId388" Type="http://schemas.openxmlformats.org/officeDocument/2006/relationships/ctrlProp" Target="../ctrlProps/ctrlProp386.xml"/><Relationship Id="rId511" Type="http://schemas.openxmlformats.org/officeDocument/2006/relationships/ctrlProp" Target="../ctrlProps/ctrlProp509.xml"/><Relationship Id="rId609" Type="http://schemas.openxmlformats.org/officeDocument/2006/relationships/ctrlProp" Target="../ctrlProps/ctrlProp607.xml"/><Relationship Id="rId956" Type="http://schemas.openxmlformats.org/officeDocument/2006/relationships/ctrlProp" Target="../ctrlProps/ctrlProp954.xml"/><Relationship Id="rId85" Type="http://schemas.openxmlformats.org/officeDocument/2006/relationships/ctrlProp" Target="../ctrlProps/ctrlProp83.xml"/><Relationship Id="rId150" Type="http://schemas.openxmlformats.org/officeDocument/2006/relationships/ctrlProp" Target="../ctrlProps/ctrlProp148.xml"/><Relationship Id="rId595" Type="http://schemas.openxmlformats.org/officeDocument/2006/relationships/ctrlProp" Target="../ctrlProps/ctrlProp593.xml"/><Relationship Id="rId816" Type="http://schemas.openxmlformats.org/officeDocument/2006/relationships/ctrlProp" Target="../ctrlProps/ctrlProp814.xml"/><Relationship Id="rId1001" Type="http://schemas.openxmlformats.org/officeDocument/2006/relationships/ctrlProp" Target="../ctrlProps/ctrlProp999.xml"/><Relationship Id="rId248" Type="http://schemas.openxmlformats.org/officeDocument/2006/relationships/ctrlProp" Target="../ctrlProps/ctrlProp246.xml"/><Relationship Id="rId455" Type="http://schemas.openxmlformats.org/officeDocument/2006/relationships/ctrlProp" Target="../ctrlProps/ctrlProp453.xml"/><Relationship Id="rId662" Type="http://schemas.openxmlformats.org/officeDocument/2006/relationships/ctrlProp" Target="../ctrlProps/ctrlProp660.xml"/><Relationship Id="rId12" Type="http://schemas.openxmlformats.org/officeDocument/2006/relationships/ctrlProp" Target="../ctrlProps/ctrlProp10.xml"/><Relationship Id="rId108" Type="http://schemas.openxmlformats.org/officeDocument/2006/relationships/ctrlProp" Target="../ctrlProps/ctrlProp106.xml"/><Relationship Id="rId315" Type="http://schemas.openxmlformats.org/officeDocument/2006/relationships/ctrlProp" Target="../ctrlProps/ctrlProp313.xml"/><Relationship Id="rId522" Type="http://schemas.openxmlformats.org/officeDocument/2006/relationships/ctrlProp" Target="../ctrlProps/ctrlProp520.xml"/><Relationship Id="rId967" Type="http://schemas.openxmlformats.org/officeDocument/2006/relationships/ctrlProp" Target="../ctrlProps/ctrlProp965.xml"/><Relationship Id="rId96" Type="http://schemas.openxmlformats.org/officeDocument/2006/relationships/ctrlProp" Target="../ctrlProps/ctrlProp94.xml"/><Relationship Id="rId161" Type="http://schemas.openxmlformats.org/officeDocument/2006/relationships/ctrlProp" Target="../ctrlProps/ctrlProp159.xml"/><Relationship Id="rId399" Type="http://schemas.openxmlformats.org/officeDocument/2006/relationships/ctrlProp" Target="../ctrlProps/ctrlProp397.xml"/><Relationship Id="rId827" Type="http://schemas.openxmlformats.org/officeDocument/2006/relationships/ctrlProp" Target="../ctrlProps/ctrlProp825.xml"/><Relationship Id="rId1012" Type="http://schemas.openxmlformats.org/officeDocument/2006/relationships/ctrlProp" Target="../ctrlProps/ctrlProp1010.xml"/><Relationship Id="rId259" Type="http://schemas.openxmlformats.org/officeDocument/2006/relationships/ctrlProp" Target="../ctrlProps/ctrlProp257.xml"/><Relationship Id="rId466" Type="http://schemas.openxmlformats.org/officeDocument/2006/relationships/ctrlProp" Target="../ctrlProps/ctrlProp464.xml"/><Relationship Id="rId673" Type="http://schemas.openxmlformats.org/officeDocument/2006/relationships/ctrlProp" Target="../ctrlProps/ctrlProp671.xml"/><Relationship Id="rId880" Type="http://schemas.openxmlformats.org/officeDocument/2006/relationships/ctrlProp" Target="../ctrlProps/ctrlProp878.xml"/><Relationship Id="rId23" Type="http://schemas.openxmlformats.org/officeDocument/2006/relationships/ctrlProp" Target="../ctrlProps/ctrlProp21.xml"/><Relationship Id="rId119" Type="http://schemas.openxmlformats.org/officeDocument/2006/relationships/ctrlProp" Target="../ctrlProps/ctrlProp117.xml"/><Relationship Id="rId326" Type="http://schemas.openxmlformats.org/officeDocument/2006/relationships/ctrlProp" Target="../ctrlProps/ctrlProp324.xml"/><Relationship Id="rId533" Type="http://schemas.openxmlformats.org/officeDocument/2006/relationships/ctrlProp" Target="../ctrlProps/ctrlProp531.xml"/><Relationship Id="rId978" Type="http://schemas.openxmlformats.org/officeDocument/2006/relationships/ctrlProp" Target="../ctrlProps/ctrlProp976.xml"/><Relationship Id="rId740" Type="http://schemas.openxmlformats.org/officeDocument/2006/relationships/ctrlProp" Target="../ctrlProps/ctrlProp738.xml"/><Relationship Id="rId838" Type="http://schemas.openxmlformats.org/officeDocument/2006/relationships/ctrlProp" Target="../ctrlProps/ctrlProp836.xml"/><Relationship Id="rId1023" Type="http://schemas.openxmlformats.org/officeDocument/2006/relationships/ctrlProp" Target="../ctrlProps/ctrlProp1021.xml"/><Relationship Id="rId172" Type="http://schemas.openxmlformats.org/officeDocument/2006/relationships/ctrlProp" Target="../ctrlProps/ctrlProp170.xml"/><Relationship Id="rId477" Type="http://schemas.openxmlformats.org/officeDocument/2006/relationships/ctrlProp" Target="../ctrlProps/ctrlProp475.xml"/><Relationship Id="rId600" Type="http://schemas.openxmlformats.org/officeDocument/2006/relationships/ctrlProp" Target="../ctrlProps/ctrlProp598.xml"/><Relationship Id="rId684" Type="http://schemas.openxmlformats.org/officeDocument/2006/relationships/ctrlProp" Target="../ctrlProps/ctrlProp682.xml"/><Relationship Id="rId337" Type="http://schemas.openxmlformats.org/officeDocument/2006/relationships/ctrlProp" Target="../ctrlProps/ctrlProp335.xml"/><Relationship Id="rId891" Type="http://schemas.openxmlformats.org/officeDocument/2006/relationships/ctrlProp" Target="../ctrlProps/ctrlProp889.xml"/><Relationship Id="rId905" Type="http://schemas.openxmlformats.org/officeDocument/2006/relationships/ctrlProp" Target="../ctrlProps/ctrlProp903.xml"/><Relationship Id="rId989" Type="http://schemas.openxmlformats.org/officeDocument/2006/relationships/ctrlProp" Target="../ctrlProps/ctrlProp987.xml"/><Relationship Id="rId34" Type="http://schemas.openxmlformats.org/officeDocument/2006/relationships/ctrlProp" Target="../ctrlProps/ctrlProp32.xml"/><Relationship Id="rId544" Type="http://schemas.openxmlformats.org/officeDocument/2006/relationships/ctrlProp" Target="../ctrlProps/ctrlProp542.xml"/><Relationship Id="rId751" Type="http://schemas.openxmlformats.org/officeDocument/2006/relationships/ctrlProp" Target="../ctrlProps/ctrlProp749.xml"/><Relationship Id="rId849" Type="http://schemas.openxmlformats.org/officeDocument/2006/relationships/ctrlProp" Target="../ctrlProps/ctrlProp847.xml"/><Relationship Id="rId183" Type="http://schemas.openxmlformats.org/officeDocument/2006/relationships/ctrlProp" Target="../ctrlProps/ctrlProp181.xml"/><Relationship Id="rId390" Type="http://schemas.openxmlformats.org/officeDocument/2006/relationships/ctrlProp" Target="../ctrlProps/ctrlProp388.xml"/><Relationship Id="rId404" Type="http://schemas.openxmlformats.org/officeDocument/2006/relationships/ctrlProp" Target="../ctrlProps/ctrlProp402.xml"/><Relationship Id="rId611" Type="http://schemas.openxmlformats.org/officeDocument/2006/relationships/ctrlProp" Target="../ctrlProps/ctrlProp609.xml"/><Relationship Id="rId250" Type="http://schemas.openxmlformats.org/officeDocument/2006/relationships/ctrlProp" Target="../ctrlProps/ctrlProp248.xml"/><Relationship Id="rId488" Type="http://schemas.openxmlformats.org/officeDocument/2006/relationships/ctrlProp" Target="../ctrlProps/ctrlProp486.xml"/><Relationship Id="rId695" Type="http://schemas.openxmlformats.org/officeDocument/2006/relationships/ctrlProp" Target="../ctrlProps/ctrlProp693.xml"/><Relationship Id="rId709" Type="http://schemas.openxmlformats.org/officeDocument/2006/relationships/ctrlProp" Target="../ctrlProps/ctrlProp707.xml"/><Relationship Id="rId916" Type="http://schemas.openxmlformats.org/officeDocument/2006/relationships/ctrlProp" Target="../ctrlProps/ctrlProp914.xml"/><Relationship Id="rId45" Type="http://schemas.openxmlformats.org/officeDocument/2006/relationships/ctrlProp" Target="../ctrlProps/ctrlProp43.xml"/><Relationship Id="rId110" Type="http://schemas.openxmlformats.org/officeDocument/2006/relationships/ctrlProp" Target="../ctrlProps/ctrlProp108.xml"/><Relationship Id="rId348" Type="http://schemas.openxmlformats.org/officeDocument/2006/relationships/ctrlProp" Target="../ctrlProps/ctrlProp346.xml"/><Relationship Id="rId555" Type="http://schemas.openxmlformats.org/officeDocument/2006/relationships/ctrlProp" Target="../ctrlProps/ctrlProp553.xml"/><Relationship Id="rId762" Type="http://schemas.openxmlformats.org/officeDocument/2006/relationships/ctrlProp" Target="../ctrlProps/ctrlProp760.xml"/><Relationship Id="rId194" Type="http://schemas.openxmlformats.org/officeDocument/2006/relationships/ctrlProp" Target="../ctrlProps/ctrlProp192.xml"/><Relationship Id="rId208" Type="http://schemas.openxmlformats.org/officeDocument/2006/relationships/ctrlProp" Target="../ctrlProps/ctrlProp206.xml"/><Relationship Id="rId415" Type="http://schemas.openxmlformats.org/officeDocument/2006/relationships/ctrlProp" Target="../ctrlProps/ctrlProp413.xml"/><Relationship Id="rId622" Type="http://schemas.openxmlformats.org/officeDocument/2006/relationships/ctrlProp" Target="../ctrlProps/ctrlProp620.xml"/><Relationship Id="rId261" Type="http://schemas.openxmlformats.org/officeDocument/2006/relationships/ctrlProp" Target="../ctrlProps/ctrlProp259.xml"/><Relationship Id="rId499" Type="http://schemas.openxmlformats.org/officeDocument/2006/relationships/ctrlProp" Target="../ctrlProps/ctrlProp497.xml"/><Relationship Id="rId927" Type="http://schemas.openxmlformats.org/officeDocument/2006/relationships/ctrlProp" Target="../ctrlProps/ctrlProp925.xml"/><Relationship Id="rId56" Type="http://schemas.openxmlformats.org/officeDocument/2006/relationships/ctrlProp" Target="../ctrlProps/ctrlProp54.xml"/><Relationship Id="rId359" Type="http://schemas.openxmlformats.org/officeDocument/2006/relationships/ctrlProp" Target="../ctrlProps/ctrlProp357.xml"/><Relationship Id="rId566" Type="http://schemas.openxmlformats.org/officeDocument/2006/relationships/ctrlProp" Target="../ctrlProps/ctrlProp564.xml"/><Relationship Id="rId773" Type="http://schemas.openxmlformats.org/officeDocument/2006/relationships/ctrlProp" Target="../ctrlProps/ctrlProp771.xml"/><Relationship Id="rId121" Type="http://schemas.openxmlformats.org/officeDocument/2006/relationships/ctrlProp" Target="../ctrlProps/ctrlProp119.xml"/><Relationship Id="rId219" Type="http://schemas.openxmlformats.org/officeDocument/2006/relationships/ctrlProp" Target="../ctrlProps/ctrlProp217.xml"/><Relationship Id="rId426" Type="http://schemas.openxmlformats.org/officeDocument/2006/relationships/ctrlProp" Target="../ctrlProps/ctrlProp424.xml"/><Relationship Id="rId633" Type="http://schemas.openxmlformats.org/officeDocument/2006/relationships/ctrlProp" Target="../ctrlProps/ctrlProp631.xml"/><Relationship Id="rId980" Type="http://schemas.openxmlformats.org/officeDocument/2006/relationships/ctrlProp" Target="../ctrlProps/ctrlProp978.xml"/><Relationship Id="rId840" Type="http://schemas.openxmlformats.org/officeDocument/2006/relationships/ctrlProp" Target="../ctrlProps/ctrlProp838.xml"/><Relationship Id="rId938" Type="http://schemas.openxmlformats.org/officeDocument/2006/relationships/ctrlProp" Target="../ctrlProps/ctrlProp936.xml"/><Relationship Id="rId67" Type="http://schemas.openxmlformats.org/officeDocument/2006/relationships/ctrlProp" Target="../ctrlProps/ctrlProp65.xml"/><Relationship Id="rId272" Type="http://schemas.openxmlformats.org/officeDocument/2006/relationships/ctrlProp" Target="../ctrlProps/ctrlProp270.xml"/><Relationship Id="rId577" Type="http://schemas.openxmlformats.org/officeDocument/2006/relationships/ctrlProp" Target="../ctrlProps/ctrlProp575.xml"/><Relationship Id="rId700" Type="http://schemas.openxmlformats.org/officeDocument/2006/relationships/ctrlProp" Target="../ctrlProps/ctrlProp698.xml"/><Relationship Id="rId132" Type="http://schemas.openxmlformats.org/officeDocument/2006/relationships/ctrlProp" Target="../ctrlProps/ctrlProp130.xml"/><Relationship Id="rId784" Type="http://schemas.openxmlformats.org/officeDocument/2006/relationships/ctrlProp" Target="../ctrlProps/ctrlProp782.xml"/><Relationship Id="rId991" Type="http://schemas.openxmlformats.org/officeDocument/2006/relationships/ctrlProp" Target="../ctrlProps/ctrlProp989.xml"/><Relationship Id="rId437" Type="http://schemas.openxmlformats.org/officeDocument/2006/relationships/ctrlProp" Target="../ctrlProps/ctrlProp435.xml"/><Relationship Id="rId644" Type="http://schemas.openxmlformats.org/officeDocument/2006/relationships/ctrlProp" Target="../ctrlProps/ctrlProp642.xml"/><Relationship Id="rId851" Type="http://schemas.openxmlformats.org/officeDocument/2006/relationships/ctrlProp" Target="../ctrlProps/ctrlProp849.xml"/><Relationship Id="rId283" Type="http://schemas.openxmlformats.org/officeDocument/2006/relationships/ctrlProp" Target="../ctrlProps/ctrlProp281.xml"/><Relationship Id="rId490" Type="http://schemas.openxmlformats.org/officeDocument/2006/relationships/ctrlProp" Target="../ctrlProps/ctrlProp488.xml"/><Relationship Id="rId504" Type="http://schemas.openxmlformats.org/officeDocument/2006/relationships/ctrlProp" Target="../ctrlProps/ctrlProp502.xml"/><Relationship Id="rId711" Type="http://schemas.openxmlformats.org/officeDocument/2006/relationships/ctrlProp" Target="../ctrlProps/ctrlProp709.xml"/><Relationship Id="rId949" Type="http://schemas.openxmlformats.org/officeDocument/2006/relationships/ctrlProp" Target="../ctrlProps/ctrlProp947.xml"/><Relationship Id="rId78" Type="http://schemas.openxmlformats.org/officeDocument/2006/relationships/ctrlProp" Target="../ctrlProps/ctrlProp76.xml"/><Relationship Id="rId143" Type="http://schemas.openxmlformats.org/officeDocument/2006/relationships/ctrlProp" Target="../ctrlProps/ctrlProp141.xml"/><Relationship Id="rId350" Type="http://schemas.openxmlformats.org/officeDocument/2006/relationships/ctrlProp" Target="../ctrlProps/ctrlProp348.xml"/><Relationship Id="rId588" Type="http://schemas.openxmlformats.org/officeDocument/2006/relationships/ctrlProp" Target="../ctrlProps/ctrlProp586.xml"/><Relationship Id="rId795" Type="http://schemas.openxmlformats.org/officeDocument/2006/relationships/ctrlProp" Target="../ctrlProps/ctrlProp793.xml"/><Relationship Id="rId809" Type="http://schemas.openxmlformats.org/officeDocument/2006/relationships/ctrlProp" Target="../ctrlProps/ctrlProp807.xml"/><Relationship Id="rId9" Type="http://schemas.openxmlformats.org/officeDocument/2006/relationships/ctrlProp" Target="../ctrlProps/ctrlProp7.xml"/><Relationship Id="rId210" Type="http://schemas.openxmlformats.org/officeDocument/2006/relationships/ctrlProp" Target="../ctrlProps/ctrlProp208.xml"/><Relationship Id="rId448" Type="http://schemas.openxmlformats.org/officeDocument/2006/relationships/ctrlProp" Target="../ctrlProps/ctrlProp446.xml"/><Relationship Id="rId655" Type="http://schemas.openxmlformats.org/officeDocument/2006/relationships/ctrlProp" Target="../ctrlProps/ctrlProp653.xml"/><Relationship Id="rId862" Type="http://schemas.openxmlformats.org/officeDocument/2006/relationships/ctrlProp" Target="../ctrlProps/ctrlProp860.xml"/><Relationship Id="rId294" Type="http://schemas.openxmlformats.org/officeDocument/2006/relationships/ctrlProp" Target="../ctrlProps/ctrlProp292.xml"/><Relationship Id="rId308" Type="http://schemas.openxmlformats.org/officeDocument/2006/relationships/ctrlProp" Target="../ctrlProps/ctrlProp306.xml"/><Relationship Id="rId515" Type="http://schemas.openxmlformats.org/officeDocument/2006/relationships/ctrlProp" Target="../ctrlProps/ctrlProp513.xml"/><Relationship Id="rId722" Type="http://schemas.openxmlformats.org/officeDocument/2006/relationships/ctrlProp" Target="../ctrlProps/ctrlProp720.xml"/><Relationship Id="rId89" Type="http://schemas.openxmlformats.org/officeDocument/2006/relationships/ctrlProp" Target="../ctrlProps/ctrlProp87.xml"/><Relationship Id="rId154" Type="http://schemas.openxmlformats.org/officeDocument/2006/relationships/ctrlProp" Target="../ctrlProps/ctrlProp152.xml"/><Relationship Id="rId361" Type="http://schemas.openxmlformats.org/officeDocument/2006/relationships/ctrlProp" Target="../ctrlProps/ctrlProp359.xml"/><Relationship Id="rId599" Type="http://schemas.openxmlformats.org/officeDocument/2006/relationships/ctrlProp" Target="../ctrlProps/ctrlProp597.xml"/><Relationship Id="rId1005" Type="http://schemas.openxmlformats.org/officeDocument/2006/relationships/ctrlProp" Target="../ctrlProps/ctrlProp1003.xml"/><Relationship Id="rId459" Type="http://schemas.openxmlformats.org/officeDocument/2006/relationships/ctrlProp" Target="../ctrlProps/ctrlProp457.xml"/><Relationship Id="rId666" Type="http://schemas.openxmlformats.org/officeDocument/2006/relationships/ctrlProp" Target="../ctrlProps/ctrlProp664.xml"/><Relationship Id="rId873" Type="http://schemas.openxmlformats.org/officeDocument/2006/relationships/ctrlProp" Target="../ctrlProps/ctrlProp871.xml"/><Relationship Id="rId16" Type="http://schemas.openxmlformats.org/officeDocument/2006/relationships/ctrlProp" Target="../ctrlProps/ctrlProp14.xml"/><Relationship Id="rId221" Type="http://schemas.openxmlformats.org/officeDocument/2006/relationships/ctrlProp" Target="../ctrlProps/ctrlProp219.xml"/><Relationship Id="rId319" Type="http://schemas.openxmlformats.org/officeDocument/2006/relationships/ctrlProp" Target="../ctrlProps/ctrlProp317.xml"/><Relationship Id="rId526" Type="http://schemas.openxmlformats.org/officeDocument/2006/relationships/ctrlProp" Target="../ctrlProps/ctrlProp524.xml"/><Relationship Id="rId733" Type="http://schemas.openxmlformats.org/officeDocument/2006/relationships/ctrlProp" Target="../ctrlProps/ctrlProp731.xml"/><Relationship Id="rId940" Type="http://schemas.openxmlformats.org/officeDocument/2006/relationships/ctrlProp" Target="../ctrlProps/ctrlProp938.xml"/><Relationship Id="rId1016" Type="http://schemas.openxmlformats.org/officeDocument/2006/relationships/ctrlProp" Target="../ctrlProps/ctrlProp1014.xml"/><Relationship Id="rId165" Type="http://schemas.openxmlformats.org/officeDocument/2006/relationships/ctrlProp" Target="../ctrlProps/ctrlProp163.xml"/><Relationship Id="rId372" Type="http://schemas.openxmlformats.org/officeDocument/2006/relationships/ctrlProp" Target="../ctrlProps/ctrlProp370.xml"/><Relationship Id="rId677" Type="http://schemas.openxmlformats.org/officeDocument/2006/relationships/ctrlProp" Target="../ctrlProps/ctrlProp675.xml"/><Relationship Id="rId800" Type="http://schemas.openxmlformats.org/officeDocument/2006/relationships/ctrlProp" Target="../ctrlProps/ctrlProp798.xml"/><Relationship Id="rId232" Type="http://schemas.openxmlformats.org/officeDocument/2006/relationships/ctrlProp" Target="../ctrlProps/ctrlProp230.xml"/><Relationship Id="rId884" Type="http://schemas.openxmlformats.org/officeDocument/2006/relationships/ctrlProp" Target="../ctrlProps/ctrlProp882.xml"/><Relationship Id="rId27" Type="http://schemas.openxmlformats.org/officeDocument/2006/relationships/ctrlProp" Target="../ctrlProps/ctrlProp25.xml"/><Relationship Id="rId537" Type="http://schemas.openxmlformats.org/officeDocument/2006/relationships/ctrlProp" Target="../ctrlProps/ctrlProp535.xml"/><Relationship Id="rId744" Type="http://schemas.openxmlformats.org/officeDocument/2006/relationships/ctrlProp" Target="../ctrlProps/ctrlProp742.xml"/><Relationship Id="rId951" Type="http://schemas.openxmlformats.org/officeDocument/2006/relationships/ctrlProp" Target="../ctrlProps/ctrlProp949.xml"/><Relationship Id="rId80" Type="http://schemas.openxmlformats.org/officeDocument/2006/relationships/ctrlProp" Target="../ctrlProps/ctrlProp78.xml"/><Relationship Id="rId176" Type="http://schemas.openxmlformats.org/officeDocument/2006/relationships/ctrlProp" Target="../ctrlProps/ctrlProp174.xml"/><Relationship Id="rId383" Type="http://schemas.openxmlformats.org/officeDocument/2006/relationships/ctrlProp" Target="../ctrlProps/ctrlProp381.xml"/><Relationship Id="rId590" Type="http://schemas.openxmlformats.org/officeDocument/2006/relationships/ctrlProp" Target="../ctrlProps/ctrlProp588.xml"/><Relationship Id="rId604" Type="http://schemas.openxmlformats.org/officeDocument/2006/relationships/ctrlProp" Target="../ctrlProps/ctrlProp602.xml"/><Relationship Id="rId811" Type="http://schemas.openxmlformats.org/officeDocument/2006/relationships/ctrlProp" Target="../ctrlProps/ctrlProp809.xml"/><Relationship Id="rId1027" Type="http://schemas.openxmlformats.org/officeDocument/2006/relationships/ctrlProp" Target="../ctrlProps/ctrlProp1025.xml"/><Relationship Id="rId243" Type="http://schemas.openxmlformats.org/officeDocument/2006/relationships/ctrlProp" Target="../ctrlProps/ctrlProp241.xml"/><Relationship Id="rId450" Type="http://schemas.openxmlformats.org/officeDocument/2006/relationships/ctrlProp" Target="../ctrlProps/ctrlProp448.xml"/><Relationship Id="rId688" Type="http://schemas.openxmlformats.org/officeDocument/2006/relationships/ctrlProp" Target="../ctrlProps/ctrlProp686.xml"/><Relationship Id="rId895" Type="http://schemas.openxmlformats.org/officeDocument/2006/relationships/ctrlProp" Target="../ctrlProps/ctrlProp893.xml"/><Relationship Id="rId909" Type="http://schemas.openxmlformats.org/officeDocument/2006/relationships/ctrlProp" Target="../ctrlProps/ctrlProp907.xml"/><Relationship Id="rId38" Type="http://schemas.openxmlformats.org/officeDocument/2006/relationships/ctrlProp" Target="../ctrlProps/ctrlProp36.xml"/><Relationship Id="rId103" Type="http://schemas.openxmlformats.org/officeDocument/2006/relationships/ctrlProp" Target="../ctrlProps/ctrlProp101.xml"/><Relationship Id="rId310" Type="http://schemas.openxmlformats.org/officeDocument/2006/relationships/ctrlProp" Target="../ctrlProps/ctrlProp308.xml"/><Relationship Id="rId548" Type="http://schemas.openxmlformats.org/officeDocument/2006/relationships/ctrlProp" Target="../ctrlProps/ctrlProp546.xml"/><Relationship Id="rId755" Type="http://schemas.openxmlformats.org/officeDocument/2006/relationships/ctrlProp" Target="../ctrlProps/ctrlProp753.xml"/><Relationship Id="rId962" Type="http://schemas.openxmlformats.org/officeDocument/2006/relationships/ctrlProp" Target="../ctrlProps/ctrlProp960.xml"/><Relationship Id="rId91" Type="http://schemas.openxmlformats.org/officeDocument/2006/relationships/ctrlProp" Target="../ctrlProps/ctrlProp89.xml"/><Relationship Id="rId187" Type="http://schemas.openxmlformats.org/officeDocument/2006/relationships/ctrlProp" Target="../ctrlProps/ctrlProp185.xml"/><Relationship Id="rId394" Type="http://schemas.openxmlformats.org/officeDocument/2006/relationships/ctrlProp" Target="../ctrlProps/ctrlProp392.xml"/><Relationship Id="rId408" Type="http://schemas.openxmlformats.org/officeDocument/2006/relationships/ctrlProp" Target="../ctrlProps/ctrlProp406.xml"/><Relationship Id="rId615" Type="http://schemas.openxmlformats.org/officeDocument/2006/relationships/ctrlProp" Target="../ctrlProps/ctrlProp613.xml"/><Relationship Id="rId822" Type="http://schemas.openxmlformats.org/officeDocument/2006/relationships/ctrlProp" Target="../ctrlProps/ctrlProp820.xml"/><Relationship Id="rId254" Type="http://schemas.openxmlformats.org/officeDocument/2006/relationships/ctrlProp" Target="../ctrlProps/ctrlProp252.xml"/><Relationship Id="rId699" Type="http://schemas.openxmlformats.org/officeDocument/2006/relationships/ctrlProp" Target="../ctrlProps/ctrlProp697.xml"/><Relationship Id="rId49" Type="http://schemas.openxmlformats.org/officeDocument/2006/relationships/ctrlProp" Target="../ctrlProps/ctrlProp47.xml"/><Relationship Id="rId114" Type="http://schemas.openxmlformats.org/officeDocument/2006/relationships/ctrlProp" Target="../ctrlProps/ctrlProp112.xml"/><Relationship Id="rId461" Type="http://schemas.openxmlformats.org/officeDocument/2006/relationships/ctrlProp" Target="../ctrlProps/ctrlProp459.xml"/><Relationship Id="rId559" Type="http://schemas.openxmlformats.org/officeDocument/2006/relationships/ctrlProp" Target="../ctrlProps/ctrlProp557.xml"/><Relationship Id="rId766" Type="http://schemas.openxmlformats.org/officeDocument/2006/relationships/ctrlProp" Target="../ctrlProps/ctrlProp764.xml"/><Relationship Id="rId198" Type="http://schemas.openxmlformats.org/officeDocument/2006/relationships/ctrlProp" Target="../ctrlProps/ctrlProp196.xml"/><Relationship Id="rId321" Type="http://schemas.openxmlformats.org/officeDocument/2006/relationships/ctrlProp" Target="../ctrlProps/ctrlProp319.xml"/><Relationship Id="rId419" Type="http://schemas.openxmlformats.org/officeDocument/2006/relationships/ctrlProp" Target="../ctrlProps/ctrlProp417.xml"/><Relationship Id="rId626" Type="http://schemas.openxmlformats.org/officeDocument/2006/relationships/ctrlProp" Target="../ctrlProps/ctrlProp624.xml"/><Relationship Id="rId973" Type="http://schemas.openxmlformats.org/officeDocument/2006/relationships/ctrlProp" Target="../ctrlProps/ctrlProp971.xml"/><Relationship Id="rId833" Type="http://schemas.openxmlformats.org/officeDocument/2006/relationships/ctrlProp" Target="../ctrlProps/ctrlProp831.xml"/><Relationship Id="rId265" Type="http://schemas.openxmlformats.org/officeDocument/2006/relationships/ctrlProp" Target="../ctrlProps/ctrlProp263.xml"/><Relationship Id="rId472" Type="http://schemas.openxmlformats.org/officeDocument/2006/relationships/ctrlProp" Target="../ctrlProps/ctrlProp470.xml"/><Relationship Id="rId900" Type="http://schemas.openxmlformats.org/officeDocument/2006/relationships/ctrlProp" Target="../ctrlProps/ctrlProp898.xml"/><Relationship Id="rId125" Type="http://schemas.openxmlformats.org/officeDocument/2006/relationships/ctrlProp" Target="../ctrlProps/ctrlProp123.xml"/><Relationship Id="rId332" Type="http://schemas.openxmlformats.org/officeDocument/2006/relationships/ctrlProp" Target="../ctrlProps/ctrlProp330.xml"/><Relationship Id="rId777" Type="http://schemas.openxmlformats.org/officeDocument/2006/relationships/ctrlProp" Target="../ctrlProps/ctrlProp775.xml"/><Relationship Id="rId984" Type="http://schemas.openxmlformats.org/officeDocument/2006/relationships/ctrlProp" Target="../ctrlProps/ctrlProp982.xml"/><Relationship Id="rId637" Type="http://schemas.openxmlformats.org/officeDocument/2006/relationships/ctrlProp" Target="../ctrlProps/ctrlProp635.xml"/><Relationship Id="rId844" Type="http://schemas.openxmlformats.org/officeDocument/2006/relationships/ctrlProp" Target="../ctrlProps/ctrlProp842.xml"/><Relationship Id="rId276" Type="http://schemas.openxmlformats.org/officeDocument/2006/relationships/ctrlProp" Target="../ctrlProps/ctrlProp274.xml"/><Relationship Id="rId483" Type="http://schemas.openxmlformats.org/officeDocument/2006/relationships/ctrlProp" Target="../ctrlProps/ctrlProp481.xml"/><Relationship Id="rId690" Type="http://schemas.openxmlformats.org/officeDocument/2006/relationships/ctrlProp" Target="../ctrlProps/ctrlProp688.xml"/><Relationship Id="rId704" Type="http://schemas.openxmlformats.org/officeDocument/2006/relationships/ctrlProp" Target="../ctrlProps/ctrlProp702.xml"/><Relationship Id="rId911" Type="http://schemas.openxmlformats.org/officeDocument/2006/relationships/ctrlProp" Target="../ctrlProps/ctrlProp909.xml"/><Relationship Id="rId40" Type="http://schemas.openxmlformats.org/officeDocument/2006/relationships/ctrlProp" Target="../ctrlProps/ctrlProp38.xml"/><Relationship Id="rId136" Type="http://schemas.openxmlformats.org/officeDocument/2006/relationships/ctrlProp" Target="../ctrlProps/ctrlProp134.xml"/><Relationship Id="rId343" Type="http://schemas.openxmlformats.org/officeDocument/2006/relationships/ctrlProp" Target="../ctrlProps/ctrlProp341.xml"/><Relationship Id="rId550" Type="http://schemas.openxmlformats.org/officeDocument/2006/relationships/ctrlProp" Target="../ctrlProps/ctrlProp548.xml"/><Relationship Id="rId788" Type="http://schemas.openxmlformats.org/officeDocument/2006/relationships/ctrlProp" Target="../ctrlProps/ctrlProp786.xml"/><Relationship Id="rId995" Type="http://schemas.openxmlformats.org/officeDocument/2006/relationships/ctrlProp" Target="../ctrlProps/ctrlProp993.xml"/><Relationship Id="rId203" Type="http://schemas.openxmlformats.org/officeDocument/2006/relationships/ctrlProp" Target="../ctrlProps/ctrlProp201.xml"/><Relationship Id="rId648" Type="http://schemas.openxmlformats.org/officeDocument/2006/relationships/ctrlProp" Target="../ctrlProps/ctrlProp646.xml"/><Relationship Id="rId855" Type="http://schemas.openxmlformats.org/officeDocument/2006/relationships/ctrlProp" Target="../ctrlProps/ctrlProp853.xml"/><Relationship Id="rId287" Type="http://schemas.openxmlformats.org/officeDocument/2006/relationships/ctrlProp" Target="../ctrlProps/ctrlProp285.xml"/><Relationship Id="rId410" Type="http://schemas.openxmlformats.org/officeDocument/2006/relationships/ctrlProp" Target="../ctrlProps/ctrlProp408.xml"/><Relationship Id="rId494" Type="http://schemas.openxmlformats.org/officeDocument/2006/relationships/ctrlProp" Target="../ctrlProps/ctrlProp492.xml"/><Relationship Id="rId508" Type="http://schemas.openxmlformats.org/officeDocument/2006/relationships/ctrlProp" Target="../ctrlProps/ctrlProp506.xml"/><Relationship Id="rId715" Type="http://schemas.openxmlformats.org/officeDocument/2006/relationships/ctrlProp" Target="../ctrlProps/ctrlProp713.xml"/><Relationship Id="rId922" Type="http://schemas.openxmlformats.org/officeDocument/2006/relationships/ctrlProp" Target="../ctrlProps/ctrlProp920.xml"/><Relationship Id="rId147" Type="http://schemas.openxmlformats.org/officeDocument/2006/relationships/ctrlProp" Target="../ctrlProps/ctrlProp145.xml"/><Relationship Id="rId354" Type="http://schemas.openxmlformats.org/officeDocument/2006/relationships/ctrlProp" Target="../ctrlProps/ctrlProp352.xml"/><Relationship Id="rId799" Type="http://schemas.openxmlformats.org/officeDocument/2006/relationships/ctrlProp" Target="../ctrlProps/ctrlProp797.xml"/><Relationship Id="rId51" Type="http://schemas.openxmlformats.org/officeDocument/2006/relationships/ctrlProp" Target="../ctrlProps/ctrlProp49.xml"/><Relationship Id="rId561" Type="http://schemas.openxmlformats.org/officeDocument/2006/relationships/ctrlProp" Target="../ctrlProps/ctrlProp559.xml"/><Relationship Id="rId659" Type="http://schemas.openxmlformats.org/officeDocument/2006/relationships/ctrlProp" Target="../ctrlProps/ctrlProp657.xml"/><Relationship Id="rId866" Type="http://schemas.openxmlformats.org/officeDocument/2006/relationships/ctrlProp" Target="../ctrlProps/ctrlProp864.xml"/><Relationship Id="rId214" Type="http://schemas.openxmlformats.org/officeDocument/2006/relationships/ctrlProp" Target="../ctrlProps/ctrlProp212.xml"/><Relationship Id="rId298" Type="http://schemas.openxmlformats.org/officeDocument/2006/relationships/ctrlProp" Target="../ctrlProps/ctrlProp296.xml"/><Relationship Id="rId421" Type="http://schemas.openxmlformats.org/officeDocument/2006/relationships/ctrlProp" Target="../ctrlProps/ctrlProp419.xml"/><Relationship Id="rId519" Type="http://schemas.openxmlformats.org/officeDocument/2006/relationships/ctrlProp" Target="../ctrlProps/ctrlProp517.xml"/><Relationship Id="rId158" Type="http://schemas.openxmlformats.org/officeDocument/2006/relationships/ctrlProp" Target="../ctrlProps/ctrlProp156.xml"/><Relationship Id="rId726" Type="http://schemas.openxmlformats.org/officeDocument/2006/relationships/ctrlProp" Target="../ctrlProps/ctrlProp724.xml"/><Relationship Id="rId933" Type="http://schemas.openxmlformats.org/officeDocument/2006/relationships/ctrlProp" Target="../ctrlProps/ctrlProp931.xml"/><Relationship Id="rId1009" Type="http://schemas.openxmlformats.org/officeDocument/2006/relationships/ctrlProp" Target="../ctrlProps/ctrlProp1007.xml"/><Relationship Id="rId62" Type="http://schemas.openxmlformats.org/officeDocument/2006/relationships/ctrlProp" Target="../ctrlProps/ctrlProp60.xml"/><Relationship Id="rId365" Type="http://schemas.openxmlformats.org/officeDocument/2006/relationships/ctrlProp" Target="../ctrlProps/ctrlProp363.xml"/><Relationship Id="rId572" Type="http://schemas.openxmlformats.org/officeDocument/2006/relationships/ctrlProp" Target="../ctrlProps/ctrlProp570.xml"/><Relationship Id="rId225" Type="http://schemas.openxmlformats.org/officeDocument/2006/relationships/ctrlProp" Target="../ctrlProps/ctrlProp223.xml"/><Relationship Id="rId432" Type="http://schemas.openxmlformats.org/officeDocument/2006/relationships/ctrlProp" Target="../ctrlProps/ctrlProp430.xml"/><Relationship Id="rId877" Type="http://schemas.openxmlformats.org/officeDocument/2006/relationships/ctrlProp" Target="../ctrlProps/ctrlProp875.xml"/><Relationship Id="rId737" Type="http://schemas.openxmlformats.org/officeDocument/2006/relationships/ctrlProp" Target="../ctrlProps/ctrlProp735.xml"/><Relationship Id="rId944" Type="http://schemas.openxmlformats.org/officeDocument/2006/relationships/ctrlProp" Target="../ctrlProps/ctrlProp942.xml"/><Relationship Id="rId73" Type="http://schemas.openxmlformats.org/officeDocument/2006/relationships/ctrlProp" Target="../ctrlProps/ctrlProp71.xml"/><Relationship Id="rId169" Type="http://schemas.openxmlformats.org/officeDocument/2006/relationships/ctrlProp" Target="../ctrlProps/ctrlProp167.xml"/><Relationship Id="rId376" Type="http://schemas.openxmlformats.org/officeDocument/2006/relationships/ctrlProp" Target="../ctrlProps/ctrlProp374.xml"/><Relationship Id="rId583" Type="http://schemas.openxmlformats.org/officeDocument/2006/relationships/ctrlProp" Target="../ctrlProps/ctrlProp581.xml"/><Relationship Id="rId790" Type="http://schemas.openxmlformats.org/officeDocument/2006/relationships/ctrlProp" Target="../ctrlProps/ctrlProp788.xml"/><Relationship Id="rId804" Type="http://schemas.openxmlformats.org/officeDocument/2006/relationships/ctrlProp" Target="../ctrlProps/ctrlProp802.xml"/><Relationship Id="rId4" Type="http://schemas.openxmlformats.org/officeDocument/2006/relationships/ctrlProp" Target="../ctrlProps/ctrlProp2.xml"/><Relationship Id="rId236" Type="http://schemas.openxmlformats.org/officeDocument/2006/relationships/ctrlProp" Target="../ctrlProps/ctrlProp234.xml"/><Relationship Id="rId443" Type="http://schemas.openxmlformats.org/officeDocument/2006/relationships/ctrlProp" Target="../ctrlProps/ctrlProp441.xml"/><Relationship Id="rId650" Type="http://schemas.openxmlformats.org/officeDocument/2006/relationships/ctrlProp" Target="../ctrlProps/ctrlProp648.xml"/><Relationship Id="rId888" Type="http://schemas.openxmlformats.org/officeDocument/2006/relationships/ctrlProp" Target="../ctrlProps/ctrlProp886.xml"/><Relationship Id="rId303" Type="http://schemas.openxmlformats.org/officeDocument/2006/relationships/ctrlProp" Target="../ctrlProps/ctrlProp301.xml"/><Relationship Id="rId748" Type="http://schemas.openxmlformats.org/officeDocument/2006/relationships/ctrlProp" Target="../ctrlProps/ctrlProp746.xml"/><Relationship Id="rId955" Type="http://schemas.openxmlformats.org/officeDocument/2006/relationships/ctrlProp" Target="../ctrlProps/ctrlProp953.xml"/><Relationship Id="rId84" Type="http://schemas.openxmlformats.org/officeDocument/2006/relationships/ctrlProp" Target="../ctrlProps/ctrlProp82.xml"/><Relationship Id="rId387" Type="http://schemas.openxmlformats.org/officeDocument/2006/relationships/ctrlProp" Target="../ctrlProps/ctrlProp385.xml"/><Relationship Id="rId510" Type="http://schemas.openxmlformats.org/officeDocument/2006/relationships/ctrlProp" Target="../ctrlProps/ctrlProp508.xml"/><Relationship Id="rId594" Type="http://schemas.openxmlformats.org/officeDocument/2006/relationships/ctrlProp" Target="../ctrlProps/ctrlProp592.xml"/><Relationship Id="rId608" Type="http://schemas.openxmlformats.org/officeDocument/2006/relationships/ctrlProp" Target="../ctrlProps/ctrlProp606.xml"/><Relationship Id="rId815" Type="http://schemas.openxmlformats.org/officeDocument/2006/relationships/ctrlProp" Target="../ctrlProps/ctrlProp813.xml"/><Relationship Id="rId247" Type="http://schemas.openxmlformats.org/officeDocument/2006/relationships/ctrlProp" Target="../ctrlProps/ctrlProp245.xml"/><Relationship Id="rId899" Type="http://schemas.openxmlformats.org/officeDocument/2006/relationships/ctrlProp" Target="../ctrlProps/ctrlProp897.xml"/><Relationship Id="rId1000" Type="http://schemas.openxmlformats.org/officeDocument/2006/relationships/ctrlProp" Target="../ctrlProps/ctrlProp998.xml"/><Relationship Id="rId107" Type="http://schemas.openxmlformats.org/officeDocument/2006/relationships/ctrlProp" Target="../ctrlProps/ctrlProp105.xml"/><Relationship Id="rId454" Type="http://schemas.openxmlformats.org/officeDocument/2006/relationships/ctrlProp" Target="../ctrlProps/ctrlProp452.xml"/><Relationship Id="rId661" Type="http://schemas.openxmlformats.org/officeDocument/2006/relationships/ctrlProp" Target="../ctrlProps/ctrlProp659.xml"/><Relationship Id="rId759" Type="http://schemas.openxmlformats.org/officeDocument/2006/relationships/ctrlProp" Target="../ctrlProps/ctrlProp757.xml"/><Relationship Id="rId966" Type="http://schemas.openxmlformats.org/officeDocument/2006/relationships/ctrlProp" Target="../ctrlProps/ctrlProp964.xml"/><Relationship Id="rId11" Type="http://schemas.openxmlformats.org/officeDocument/2006/relationships/ctrlProp" Target="../ctrlProps/ctrlProp9.xml"/><Relationship Id="rId314" Type="http://schemas.openxmlformats.org/officeDocument/2006/relationships/ctrlProp" Target="../ctrlProps/ctrlProp312.xml"/><Relationship Id="rId398" Type="http://schemas.openxmlformats.org/officeDocument/2006/relationships/ctrlProp" Target="../ctrlProps/ctrlProp396.xml"/><Relationship Id="rId521" Type="http://schemas.openxmlformats.org/officeDocument/2006/relationships/ctrlProp" Target="../ctrlProps/ctrlProp519.xml"/><Relationship Id="rId619" Type="http://schemas.openxmlformats.org/officeDocument/2006/relationships/ctrlProp" Target="../ctrlProps/ctrlProp617.xml"/><Relationship Id="rId95" Type="http://schemas.openxmlformats.org/officeDocument/2006/relationships/ctrlProp" Target="../ctrlProps/ctrlProp93.xml"/><Relationship Id="rId160" Type="http://schemas.openxmlformats.org/officeDocument/2006/relationships/ctrlProp" Target="../ctrlProps/ctrlProp158.xml"/><Relationship Id="rId826" Type="http://schemas.openxmlformats.org/officeDocument/2006/relationships/ctrlProp" Target="../ctrlProps/ctrlProp824.xml"/><Relationship Id="rId1011" Type="http://schemas.openxmlformats.org/officeDocument/2006/relationships/ctrlProp" Target="../ctrlProps/ctrlProp1009.xml"/><Relationship Id="rId258" Type="http://schemas.openxmlformats.org/officeDocument/2006/relationships/ctrlProp" Target="../ctrlProps/ctrlProp256.xml"/><Relationship Id="rId465" Type="http://schemas.openxmlformats.org/officeDocument/2006/relationships/ctrlProp" Target="../ctrlProps/ctrlProp463.xml"/><Relationship Id="rId672" Type="http://schemas.openxmlformats.org/officeDocument/2006/relationships/ctrlProp" Target="../ctrlProps/ctrlProp670.xml"/><Relationship Id="rId22" Type="http://schemas.openxmlformats.org/officeDocument/2006/relationships/ctrlProp" Target="../ctrlProps/ctrlProp20.xml"/><Relationship Id="rId118" Type="http://schemas.openxmlformats.org/officeDocument/2006/relationships/ctrlProp" Target="../ctrlProps/ctrlProp116.xml"/><Relationship Id="rId325" Type="http://schemas.openxmlformats.org/officeDocument/2006/relationships/ctrlProp" Target="../ctrlProps/ctrlProp323.xml"/><Relationship Id="rId532" Type="http://schemas.openxmlformats.org/officeDocument/2006/relationships/ctrlProp" Target="../ctrlProps/ctrlProp530.xml"/><Relationship Id="rId977" Type="http://schemas.openxmlformats.org/officeDocument/2006/relationships/ctrlProp" Target="../ctrlProps/ctrlProp975.xml"/><Relationship Id="rId171" Type="http://schemas.openxmlformats.org/officeDocument/2006/relationships/ctrlProp" Target="../ctrlProps/ctrlProp169.xml"/><Relationship Id="rId837" Type="http://schemas.openxmlformats.org/officeDocument/2006/relationships/ctrlProp" Target="../ctrlProps/ctrlProp835.xml"/><Relationship Id="rId1022" Type="http://schemas.openxmlformats.org/officeDocument/2006/relationships/ctrlProp" Target="../ctrlProps/ctrlProp1020.xml"/><Relationship Id="rId269" Type="http://schemas.openxmlformats.org/officeDocument/2006/relationships/ctrlProp" Target="../ctrlProps/ctrlProp267.xml"/><Relationship Id="rId476" Type="http://schemas.openxmlformats.org/officeDocument/2006/relationships/ctrlProp" Target="../ctrlProps/ctrlProp474.xml"/><Relationship Id="rId683" Type="http://schemas.openxmlformats.org/officeDocument/2006/relationships/ctrlProp" Target="../ctrlProps/ctrlProp681.xml"/><Relationship Id="rId890" Type="http://schemas.openxmlformats.org/officeDocument/2006/relationships/ctrlProp" Target="../ctrlProps/ctrlProp888.xml"/><Relationship Id="rId904" Type="http://schemas.openxmlformats.org/officeDocument/2006/relationships/ctrlProp" Target="../ctrlProps/ctrlProp902.xml"/><Relationship Id="rId33" Type="http://schemas.openxmlformats.org/officeDocument/2006/relationships/ctrlProp" Target="../ctrlProps/ctrlProp31.xml"/><Relationship Id="rId129" Type="http://schemas.openxmlformats.org/officeDocument/2006/relationships/ctrlProp" Target="../ctrlProps/ctrlProp127.xml"/><Relationship Id="rId336" Type="http://schemas.openxmlformats.org/officeDocument/2006/relationships/ctrlProp" Target="../ctrlProps/ctrlProp334.xml"/><Relationship Id="rId543" Type="http://schemas.openxmlformats.org/officeDocument/2006/relationships/ctrlProp" Target="../ctrlProps/ctrlProp541.xml"/><Relationship Id="rId988" Type="http://schemas.openxmlformats.org/officeDocument/2006/relationships/ctrlProp" Target="../ctrlProps/ctrlProp986.xml"/><Relationship Id="rId182" Type="http://schemas.openxmlformats.org/officeDocument/2006/relationships/ctrlProp" Target="../ctrlProps/ctrlProp180.xml"/><Relationship Id="rId403" Type="http://schemas.openxmlformats.org/officeDocument/2006/relationships/ctrlProp" Target="../ctrlProps/ctrlProp401.xml"/><Relationship Id="rId750" Type="http://schemas.openxmlformats.org/officeDocument/2006/relationships/ctrlProp" Target="../ctrlProps/ctrlProp748.xml"/><Relationship Id="rId848" Type="http://schemas.openxmlformats.org/officeDocument/2006/relationships/ctrlProp" Target="../ctrlProps/ctrlProp846.xml"/><Relationship Id="rId487" Type="http://schemas.openxmlformats.org/officeDocument/2006/relationships/ctrlProp" Target="../ctrlProps/ctrlProp485.xml"/><Relationship Id="rId610" Type="http://schemas.openxmlformats.org/officeDocument/2006/relationships/ctrlProp" Target="../ctrlProps/ctrlProp608.xml"/><Relationship Id="rId694" Type="http://schemas.openxmlformats.org/officeDocument/2006/relationships/ctrlProp" Target="../ctrlProps/ctrlProp692.xml"/><Relationship Id="rId708" Type="http://schemas.openxmlformats.org/officeDocument/2006/relationships/ctrlProp" Target="../ctrlProps/ctrlProp706.xml"/><Relationship Id="rId915" Type="http://schemas.openxmlformats.org/officeDocument/2006/relationships/ctrlProp" Target="../ctrlProps/ctrlProp913.xml"/><Relationship Id="rId347" Type="http://schemas.openxmlformats.org/officeDocument/2006/relationships/ctrlProp" Target="../ctrlProps/ctrlProp345.xml"/><Relationship Id="rId999" Type="http://schemas.openxmlformats.org/officeDocument/2006/relationships/ctrlProp" Target="../ctrlProps/ctrlProp997.xml"/><Relationship Id="rId44" Type="http://schemas.openxmlformats.org/officeDocument/2006/relationships/ctrlProp" Target="../ctrlProps/ctrlProp42.xml"/><Relationship Id="rId554" Type="http://schemas.openxmlformats.org/officeDocument/2006/relationships/ctrlProp" Target="../ctrlProps/ctrlProp552.xml"/><Relationship Id="rId761" Type="http://schemas.openxmlformats.org/officeDocument/2006/relationships/ctrlProp" Target="../ctrlProps/ctrlProp759.xml"/><Relationship Id="rId859" Type="http://schemas.openxmlformats.org/officeDocument/2006/relationships/ctrlProp" Target="../ctrlProps/ctrlProp857.xml"/><Relationship Id="rId193" Type="http://schemas.openxmlformats.org/officeDocument/2006/relationships/ctrlProp" Target="../ctrlProps/ctrlProp191.xml"/><Relationship Id="rId207" Type="http://schemas.openxmlformats.org/officeDocument/2006/relationships/ctrlProp" Target="../ctrlProps/ctrlProp205.xml"/><Relationship Id="rId414" Type="http://schemas.openxmlformats.org/officeDocument/2006/relationships/ctrlProp" Target="../ctrlProps/ctrlProp412.xml"/><Relationship Id="rId498" Type="http://schemas.openxmlformats.org/officeDocument/2006/relationships/ctrlProp" Target="../ctrlProps/ctrlProp496.xml"/><Relationship Id="rId621" Type="http://schemas.openxmlformats.org/officeDocument/2006/relationships/ctrlProp" Target="../ctrlProps/ctrlProp619.xml"/><Relationship Id="rId260" Type="http://schemas.openxmlformats.org/officeDocument/2006/relationships/ctrlProp" Target="../ctrlProps/ctrlProp258.xml"/><Relationship Id="rId719" Type="http://schemas.openxmlformats.org/officeDocument/2006/relationships/ctrlProp" Target="../ctrlProps/ctrlProp717.xml"/><Relationship Id="rId926" Type="http://schemas.openxmlformats.org/officeDocument/2006/relationships/ctrlProp" Target="../ctrlProps/ctrlProp924.xml"/><Relationship Id="rId55" Type="http://schemas.openxmlformats.org/officeDocument/2006/relationships/ctrlProp" Target="../ctrlProps/ctrlProp53.xml"/><Relationship Id="rId120" Type="http://schemas.openxmlformats.org/officeDocument/2006/relationships/ctrlProp" Target="../ctrlProps/ctrlProp118.xml"/><Relationship Id="rId358" Type="http://schemas.openxmlformats.org/officeDocument/2006/relationships/ctrlProp" Target="../ctrlProps/ctrlProp356.xml"/><Relationship Id="rId565" Type="http://schemas.openxmlformats.org/officeDocument/2006/relationships/ctrlProp" Target="../ctrlProps/ctrlProp563.xml"/><Relationship Id="rId772" Type="http://schemas.openxmlformats.org/officeDocument/2006/relationships/ctrlProp" Target="../ctrlProps/ctrlProp770.xml"/><Relationship Id="rId218" Type="http://schemas.openxmlformats.org/officeDocument/2006/relationships/ctrlProp" Target="../ctrlProps/ctrlProp216.xml"/><Relationship Id="rId425" Type="http://schemas.openxmlformats.org/officeDocument/2006/relationships/ctrlProp" Target="../ctrlProps/ctrlProp423.xml"/><Relationship Id="rId632" Type="http://schemas.openxmlformats.org/officeDocument/2006/relationships/ctrlProp" Target="../ctrlProps/ctrlProp630.xml"/><Relationship Id="rId271" Type="http://schemas.openxmlformats.org/officeDocument/2006/relationships/ctrlProp" Target="../ctrlProps/ctrlProp269.xml"/><Relationship Id="rId937" Type="http://schemas.openxmlformats.org/officeDocument/2006/relationships/ctrlProp" Target="../ctrlProps/ctrlProp935.xml"/><Relationship Id="rId66" Type="http://schemas.openxmlformats.org/officeDocument/2006/relationships/ctrlProp" Target="../ctrlProps/ctrlProp64.xml"/><Relationship Id="rId131" Type="http://schemas.openxmlformats.org/officeDocument/2006/relationships/ctrlProp" Target="../ctrlProps/ctrlProp129.xml"/><Relationship Id="rId369" Type="http://schemas.openxmlformats.org/officeDocument/2006/relationships/ctrlProp" Target="../ctrlProps/ctrlProp367.xml"/><Relationship Id="rId576" Type="http://schemas.openxmlformats.org/officeDocument/2006/relationships/ctrlProp" Target="../ctrlProps/ctrlProp574.xml"/><Relationship Id="rId783" Type="http://schemas.openxmlformats.org/officeDocument/2006/relationships/ctrlProp" Target="../ctrlProps/ctrlProp781.xml"/><Relationship Id="rId990" Type="http://schemas.openxmlformats.org/officeDocument/2006/relationships/ctrlProp" Target="../ctrlProps/ctrlProp988.xml"/><Relationship Id="rId229" Type="http://schemas.openxmlformats.org/officeDocument/2006/relationships/ctrlProp" Target="../ctrlProps/ctrlProp227.xml"/><Relationship Id="rId436" Type="http://schemas.openxmlformats.org/officeDocument/2006/relationships/ctrlProp" Target="../ctrlProps/ctrlProp434.xml"/><Relationship Id="rId643" Type="http://schemas.openxmlformats.org/officeDocument/2006/relationships/ctrlProp" Target="../ctrlProps/ctrlProp641.xml"/><Relationship Id="rId850" Type="http://schemas.openxmlformats.org/officeDocument/2006/relationships/ctrlProp" Target="../ctrlProps/ctrlProp848.xml"/><Relationship Id="rId948" Type="http://schemas.openxmlformats.org/officeDocument/2006/relationships/ctrlProp" Target="../ctrlProps/ctrlProp946.xml"/><Relationship Id="rId77" Type="http://schemas.openxmlformats.org/officeDocument/2006/relationships/ctrlProp" Target="../ctrlProps/ctrlProp75.xml"/><Relationship Id="rId282" Type="http://schemas.openxmlformats.org/officeDocument/2006/relationships/ctrlProp" Target="../ctrlProps/ctrlProp280.xml"/><Relationship Id="rId503" Type="http://schemas.openxmlformats.org/officeDocument/2006/relationships/ctrlProp" Target="../ctrlProps/ctrlProp501.xml"/><Relationship Id="rId587" Type="http://schemas.openxmlformats.org/officeDocument/2006/relationships/ctrlProp" Target="../ctrlProps/ctrlProp585.xml"/><Relationship Id="rId710" Type="http://schemas.openxmlformats.org/officeDocument/2006/relationships/ctrlProp" Target="../ctrlProps/ctrlProp708.xml"/><Relationship Id="rId808" Type="http://schemas.openxmlformats.org/officeDocument/2006/relationships/ctrlProp" Target="../ctrlProps/ctrlProp806.xml"/><Relationship Id="rId8" Type="http://schemas.openxmlformats.org/officeDocument/2006/relationships/ctrlProp" Target="../ctrlProps/ctrlProp6.xml"/><Relationship Id="rId142" Type="http://schemas.openxmlformats.org/officeDocument/2006/relationships/ctrlProp" Target="../ctrlProps/ctrlProp140.xml"/><Relationship Id="rId447" Type="http://schemas.openxmlformats.org/officeDocument/2006/relationships/ctrlProp" Target="../ctrlProps/ctrlProp445.xml"/><Relationship Id="rId794" Type="http://schemas.openxmlformats.org/officeDocument/2006/relationships/ctrlProp" Target="../ctrlProps/ctrlProp792.xml"/><Relationship Id="rId654" Type="http://schemas.openxmlformats.org/officeDocument/2006/relationships/ctrlProp" Target="../ctrlProps/ctrlProp652.xml"/><Relationship Id="rId861" Type="http://schemas.openxmlformats.org/officeDocument/2006/relationships/ctrlProp" Target="../ctrlProps/ctrlProp859.xml"/><Relationship Id="rId959" Type="http://schemas.openxmlformats.org/officeDocument/2006/relationships/ctrlProp" Target="../ctrlProps/ctrlProp957.xml"/><Relationship Id="rId293" Type="http://schemas.openxmlformats.org/officeDocument/2006/relationships/ctrlProp" Target="../ctrlProps/ctrlProp291.xml"/><Relationship Id="rId307" Type="http://schemas.openxmlformats.org/officeDocument/2006/relationships/ctrlProp" Target="../ctrlProps/ctrlProp305.xml"/><Relationship Id="rId514" Type="http://schemas.openxmlformats.org/officeDocument/2006/relationships/ctrlProp" Target="../ctrlProps/ctrlProp512.xml"/><Relationship Id="rId721" Type="http://schemas.openxmlformats.org/officeDocument/2006/relationships/ctrlProp" Target="../ctrlProps/ctrlProp719.xml"/><Relationship Id="rId88" Type="http://schemas.openxmlformats.org/officeDocument/2006/relationships/ctrlProp" Target="../ctrlProps/ctrlProp86.xml"/><Relationship Id="rId153" Type="http://schemas.openxmlformats.org/officeDocument/2006/relationships/ctrlProp" Target="../ctrlProps/ctrlProp151.xml"/><Relationship Id="rId360" Type="http://schemas.openxmlformats.org/officeDocument/2006/relationships/ctrlProp" Target="../ctrlProps/ctrlProp358.xml"/><Relationship Id="rId598" Type="http://schemas.openxmlformats.org/officeDocument/2006/relationships/ctrlProp" Target="../ctrlProps/ctrlProp596.xml"/><Relationship Id="rId819" Type="http://schemas.openxmlformats.org/officeDocument/2006/relationships/ctrlProp" Target="../ctrlProps/ctrlProp817.xml"/><Relationship Id="rId1004" Type="http://schemas.openxmlformats.org/officeDocument/2006/relationships/ctrlProp" Target="../ctrlProps/ctrlProp1002.xml"/><Relationship Id="rId220" Type="http://schemas.openxmlformats.org/officeDocument/2006/relationships/ctrlProp" Target="../ctrlProps/ctrlProp218.xml"/><Relationship Id="rId458" Type="http://schemas.openxmlformats.org/officeDocument/2006/relationships/ctrlProp" Target="../ctrlProps/ctrlProp456.xml"/><Relationship Id="rId665" Type="http://schemas.openxmlformats.org/officeDocument/2006/relationships/ctrlProp" Target="../ctrlProps/ctrlProp663.xml"/><Relationship Id="rId872" Type="http://schemas.openxmlformats.org/officeDocument/2006/relationships/ctrlProp" Target="../ctrlProps/ctrlProp870.xml"/><Relationship Id="rId15" Type="http://schemas.openxmlformats.org/officeDocument/2006/relationships/ctrlProp" Target="../ctrlProps/ctrlProp13.xml"/><Relationship Id="rId318" Type="http://schemas.openxmlformats.org/officeDocument/2006/relationships/ctrlProp" Target="../ctrlProps/ctrlProp316.xml"/><Relationship Id="rId525" Type="http://schemas.openxmlformats.org/officeDocument/2006/relationships/ctrlProp" Target="../ctrlProps/ctrlProp523.xml"/><Relationship Id="rId732" Type="http://schemas.openxmlformats.org/officeDocument/2006/relationships/ctrlProp" Target="../ctrlProps/ctrlProp730.xml"/><Relationship Id="rId99" Type="http://schemas.openxmlformats.org/officeDocument/2006/relationships/ctrlProp" Target="../ctrlProps/ctrlProp97.xml"/><Relationship Id="rId164" Type="http://schemas.openxmlformats.org/officeDocument/2006/relationships/ctrlProp" Target="../ctrlProps/ctrlProp162.xml"/><Relationship Id="rId371" Type="http://schemas.openxmlformats.org/officeDocument/2006/relationships/ctrlProp" Target="../ctrlProps/ctrlProp369.xml"/><Relationship Id="rId1015" Type="http://schemas.openxmlformats.org/officeDocument/2006/relationships/ctrlProp" Target="../ctrlProps/ctrlProp1013.xml"/><Relationship Id="rId469" Type="http://schemas.openxmlformats.org/officeDocument/2006/relationships/ctrlProp" Target="../ctrlProps/ctrlProp467.xml"/><Relationship Id="rId676" Type="http://schemas.openxmlformats.org/officeDocument/2006/relationships/ctrlProp" Target="../ctrlProps/ctrlProp674.xml"/><Relationship Id="rId883" Type="http://schemas.openxmlformats.org/officeDocument/2006/relationships/ctrlProp" Target="../ctrlProps/ctrlProp881.xml"/><Relationship Id="rId26" Type="http://schemas.openxmlformats.org/officeDocument/2006/relationships/ctrlProp" Target="../ctrlProps/ctrlProp24.xml"/><Relationship Id="rId231" Type="http://schemas.openxmlformats.org/officeDocument/2006/relationships/ctrlProp" Target="../ctrlProps/ctrlProp229.xml"/><Relationship Id="rId329" Type="http://schemas.openxmlformats.org/officeDocument/2006/relationships/ctrlProp" Target="../ctrlProps/ctrlProp327.xml"/><Relationship Id="rId536" Type="http://schemas.openxmlformats.org/officeDocument/2006/relationships/ctrlProp" Target="../ctrlProps/ctrlProp534.xml"/><Relationship Id="rId175" Type="http://schemas.openxmlformats.org/officeDocument/2006/relationships/ctrlProp" Target="../ctrlProps/ctrlProp173.xml"/><Relationship Id="rId743" Type="http://schemas.openxmlformats.org/officeDocument/2006/relationships/ctrlProp" Target="../ctrlProps/ctrlProp741.xml"/><Relationship Id="rId950" Type="http://schemas.openxmlformats.org/officeDocument/2006/relationships/ctrlProp" Target="../ctrlProps/ctrlProp948.xml"/><Relationship Id="rId1026" Type="http://schemas.openxmlformats.org/officeDocument/2006/relationships/ctrlProp" Target="../ctrlProps/ctrlProp1024.xml"/><Relationship Id="rId382" Type="http://schemas.openxmlformats.org/officeDocument/2006/relationships/ctrlProp" Target="../ctrlProps/ctrlProp380.xml"/><Relationship Id="rId603" Type="http://schemas.openxmlformats.org/officeDocument/2006/relationships/ctrlProp" Target="../ctrlProps/ctrlProp601.xml"/><Relationship Id="rId687" Type="http://schemas.openxmlformats.org/officeDocument/2006/relationships/ctrlProp" Target="../ctrlProps/ctrlProp685.xml"/><Relationship Id="rId810" Type="http://schemas.openxmlformats.org/officeDocument/2006/relationships/ctrlProp" Target="../ctrlProps/ctrlProp808.xml"/><Relationship Id="rId908" Type="http://schemas.openxmlformats.org/officeDocument/2006/relationships/ctrlProp" Target="../ctrlProps/ctrlProp906.xml"/><Relationship Id="rId242" Type="http://schemas.openxmlformats.org/officeDocument/2006/relationships/ctrlProp" Target="../ctrlProps/ctrlProp240.xml"/><Relationship Id="rId894" Type="http://schemas.openxmlformats.org/officeDocument/2006/relationships/ctrlProp" Target="../ctrlProps/ctrlProp892.xml"/><Relationship Id="rId37" Type="http://schemas.openxmlformats.org/officeDocument/2006/relationships/ctrlProp" Target="../ctrlProps/ctrlProp35.xml"/><Relationship Id="rId102" Type="http://schemas.openxmlformats.org/officeDocument/2006/relationships/ctrlProp" Target="../ctrlProps/ctrlProp100.xml"/><Relationship Id="rId547" Type="http://schemas.openxmlformats.org/officeDocument/2006/relationships/ctrlProp" Target="../ctrlProps/ctrlProp545.xml"/><Relationship Id="rId754" Type="http://schemas.openxmlformats.org/officeDocument/2006/relationships/ctrlProp" Target="../ctrlProps/ctrlProp752.xml"/><Relationship Id="rId961" Type="http://schemas.openxmlformats.org/officeDocument/2006/relationships/ctrlProp" Target="../ctrlProps/ctrlProp959.xml"/><Relationship Id="rId90" Type="http://schemas.openxmlformats.org/officeDocument/2006/relationships/ctrlProp" Target="../ctrlProps/ctrlProp88.xml"/><Relationship Id="rId186" Type="http://schemas.openxmlformats.org/officeDocument/2006/relationships/ctrlProp" Target="../ctrlProps/ctrlProp184.xml"/><Relationship Id="rId393" Type="http://schemas.openxmlformats.org/officeDocument/2006/relationships/ctrlProp" Target="../ctrlProps/ctrlProp391.xml"/><Relationship Id="rId407" Type="http://schemas.openxmlformats.org/officeDocument/2006/relationships/ctrlProp" Target="../ctrlProps/ctrlProp405.xml"/><Relationship Id="rId614" Type="http://schemas.openxmlformats.org/officeDocument/2006/relationships/ctrlProp" Target="../ctrlProps/ctrlProp612.xml"/><Relationship Id="rId821" Type="http://schemas.openxmlformats.org/officeDocument/2006/relationships/ctrlProp" Target="../ctrlProps/ctrlProp819.xml"/><Relationship Id="rId253" Type="http://schemas.openxmlformats.org/officeDocument/2006/relationships/ctrlProp" Target="../ctrlProps/ctrlProp251.xml"/><Relationship Id="rId460" Type="http://schemas.openxmlformats.org/officeDocument/2006/relationships/ctrlProp" Target="../ctrlProps/ctrlProp458.xml"/><Relationship Id="rId698" Type="http://schemas.openxmlformats.org/officeDocument/2006/relationships/ctrlProp" Target="../ctrlProps/ctrlProp696.xml"/><Relationship Id="rId919" Type="http://schemas.openxmlformats.org/officeDocument/2006/relationships/ctrlProp" Target="../ctrlProps/ctrlProp917.xml"/><Relationship Id="rId48" Type="http://schemas.openxmlformats.org/officeDocument/2006/relationships/ctrlProp" Target="../ctrlProps/ctrlProp46.xml"/><Relationship Id="rId113" Type="http://schemas.openxmlformats.org/officeDocument/2006/relationships/ctrlProp" Target="../ctrlProps/ctrlProp111.xml"/><Relationship Id="rId320" Type="http://schemas.openxmlformats.org/officeDocument/2006/relationships/ctrlProp" Target="../ctrlProps/ctrlProp318.xml"/><Relationship Id="rId558" Type="http://schemas.openxmlformats.org/officeDocument/2006/relationships/ctrlProp" Target="../ctrlProps/ctrlProp556.xml"/><Relationship Id="rId765" Type="http://schemas.openxmlformats.org/officeDocument/2006/relationships/ctrlProp" Target="../ctrlProps/ctrlProp763.xml"/><Relationship Id="rId972" Type="http://schemas.openxmlformats.org/officeDocument/2006/relationships/ctrlProp" Target="../ctrlProps/ctrlProp970.xml"/><Relationship Id="rId197" Type="http://schemas.openxmlformats.org/officeDocument/2006/relationships/ctrlProp" Target="../ctrlProps/ctrlProp195.xml"/><Relationship Id="rId418" Type="http://schemas.openxmlformats.org/officeDocument/2006/relationships/ctrlProp" Target="../ctrlProps/ctrlProp416.xml"/><Relationship Id="rId625" Type="http://schemas.openxmlformats.org/officeDocument/2006/relationships/ctrlProp" Target="../ctrlProps/ctrlProp623.xml"/><Relationship Id="rId832" Type="http://schemas.openxmlformats.org/officeDocument/2006/relationships/ctrlProp" Target="../ctrlProps/ctrlProp830.xml"/><Relationship Id="rId264" Type="http://schemas.openxmlformats.org/officeDocument/2006/relationships/ctrlProp" Target="../ctrlProps/ctrlProp262.xml"/><Relationship Id="rId471" Type="http://schemas.openxmlformats.org/officeDocument/2006/relationships/ctrlProp" Target="../ctrlProps/ctrlProp469.xml"/><Relationship Id="rId59" Type="http://schemas.openxmlformats.org/officeDocument/2006/relationships/ctrlProp" Target="../ctrlProps/ctrlProp57.xml"/><Relationship Id="rId124" Type="http://schemas.openxmlformats.org/officeDocument/2006/relationships/ctrlProp" Target="../ctrlProps/ctrlProp122.xml"/><Relationship Id="rId569" Type="http://schemas.openxmlformats.org/officeDocument/2006/relationships/ctrlProp" Target="../ctrlProps/ctrlProp567.xml"/><Relationship Id="rId776" Type="http://schemas.openxmlformats.org/officeDocument/2006/relationships/ctrlProp" Target="../ctrlProps/ctrlProp774.xml"/><Relationship Id="rId983" Type="http://schemas.openxmlformats.org/officeDocument/2006/relationships/ctrlProp" Target="../ctrlProps/ctrlProp981.xml"/><Relationship Id="rId331" Type="http://schemas.openxmlformats.org/officeDocument/2006/relationships/ctrlProp" Target="../ctrlProps/ctrlProp329.xml"/><Relationship Id="rId429" Type="http://schemas.openxmlformats.org/officeDocument/2006/relationships/ctrlProp" Target="../ctrlProps/ctrlProp427.xml"/><Relationship Id="rId636" Type="http://schemas.openxmlformats.org/officeDocument/2006/relationships/ctrlProp" Target="../ctrlProps/ctrlProp634.xml"/><Relationship Id="rId843" Type="http://schemas.openxmlformats.org/officeDocument/2006/relationships/ctrlProp" Target="../ctrlProps/ctrlProp841.xml"/><Relationship Id="rId275" Type="http://schemas.openxmlformats.org/officeDocument/2006/relationships/ctrlProp" Target="../ctrlProps/ctrlProp273.xml"/><Relationship Id="rId482" Type="http://schemas.openxmlformats.org/officeDocument/2006/relationships/ctrlProp" Target="../ctrlProps/ctrlProp480.xml"/><Relationship Id="rId703" Type="http://schemas.openxmlformats.org/officeDocument/2006/relationships/ctrlProp" Target="../ctrlProps/ctrlProp701.xml"/><Relationship Id="rId910" Type="http://schemas.openxmlformats.org/officeDocument/2006/relationships/ctrlProp" Target="../ctrlProps/ctrlProp908.xml"/><Relationship Id="rId135" Type="http://schemas.openxmlformats.org/officeDocument/2006/relationships/ctrlProp" Target="../ctrlProps/ctrlProp133.xml"/><Relationship Id="rId342" Type="http://schemas.openxmlformats.org/officeDocument/2006/relationships/ctrlProp" Target="../ctrlProps/ctrlProp340.xml"/><Relationship Id="rId787" Type="http://schemas.openxmlformats.org/officeDocument/2006/relationships/ctrlProp" Target="../ctrlProps/ctrlProp785.xml"/><Relationship Id="rId994" Type="http://schemas.openxmlformats.org/officeDocument/2006/relationships/ctrlProp" Target="../ctrlProps/ctrlProp992.xml"/><Relationship Id="rId202" Type="http://schemas.openxmlformats.org/officeDocument/2006/relationships/ctrlProp" Target="../ctrlProps/ctrlProp200.xml"/><Relationship Id="rId647" Type="http://schemas.openxmlformats.org/officeDocument/2006/relationships/ctrlProp" Target="../ctrlProps/ctrlProp645.xml"/><Relationship Id="rId854" Type="http://schemas.openxmlformats.org/officeDocument/2006/relationships/ctrlProp" Target="../ctrlProps/ctrlProp852.xml"/><Relationship Id="rId286" Type="http://schemas.openxmlformats.org/officeDocument/2006/relationships/ctrlProp" Target="../ctrlProps/ctrlProp284.xml"/><Relationship Id="rId493" Type="http://schemas.openxmlformats.org/officeDocument/2006/relationships/ctrlProp" Target="../ctrlProps/ctrlProp491.xml"/><Relationship Id="rId507" Type="http://schemas.openxmlformats.org/officeDocument/2006/relationships/ctrlProp" Target="../ctrlProps/ctrlProp505.xml"/><Relationship Id="rId714" Type="http://schemas.openxmlformats.org/officeDocument/2006/relationships/ctrlProp" Target="../ctrlProps/ctrlProp712.xml"/><Relationship Id="rId921" Type="http://schemas.openxmlformats.org/officeDocument/2006/relationships/ctrlProp" Target="../ctrlProps/ctrlProp919.xml"/><Relationship Id="rId50" Type="http://schemas.openxmlformats.org/officeDocument/2006/relationships/ctrlProp" Target="../ctrlProps/ctrlProp48.xml"/><Relationship Id="rId146" Type="http://schemas.openxmlformats.org/officeDocument/2006/relationships/ctrlProp" Target="../ctrlProps/ctrlProp144.xml"/><Relationship Id="rId353" Type="http://schemas.openxmlformats.org/officeDocument/2006/relationships/ctrlProp" Target="../ctrlProps/ctrlProp351.xml"/><Relationship Id="rId560" Type="http://schemas.openxmlformats.org/officeDocument/2006/relationships/ctrlProp" Target="../ctrlProps/ctrlProp558.xml"/><Relationship Id="rId798" Type="http://schemas.openxmlformats.org/officeDocument/2006/relationships/ctrlProp" Target="../ctrlProps/ctrlProp796.xml"/><Relationship Id="rId213" Type="http://schemas.openxmlformats.org/officeDocument/2006/relationships/ctrlProp" Target="../ctrlProps/ctrlProp211.xml"/><Relationship Id="rId420" Type="http://schemas.openxmlformats.org/officeDocument/2006/relationships/ctrlProp" Target="../ctrlProps/ctrlProp418.xml"/><Relationship Id="rId658" Type="http://schemas.openxmlformats.org/officeDocument/2006/relationships/ctrlProp" Target="../ctrlProps/ctrlProp656.xml"/><Relationship Id="rId865" Type="http://schemas.openxmlformats.org/officeDocument/2006/relationships/ctrlProp" Target="../ctrlProps/ctrlProp863.xml"/><Relationship Id="rId297" Type="http://schemas.openxmlformats.org/officeDocument/2006/relationships/ctrlProp" Target="../ctrlProps/ctrlProp295.xml"/><Relationship Id="rId518" Type="http://schemas.openxmlformats.org/officeDocument/2006/relationships/ctrlProp" Target="../ctrlProps/ctrlProp516.xml"/><Relationship Id="rId725" Type="http://schemas.openxmlformats.org/officeDocument/2006/relationships/ctrlProp" Target="../ctrlProps/ctrlProp723.xml"/><Relationship Id="rId932" Type="http://schemas.openxmlformats.org/officeDocument/2006/relationships/ctrlProp" Target="../ctrlProps/ctrlProp930.xml"/><Relationship Id="rId157" Type="http://schemas.openxmlformats.org/officeDocument/2006/relationships/ctrlProp" Target="../ctrlProps/ctrlProp155.xml"/><Relationship Id="rId364" Type="http://schemas.openxmlformats.org/officeDocument/2006/relationships/ctrlProp" Target="../ctrlProps/ctrlProp362.xml"/><Relationship Id="rId1008" Type="http://schemas.openxmlformats.org/officeDocument/2006/relationships/ctrlProp" Target="../ctrlProps/ctrlProp1006.xml"/><Relationship Id="rId61" Type="http://schemas.openxmlformats.org/officeDocument/2006/relationships/ctrlProp" Target="../ctrlProps/ctrlProp59.xml"/><Relationship Id="rId571" Type="http://schemas.openxmlformats.org/officeDocument/2006/relationships/ctrlProp" Target="../ctrlProps/ctrlProp569.xml"/><Relationship Id="rId669" Type="http://schemas.openxmlformats.org/officeDocument/2006/relationships/ctrlProp" Target="../ctrlProps/ctrlProp667.xml"/><Relationship Id="rId876" Type="http://schemas.openxmlformats.org/officeDocument/2006/relationships/ctrlProp" Target="../ctrlProps/ctrlProp874.xml"/><Relationship Id="rId19" Type="http://schemas.openxmlformats.org/officeDocument/2006/relationships/ctrlProp" Target="../ctrlProps/ctrlProp17.xml"/><Relationship Id="rId224" Type="http://schemas.openxmlformats.org/officeDocument/2006/relationships/ctrlProp" Target="../ctrlProps/ctrlProp222.xml"/><Relationship Id="rId431" Type="http://schemas.openxmlformats.org/officeDocument/2006/relationships/ctrlProp" Target="../ctrlProps/ctrlProp429.xml"/><Relationship Id="rId529" Type="http://schemas.openxmlformats.org/officeDocument/2006/relationships/ctrlProp" Target="../ctrlProps/ctrlProp527.xml"/><Relationship Id="rId736" Type="http://schemas.openxmlformats.org/officeDocument/2006/relationships/ctrlProp" Target="../ctrlProps/ctrlProp734.xml"/><Relationship Id="rId168" Type="http://schemas.openxmlformats.org/officeDocument/2006/relationships/ctrlProp" Target="../ctrlProps/ctrlProp166.xml"/><Relationship Id="rId943" Type="http://schemas.openxmlformats.org/officeDocument/2006/relationships/ctrlProp" Target="../ctrlProps/ctrlProp941.xml"/><Relationship Id="rId1019" Type="http://schemas.openxmlformats.org/officeDocument/2006/relationships/ctrlProp" Target="../ctrlProps/ctrlProp1017.xml"/><Relationship Id="rId72" Type="http://schemas.openxmlformats.org/officeDocument/2006/relationships/ctrlProp" Target="../ctrlProps/ctrlProp70.xml"/><Relationship Id="rId375" Type="http://schemas.openxmlformats.org/officeDocument/2006/relationships/ctrlProp" Target="../ctrlProps/ctrlProp373.xml"/><Relationship Id="rId582" Type="http://schemas.openxmlformats.org/officeDocument/2006/relationships/ctrlProp" Target="../ctrlProps/ctrlProp580.xml"/><Relationship Id="rId803" Type="http://schemas.openxmlformats.org/officeDocument/2006/relationships/ctrlProp" Target="../ctrlProps/ctrlProp801.xml"/><Relationship Id="rId3" Type="http://schemas.openxmlformats.org/officeDocument/2006/relationships/vmlDrawing" Target="../drawings/vmlDrawing2.vml"/><Relationship Id="rId235" Type="http://schemas.openxmlformats.org/officeDocument/2006/relationships/ctrlProp" Target="../ctrlProps/ctrlProp233.xml"/><Relationship Id="rId442" Type="http://schemas.openxmlformats.org/officeDocument/2006/relationships/ctrlProp" Target="../ctrlProps/ctrlProp440.xml"/><Relationship Id="rId887" Type="http://schemas.openxmlformats.org/officeDocument/2006/relationships/ctrlProp" Target="../ctrlProps/ctrlProp885.xml"/><Relationship Id="rId302" Type="http://schemas.openxmlformats.org/officeDocument/2006/relationships/ctrlProp" Target="../ctrlProps/ctrlProp300.xml"/><Relationship Id="rId747" Type="http://schemas.openxmlformats.org/officeDocument/2006/relationships/ctrlProp" Target="../ctrlProps/ctrlProp745.xml"/><Relationship Id="rId954" Type="http://schemas.openxmlformats.org/officeDocument/2006/relationships/ctrlProp" Target="../ctrlProps/ctrlProp952.xml"/><Relationship Id="rId83" Type="http://schemas.openxmlformats.org/officeDocument/2006/relationships/ctrlProp" Target="../ctrlProps/ctrlProp81.xml"/><Relationship Id="rId179" Type="http://schemas.openxmlformats.org/officeDocument/2006/relationships/ctrlProp" Target="../ctrlProps/ctrlProp177.xml"/><Relationship Id="rId386" Type="http://schemas.openxmlformats.org/officeDocument/2006/relationships/ctrlProp" Target="../ctrlProps/ctrlProp384.xml"/><Relationship Id="rId593" Type="http://schemas.openxmlformats.org/officeDocument/2006/relationships/ctrlProp" Target="../ctrlProps/ctrlProp591.xml"/><Relationship Id="rId607" Type="http://schemas.openxmlformats.org/officeDocument/2006/relationships/ctrlProp" Target="../ctrlProps/ctrlProp605.xml"/><Relationship Id="rId814" Type="http://schemas.openxmlformats.org/officeDocument/2006/relationships/ctrlProp" Target="../ctrlProps/ctrlProp812.xml"/><Relationship Id="rId246" Type="http://schemas.openxmlformats.org/officeDocument/2006/relationships/ctrlProp" Target="../ctrlProps/ctrlProp244.xml"/><Relationship Id="rId453" Type="http://schemas.openxmlformats.org/officeDocument/2006/relationships/ctrlProp" Target="../ctrlProps/ctrlProp451.xml"/><Relationship Id="rId660" Type="http://schemas.openxmlformats.org/officeDocument/2006/relationships/ctrlProp" Target="../ctrlProps/ctrlProp658.xml"/><Relationship Id="rId898" Type="http://schemas.openxmlformats.org/officeDocument/2006/relationships/ctrlProp" Target="../ctrlProps/ctrlProp896.xml"/><Relationship Id="rId106" Type="http://schemas.openxmlformats.org/officeDocument/2006/relationships/ctrlProp" Target="../ctrlProps/ctrlProp104.xml"/><Relationship Id="rId313" Type="http://schemas.openxmlformats.org/officeDocument/2006/relationships/ctrlProp" Target="../ctrlProps/ctrlProp311.xml"/><Relationship Id="rId758" Type="http://schemas.openxmlformats.org/officeDocument/2006/relationships/ctrlProp" Target="../ctrlProps/ctrlProp756.xml"/><Relationship Id="rId965" Type="http://schemas.openxmlformats.org/officeDocument/2006/relationships/ctrlProp" Target="../ctrlProps/ctrlProp963.xml"/><Relationship Id="rId10" Type="http://schemas.openxmlformats.org/officeDocument/2006/relationships/ctrlProp" Target="../ctrlProps/ctrlProp8.xml"/><Relationship Id="rId94" Type="http://schemas.openxmlformats.org/officeDocument/2006/relationships/ctrlProp" Target="../ctrlProps/ctrlProp92.xml"/><Relationship Id="rId397" Type="http://schemas.openxmlformats.org/officeDocument/2006/relationships/ctrlProp" Target="../ctrlProps/ctrlProp395.xml"/><Relationship Id="rId520" Type="http://schemas.openxmlformats.org/officeDocument/2006/relationships/ctrlProp" Target="../ctrlProps/ctrlProp518.xml"/><Relationship Id="rId618" Type="http://schemas.openxmlformats.org/officeDocument/2006/relationships/ctrlProp" Target="../ctrlProps/ctrlProp616.xml"/><Relationship Id="rId825" Type="http://schemas.openxmlformats.org/officeDocument/2006/relationships/ctrlProp" Target="../ctrlProps/ctrlProp823.xml"/><Relationship Id="rId257" Type="http://schemas.openxmlformats.org/officeDocument/2006/relationships/ctrlProp" Target="../ctrlProps/ctrlProp255.xml"/><Relationship Id="rId464" Type="http://schemas.openxmlformats.org/officeDocument/2006/relationships/ctrlProp" Target="../ctrlProps/ctrlProp462.xml"/><Relationship Id="rId1010" Type="http://schemas.openxmlformats.org/officeDocument/2006/relationships/ctrlProp" Target="../ctrlProps/ctrlProp1008.xml"/><Relationship Id="rId117" Type="http://schemas.openxmlformats.org/officeDocument/2006/relationships/ctrlProp" Target="../ctrlProps/ctrlProp115.xml"/><Relationship Id="rId671" Type="http://schemas.openxmlformats.org/officeDocument/2006/relationships/ctrlProp" Target="../ctrlProps/ctrlProp669.xml"/><Relationship Id="rId769" Type="http://schemas.openxmlformats.org/officeDocument/2006/relationships/ctrlProp" Target="../ctrlProps/ctrlProp767.xml"/><Relationship Id="rId976" Type="http://schemas.openxmlformats.org/officeDocument/2006/relationships/ctrlProp" Target="../ctrlProps/ctrlProp97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vertex42.com/Calculators/annuity-calculator.html" TargetMode="External"/><Relationship Id="rId1" Type="http://schemas.openxmlformats.org/officeDocument/2006/relationships/hyperlink" Target="../GOOGLE%20SPREADSHEETS/Financial%20Calculators%20by%20Vertex42.com"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hyperlink" Target="http://www.vertex42.com/Calculators/annuity-calculator.html" TargetMode="External"/><Relationship Id="rId2" Type="http://schemas.openxmlformats.org/officeDocument/2006/relationships/hyperlink" Target="../GOOGLE%20SPREADSHEETS/Financial%20Calculators%20by%20Vertex42.com" TargetMode="External"/><Relationship Id="rId1" Type="http://schemas.openxmlformats.org/officeDocument/2006/relationships/hyperlink" Target="http://www.vertex42.com/Calculators/index.html" TargetMode="External"/><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3"/>
  <sheetViews>
    <sheetView workbookViewId="0"/>
  </sheetViews>
  <sheetFormatPr defaultRowHeight="13.2" x14ac:dyDescent="0.25"/>
  <sheetData>
    <row r="1" spans="1:1" ht="15" x14ac:dyDescent="0.25">
      <c r="A1" s="49" t="s">
        <v>39</v>
      </c>
    </row>
    <row r="2" spans="1:1" x14ac:dyDescent="0.25">
      <c r="A2" t="s">
        <v>12</v>
      </c>
    </row>
    <row r="3" spans="1:1" x14ac:dyDescent="0.25">
      <c r="A3" t="s">
        <v>26</v>
      </c>
    </row>
  </sheetData>
  <phoneticPr fontId="7"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89"/>
  <sheetViews>
    <sheetView showGridLines="0" workbookViewId="0">
      <selection activeCell="J14" sqref="J14"/>
    </sheetView>
  </sheetViews>
  <sheetFormatPr defaultColWidth="9.109375" defaultRowHeight="13.2" x14ac:dyDescent="0.25"/>
  <cols>
    <col min="1" max="1" width="7.88671875" style="1" customWidth="1"/>
    <col min="2" max="2" width="3.44140625" style="1" customWidth="1"/>
    <col min="3" max="3" width="10.44140625" style="1" customWidth="1"/>
    <col min="4" max="4" width="10.5546875" style="1" customWidth="1"/>
    <col min="5" max="5" width="16.88671875" style="1" customWidth="1"/>
    <col min="6" max="6" width="12.6640625" style="1" customWidth="1"/>
    <col min="7" max="7" width="13.109375" style="1" customWidth="1"/>
    <col min="8" max="8" width="20.109375" style="1" customWidth="1"/>
    <col min="9" max="9" width="4.109375" style="1" customWidth="1"/>
    <col min="10" max="10" width="11.6640625" style="1" customWidth="1"/>
    <col min="11" max="11" width="13.33203125" style="1" customWidth="1"/>
    <col min="12" max="12" width="10.5546875" style="1" bestFit="1" customWidth="1"/>
    <col min="13" max="16384" width="9.109375" style="1"/>
  </cols>
  <sheetData>
    <row r="1" spans="1:10" ht="22.5" customHeight="1" x14ac:dyDescent="0.25">
      <c r="A1" s="47" t="s">
        <v>39</v>
      </c>
      <c r="B1" s="43"/>
      <c r="C1" s="44"/>
      <c r="D1" s="44"/>
      <c r="E1" s="44"/>
      <c r="F1" s="44"/>
      <c r="G1" s="45"/>
      <c r="H1" s="45"/>
      <c r="J1" t="s">
        <v>36</v>
      </c>
    </row>
    <row r="2" spans="1:10" x14ac:dyDescent="0.25">
      <c r="A2" s="33" t="s">
        <v>26</v>
      </c>
      <c r="B2" s="23"/>
      <c r="C2" s="23"/>
      <c r="D2" s="23"/>
      <c r="E2" s="23"/>
      <c r="F2" s="23"/>
      <c r="G2" s="23"/>
      <c r="H2" s="46" t="s">
        <v>12</v>
      </c>
      <c r="J2" t="s">
        <v>35</v>
      </c>
    </row>
    <row r="3" spans="1:10" x14ac:dyDescent="0.25">
      <c r="A3" s="31"/>
      <c r="B3" s="23"/>
      <c r="C3" s="23"/>
      <c r="D3" s="23"/>
      <c r="E3" s="23"/>
      <c r="F3" s="23"/>
      <c r="G3" s="23"/>
      <c r="H3" s="23"/>
      <c r="I3"/>
    </row>
    <row r="4" spans="1:10" ht="15.6" thickBot="1" x14ac:dyDescent="0.3">
      <c r="A4" s="21"/>
      <c r="B4" s="21"/>
      <c r="C4" s="21"/>
      <c r="D4" s="21"/>
      <c r="E4" s="22" t="s">
        <v>24</v>
      </c>
      <c r="F4" s="18"/>
      <c r="G4" s="19"/>
      <c r="H4" s="20" t="s">
        <v>14</v>
      </c>
      <c r="J4" s="14"/>
    </row>
    <row r="5" spans="1:10" ht="15" customHeight="1" x14ac:dyDescent="0.25">
      <c r="A5" s="12"/>
      <c r="B5" s="12"/>
      <c r="C5" s="12"/>
      <c r="D5" s="12"/>
      <c r="E5" s="12"/>
      <c r="F5" s="16"/>
      <c r="G5" s="16"/>
      <c r="H5" s="16"/>
      <c r="J5"/>
    </row>
    <row r="6" spans="1:10" ht="15" customHeight="1" thickBot="1" x14ac:dyDescent="0.3">
      <c r="A6" s="12"/>
      <c r="B6" s="10"/>
      <c r="C6" s="10"/>
      <c r="D6" s="10" t="s">
        <v>4</v>
      </c>
      <c r="E6" s="9">
        <v>17</v>
      </c>
      <c r="F6" s="35"/>
      <c r="G6" s="29"/>
      <c r="H6" s="30" t="s">
        <v>25</v>
      </c>
      <c r="J6"/>
    </row>
    <row r="7" spans="1:10" ht="15" customHeight="1" x14ac:dyDescent="0.25">
      <c r="A7" s="12"/>
      <c r="B7" s="12"/>
      <c r="C7" s="12"/>
      <c r="D7" s="13" t="s">
        <v>27</v>
      </c>
      <c r="E7" s="67">
        <v>1890000</v>
      </c>
      <c r="F7" s="16"/>
      <c r="G7" s="17" t="str">
        <f>"Value After "&amp;E6&amp;" Years"</f>
        <v>Value After 17 Years</v>
      </c>
      <c r="H7" s="65">
        <f ca="1">OFFSET(H28,E6+1,0,1,1)</f>
        <v>15102995.660663676</v>
      </c>
      <c r="J7" s="42"/>
    </row>
    <row r="8" spans="1:10" ht="15" customHeight="1" x14ac:dyDescent="0.25">
      <c r="A8" s="12"/>
      <c r="B8" s="10"/>
      <c r="C8" s="10"/>
      <c r="D8" s="10" t="s">
        <v>34</v>
      </c>
      <c r="E8" s="8">
        <v>0.08</v>
      </c>
      <c r="F8" s="16"/>
      <c r="G8" s="16"/>
      <c r="H8" s="16"/>
      <c r="J8"/>
    </row>
    <row r="9" spans="1:10" ht="15" customHeight="1" thickBot="1" x14ac:dyDescent="0.3">
      <c r="A9" s="32"/>
      <c r="B9" s="10"/>
      <c r="C9" s="10"/>
      <c r="D9" s="10"/>
      <c r="E9" s="10"/>
      <c r="F9" s="35"/>
      <c r="G9" s="29"/>
      <c r="H9" s="30" t="s">
        <v>23</v>
      </c>
    </row>
    <row r="10" spans="1:10" ht="15" customHeight="1" thickBot="1" x14ac:dyDescent="0.3">
      <c r="A10" s="12"/>
      <c r="B10" s="24"/>
      <c r="C10" s="24"/>
      <c r="D10" s="24"/>
      <c r="E10" s="25" t="s">
        <v>31</v>
      </c>
      <c r="F10" s="16"/>
      <c r="G10" s="17" t="s">
        <v>22</v>
      </c>
      <c r="H10" s="65">
        <f ca="1">IF(ISBLANK(E6)," - ",SUM(OFFSET(F28,1,0,E6+1,1)))</f>
        <v>5562000</v>
      </c>
      <c r="J10" s="14" t="s">
        <v>18</v>
      </c>
    </row>
    <row r="11" spans="1:10" ht="15" customHeight="1" x14ac:dyDescent="0.25">
      <c r="A11" s="12"/>
      <c r="B11" s="10"/>
      <c r="C11" s="10"/>
      <c r="D11" s="10" t="s">
        <v>32</v>
      </c>
      <c r="E11" s="66">
        <v>18000</v>
      </c>
      <c r="F11" s="28"/>
      <c r="G11" s="41" t="s">
        <v>38</v>
      </c>
      <c r="H11" s="65">
        <f ca="1">IF(ISBLANK(E6)," - ",SUM(OFFSET(D28,2,0,$E$6,1)))</f>
        <v>9540995.6606636755</v>
      </c>
      <c r="J11" t="s">
        <v>16</v>
      </c>
    </row>
    <row r="12" spans="1:10" ht="15" customHeight="1" x14ac:dyDescent="0.25">
      <c r="A12" s="12"/>
      <c r="B12" s="10"/>
      <c r="C12" s="10"/>
      <c r="D12" s="10" t="s">
        <v>30</v>
      </c>
      <c r="E12" s="8" t="s">
        <v>41</v>
      </c>
      <c r="F12" s="28"/>
      <c r="G12" s="38"/>
      <c r="H12" s="17"/>
      <c r="J12" t="s">
        <v>7</v>
      </c>
    </row>
    <row r="13" spans="1:10" ht="15" customHeight="1" x14ac:dyDescent="0.25">
      <c r="A13" s="12"/>
      <c r="B13" s="10"/>
      <c r="C13" s="10"/>
      <c r="D13" s="10" t="s">
        <v>37</v>
      </c>
      <c r="E13" s="7"/>
      <c r="F13" s="28"/>
      <c r="G13" s="38"/>
      <c r="H13" s="17"/>
      <c r="J13" t="s">
        <v>8</v>
      </c>
    </row>
    <row r="14" spans="1:10" ht="15" customHeight="1" x14ac:dyDescent="0.25">
      <c r="A14" s="12"/>
      <c r="B14" s="12"/>
      <c r="C14" s="12"/>
      <c r="D14" s="12"/>
      <c r="E14" s="12"/>
      <c r="F14" s="28"/>
      <c r="G14" s="38"/>
      <c r="H14" s="17"/>
      <c r="J14" t="s">
        <v>9</v>
      </c>
    </row>
    <row r="15" spans="1:10" ht="15" customHeight="1" x14ac:dyDescent="0.25">
      <c r="A15" s="12"/>
      <c r="B15" s="12"/>
      <c r="C15" s="12"/>
      <c r="D15" s="12"/>
      <c r="E15" s="12"/>
      <c r="F15" s="28"/>
      <c r="G15" s="38"/>
      <c r="H15" s="17"/>
      <c r="J15" t="s">
        <v>10</v>
      </c>
    </row>
    <row r="16" spans="1:10" x14ac:dyDescent="0.25">
      <c r="G16" s="3"/>
      <c r="J16"/>
    </row>
    <row r="17" spans="1:12" x14ac:dyDescent="0.25">
      <c r="G17" s="23"/>
      <c r="H17" s="23"/>
      <c r="I17"/>
    </row>
    <row r="18" spans="1:12" x14ac:dyDescent="0.25">
      <c r="G18" s="23"/>
      <c r="H18" s="26" t="b">
        <v>0</v>
      </c>
      <c r="I18"/>
      <c r="J18" s="14" t="s">
        <v>15</v>
      </c>
    </row>
    <row r="19" spans="1:12" ht="15" customHeight="1" x14ac:dyDescent="0.25">
      <c r="G19" s="26" t="s">
        <v>17</v>
      </c>
      <c r="H19" s="8">
        <v>-0.04</v>
      </c>
      <c r="I19"/>
      <c r="J19" t="s">
        <v>11</v>
      </c>
    </row>
    <row r="20" spans="1:12" ht="15" customHeight="1" x14ac:dyDescent="0.25">
      <c r="G20" s="26" t="s">
        <v>5</v>
      </c>
      <c r="H20" s="8">
        <v>0.1</v>
      </c>
      <c r="J20" t="s">
        <v>19</v>
      </c>
    </row>
    <row r="21" spans="1:12" ht="15" customHeight="1" x14ac:dyDescent="0.25">
      <c r="G21" s="26" t="s">
        <v>6</v>
      </c>
      <c r="H21" s="34">
        <f ca="1">IF(ISBLANK(E6)," - ",AVERAGE(OFFSET(C28,2,0,E6,1)))</f>
        <v>0.08</v>
      </c>
      <c r="J21" t="s">
        <v>20</v>
      </c>
    </row>
    <row r="22" spans="1:12" x14ac:dyDescent="0.25">
      <c r="G22" s="3"/>
      <c r="H22" s="27" t="s">
        <v>13</v>
      </c>
    </row>
    <row r="23" spans="1:12" x14ac:dyDescent="0.25">
      <c r="D23" s="48" t="s">
        <v>40</v>
      </c>
      <c r="G23" s="3"/>
      <c r="J23"/>
    </row>
    <row r="24" spans="1:12" x14ac:dyDescent="0.25">
      <c r="G24" s="3"/>
      <c r="J24"/>
    </row>
    <row r="25" spans="1:12" x14ac:dyDescent="0.25">
      <c r="G25" s="3"/>
    </row>
    <row r="26" spans="1:12" x14ac:dyDescent="0.25">
      <c r="G26" s="3"/>
    </row>
    <row r="27" spans="1:12" x14ac:dyDescent="0.25">
      <c r="G27" s="3"/>
    </row>
    <row r="28" spans="1:12" ht="40.200000000000003" thickBot="1" x14ac:dyDescent="0.3">
      <c r="A28" s="4" t="s">
        <v>2</v>
      </c>
      <c r="B28" s="4"/>
      <c r="C28" s="4" t="s">
        <v>3</v>
      </c>
      <c r="D28" s="6" t="s">
        <v>0</v>
      </c>
      <c r="E28" s="6"/>
      <c r="F28" s="4" t="s">
        <v>28</v>
      </c>
      <c r="G28" s="4" t="s">
        <v>29</v>
      </c>
      <c r="H28" s="37" t="s">
        <v>1</v>
      </c>
      <c r="J28" s="4" t="s">
        <v>21</v>
      </c>
      <c r="K28" s="4" t="s">
        <v>33</v>
      </c>
    </row>
    <row r="29" spans="1:12" ht="15" customHeight="1" x14ac:dyDescent="0.25">
      <c r="A29" s="5"/>
      <c r="B29" s="5"/>
      <c r="C29" s="5"/>
      <c r="D29" s="5"/>
      <c r="E29" s="5"/>
      <c r="F29" s="39">
        <f>E7</f>
        <v>1890000</v>
      </c>
      <c r="G29" s="5"/>
      <c r="H29" s="15">
        <f>$E$7</f>
        <v>1890000</v>
      </c>
      <c r="J29" s="11"/>
      <c r="K29" s="11"/>
    </row>
    <row r="30" spans="1:12" x14ac:dyDescent="0.25">
      <c r="A30" s="2">
        <v>1</v>
      </c>
      <c r="B30" s="2"/>
      <c r="C30" s="50">
        <f t="shared" ref="C30:C61" ca="1" si="0">IF(ISERROR(A30),NA(),IF(randrate,$H$19+RAND()*($H$20-$H$19),$E$8))</f>
        <v>0.08</v>
      </c>
      <c r="D30" s="51">
        <f t="shared" ref="D30:D61" ca="1" si="1">IF(ISERROR(A30),NA(),FV(((1+C30/compound_period)^(compound_period/deposits_per_year))-1,deposits_per_year,-$E$11,-H29)-$E$11*deposits_per_year-H29)</f>
        <v>164967.73624647316</v>
      </c>
      <c r="E30" s="2"/>
      <c r="F30" s="51">
        <f t="shared" ref="F30:F61" si="2">IF(ISERROR(A30),NA(),$E$13+$E$11*deposits_per_year)</f>
        <v>216000</v>
      </c>
      <c r="G30" s="36"/>
      <c r="H30" s="51">
        <f ca="1">IF(ISERROR(A30),NA(),H29+F30+G30+D30)</f>
        <v>2270967.7362464732</v>
      </c>
      <c r="J30" s="51">
        <f>IF(ISERROR(A30),NA(),SUM(F$29:F30)+SUM(G$29:G30))</f>
        <v>2106000</v>
      </c>
      <c r="K30" s="51">
        <f ca="1">IF(ISERROR(A30),NA(),SUM(D$29:D30))</f>
        <v>164967.73624647316</v>
      </c>
      <c r="L30" s="40"/>
    </row>
    <row r="31" spans="1:12" x14ac:dyDescent="0.25">
      <c r="A31" s="2">
        <f>IF(A30&lt;$E$6,A30+1,NA())</f>
        <v>2</v>
      </c>
      <c r="B31" s="2"/>
      <c r="C31" s="50">
        <f t="shared" ca="1" si="0"/>
        <v>0.08</v>
      </c>
      <c r="D31" s="51">
        <f t="shared" ca="1" si="1"/>
        <v>196587.87046450377</v>
      </c>
      <c r="E31" s="2"/>
      <c r="F31" s="51">
        <f t="shared" si="2"/>
        <v>216000</v>
      </c>
      <c r="G31" s="36"/>
      <c r="H31" s="51">
        <f t="shared" ref="H31:H89" ca="1" si="3">IF(ISERROR(A31),NA(),H30+F31+G31+D31)</f>
        <v>2683555.6067109769</v>
      </c>
      <c r="J31" s="51">
        <f>IF(ISERROR(A31),NA(),SUM(F$29:F31)+SUM(G$29:G31))</f>
        <v>2322000</v>
      </c>
      <c r="K31" s="51">
        <f ca="1">IF(ISERROR(A31),NA(),SUM(D$29:D31))</f>
        <v>361555.60671097692</v>
      </c>
    </row>
    <row r="32" spans="1:12" x14ac:dyDescent="0.25">
      <c r="A32" s="2">
        <f t="shared" ref="A32:A89" si="4">IF(A31&lt;$E$6,A31+1,NA())</f>
        <v>3</v>
      </c>
      <c r="B32" s="2"/>
      <c r="C32" s="50">
        <f t="shared" ca="1" si="0"/>
        <v>0.08</v>
      </c>
      <c r="D32" s="51">
        <f t="shared" ca="1" si="1"/>
        <v>230832.46022781869</v>
      </c>
      <c r="E32" s="2"/>
      <c r="F32" s="51">
        <f t="shared" si="2"/>
        <v>216000</v>
      </c>
      <c r="G32" s="36"/>
      <c r="H32" s="51">
        <f t="shared" ca="1" si="3"/>
        <v>3130388.0669387956</v>
      </c>
      <c r="J32" s="51">
        <f>IF(ISERROR(A32),NA(),SUM(F$29:F32)+SUM(G$29:G32))</f>
        <v>2538000</v>
      </c>
      <c r="K32" s="51">
        <f ca="1">IF(ISERROR(A32),NA(),SUM(D$29:D32))</f>
        <v>592388.06693879561</v>
      </c>
    </row>
    <row r="33" spans="1:11" x14ac:dyDescent="0.25">
      <c r="A33" s="2">
        <f t="shared" si="4"/>
        <v>4</v>
      </c>
      <c r="B33" s="2"/>
      <c r="C33" s="50">
        <f t="shared" ca="1" si="0"/>
        <v>0.08</v>
      </c>
      <c r="D33" s="51">
        <f t="shared" ca="1" si="1"/>
        <v>267919.33405231358</v>
      </c>
      <c r="E33" s="2"/>
      <c r="F33" s="51">
        <f t="shared" si="2"/>
        <v>216000</v>
      </c>
      <c r="G33" s="36"/>
      <c r="H33" s="51">
        <f t="shared" ca="1" si="3"/>
        <v>3614307.4009911092</v>
      </c>
      <c r="J33" s="51">
        <f>IF(ISERROR(A33),NA(),SUM(F$29:F33)+SUM(G$29:G33))</f>
        <v>2754000</v>
      </c>
      <c r="K33" s="51">
        <f ca="1">IF(ISERROR(A33),NA(),SUM(D$29:D33))</f>
        <v>860307.4009911092</v>
      </c>
    </row>
    <row r="34" spans="1:11" x14ac:dyDescent="0.25">
      <c r="A34" s="2">
        <f t="shared" si="4"/>
        <v>5</v>
      </c>
      <c r="B34" s="2"/>
      <c r="C34" s="50">
        <f t="shared" ca="1" si="0"/>
        <v>0.08</v>
      </c>
      <c r="D34" s="51">
        <f t="shared" ca="1" si="1"/>
        <v>308084.40011327434</v>
      </c>
      <c r="E34" s="2"/>
      <c r="F34" s="51">
        <f t="shared" si="2"/>
        <v>216000</v>
      </c>
      <c r="G34" s="36"/>
      <c r="H34" s="51">
        <f t="shared" ca="1" si="3"/>
        <v>4138391.8011043835</v>
      </c>
      <c r="J34" s="51">
        <f>IF(ISERROR(A34),NA(),SUM(F$29:F34)+SUM(G$29:G34))</f>
        <v>2970000</v>
      </c>
      <c r="K34" s="51">
        <f ca="1">IF(ISERROR(A34),NA(),SUM(D$29:D34))</f>
        <v>1168391.8011043835</v>
      </c>
    </row>
    <row r="35" spans="1:11" x14ac:dyDescent="0.25">
      <c r="A35" s="2">
        <f t="shared" si="4"/>
        <v>6</v>
      </c>
      <c r="B35" s="2"/>
      <c r="C35" s="50">
        <f t="shared" ca="1" si="0"/>
        <v>0.08</v>
      </c>
      <c r="D35" s="51">
        <f t="shared" ca="1" si="1"/>
        <v>351583.14684818592</v>
      </c>
      <c r="E35" s="2"/>
      <c r="F35" s="51">
        <f t="shared" si="2"/>
        <v>216000</v>
      </c>
      <c r="G35" s="36"/>
      <c r="H35" s="51">
        <f t="shared" ca="1" si="3"/>
        <v>4705974.9479525695</v>
      </c>
      <c r="J35" s="51">
        <f>IF(ISERROR(A35),NA(),SUM(F$29:F35)+SUM(G$29:G35))</f>
        <v>3186000</v>
      </c>
      <c r="K35" s="51">
        <f ca="1">IF(ISERROR(A35),NA(),SUM(D$29:D35))</f>
        <v>1519974.9479525695</v>
      </c>
    </row>
    <row r="36" spans="1:11" x14ac:dyDescent="0.25">
      <c r="A36" s="2">
        <f t="shared" si="4"/>
        <v>7</v>
      </c>
      <c r="B36" s="2"/>
      <c r="C36" s="50">
        <f t="shared" ca="1" si="0"/>
        <v>0.08</v>
      </c>
      <c r="D36" s="51">
        <f t="shared" ca="1" si="1"/>
        <v>398692.2681088401</v>
      </c>
      <c r="E36" s="2"/>
      <c r="F36" s="51">
        <f t="shared" si="2"/>
        <v>216000</v>
      </c>
      <c r="G36" s="36"/>
      <c r="H36" s="51">
        <f t="shared" ca="1" si="3"/>
        <v>5320667.2160614096</v>
      </c>
      <c r="J36" s="51">
        <f>IF(ISERROR(A36),NA(),SUM(F$29:F36)+SUM(G$29:G36))</f>
        <v>3402000</v>
      </c>
      <c r="K36" s="51">
        <f ca="1">IF(ISERROR(A36),NA(),SUM(D$29:D36))</f>
        <v>1918667.2160614096</v>
      </c>
    </row>
    <row r="37" spans="1:11" x14ac:dyDescent="0.25">
      <c r="A37" s="2">
        <f t="shared" si="4"/>
        <v>8</v>
      </c>
      <c r="B37" s="2"/>
      <c r="C37" s="50">
        <f t="shared" ca="1" si="0"/>
        <v>0.08</v>
      </c>
      <c r="D37" s="51">
        <f t="shared" ca="1" si="1"/>
        <v>449711.42320026364</v>
      </c>
      <c r="E37" s="2"/>
      <c r="F37" s="51">
        <f t="shared" si="2"/>
        <v>216000</v>
      </c>
      <c r="G37" s="36"/>
      <c r="H37" s="51">
        <f t="shared" ca="1" si="3"/>
        <v>5986378.6392616732</v>
      </c>
      <c r="J37" s="51">
        <f>IF(ISERROR(A37),NA(),SUM(F$29:F37)+SUM(G$29:G37))</f>
        <v>3618000</v>
      </c>
      <c r="K37" s="51">
        <f ca="1">IF(ISERROR(A37),NA(),SUM(D$29:D37))</f>
        <v>2368378.6392616732</v>
      </c>
    </row>
    <row r="38" spans="1:11" x14ac:dyDescent="0.25">
      <c r="A38" s="2">
        <f t="shared" si="4"/>
        <v>9</v>
      </c>
      <c r="B38" s="2"/>
      <c r="C38" s="50">
        <f t="shared" ca="1" si="0"/>
        <v>0.08</v>
      </c>
      <c r="D38" s="51">
        <f t="shared" ca="1" si="1"/>
        <v>504965.14300201088</v>
      </c>
      <c r="E38" s="2"/>
      <c r="F38" s="51">
        <f t="shared" si="2"/>
        <v>216000</v>
      </c>
      <c r="G38" s="36"/>
      <c r="H38" s="51">
        <f t="shared" ca="1" si="3"/>
        <v>6707343.7822636841</v>
      </c>
      <c r="J38" s="51">
        <f>IF(ISERROR(A38),NA(),SUM(F$29:F38)+SUM(G$29:G38))</f>
        <v>3834000</v>
      </c>
      <c r="K38" s="51">
        <f ca="1">IF(ISERROR(A38),NA(),SUM(D$29:D38))</f>
        <v>2873343.7822636841</v>
      </c>
    </row>
    <row r="39" spans="1:11" x14ac:dyDescent="0.25">
      <c r="A39" s="2">
        <f t="shared" si="4"/>
        <v>10</v>
      </c>
      <c r="B39" s="2"/>
      <c r="C39" s="50">
        <f t="shared" ca="1" si="0"/>
        <v>0.08</v>
      </c>
      <c r="D39" s="51">
        <f t="shared" ca="1" si="1"/>
        <v>564804.89429658372</v>
      </c>
      <c r="E39" s="2"/>
      <c r="F39" s="51">
        <f t="shared" si="2"/>
        <v>216000</v>
      </c>
      <c r="G39" s="36"/>
      <c r="H39" s="51">
        <f t="shared" ca="1" si="3"/>
        <v>7488148.6765602678</v>
      </c>
      <c r="J39" s="51">
        <f>IF(ISERROR(A39),NA(),SUM(F$29:F39)+SUM(G$29:G39))</f>
        <v>4050000</v>
      </c>
      <c r="K39" s="51">
        <f ca="1">IF(ISERROR(A39),NA(),SUM(D$29:D39))</f>
        <v>3438148.6765602678</v>
      </c>
    </row>
    <row r="40" spans="1:11" x14ac:dyDescent="0.25">
      <c r="A40" s="2">
        <f t="shared" si="4"/>
        <v>11</v>
      </c>
      <c r="B40" s="2"/>
      <c r="C40" s="50">
        <f t="shared" ca="1" si="0"/>
        <v>0.08</v>
      </c>
      <c r="D40" s="51">
        <f t="shared" ca="1" si="1"/>
        <v>629611.31543609034</v>
      </c>
      <c r="E40" s="2"/>
      <c r="F40" s="51">
        <f t="shared" si="2"/>
        <v>216000</v>
      </c>
      <c r="G40" s="36"/>
      <c r="H40" s="51">
        <f t="shared" ca="1" si="3"/>
        <v>8333759.9919963581</v>
      </c>
      <c r="J40" s="51">
        <f>IF(ISERROR(A40),NA(),SUM(F$29:F40)+SUM(G$29:G40))</f>
        <v>4266000</v>
      </c>
      <c r="K40" s="51">
        <f ca="1">IF(ISERROR(A40),NA(),SUM(D$29:D40))</f>
        <v>4067759.9919963581</v>
      </c>
    </row>
    <row r="41" spans="1:11" x14ac:dyDescent="0.25">
      <c r="A41" s="2">
        <f t="shared" si="4"/>
        <v>12</v>
      </c>
      <c r="B41" s="2"/>
      <c r="C41" s="50">
        <f t="shared" ca="1" si="0"/>
        <v>0.08</v>
      </c>
      <c r="D41" s="51">
        <f t="shared" ca="1" si="1"/>
        <v>699796.63756813575</v>
      </c>
      <c r="E41" s="2"/>
      <c r="F41" s="51">
        <f t="shared" si="2"/>
        <v>216000</v>
      </c>
      <c r="G41" s="36"/>
      <c r="H41" s="51">
        <f t="shared" ca="1" si="3"/>
        <v>9249556.6295644939</v>
      </c>
      <c r="J41" s="51">
        <f>IF(ISERROR(A41),NA(),SUM(F$29:F41)+SUM(G$29:G41))</f>
        <v>4482000</v>
      </c>
      <c r="K41" s="51">
        <f ca="1">IF(ISERROR(A41),NA(),SUM(D$29:D41))</f>
        <v>4767556.6295644939</v>
      </c>
    </row>
    <row r="42" spans="1:11" x14ac:dyDescent="0.25">
      <c r="A42" s="2">
        <f t="shared" si="4"/>
        <v>13</v>
      </c>
      <c r="B42" s="2"/>
      <c r="C42" s="50">
        <f t="shared" ca="1" si="0"/>
        <v>0.08</v>
      </c>
      <c r="D42" s="51">
        <f t="shared" ca="1" si="1"/>
        <v>775807.30682226643</v>
      </c>
      <c r="E42" s="2"/>
      <c r="F42" s="51">
        <f t="shared" si="2"/>
        <v>216000</v>
      </c>
      <c r="G42" s="36"/>
      <c r="H42" s="51">
        <f t="shared" ca="1" si="3"/>
        <v>10241363.93638676</v>
      </c>
      <c r="J42" s="51">
        <f>IF(ISERROR(A42),NA(),SUM(F$29:F42)+SUM(G$29:G42))</f>
        <v>4698000</v>
      </c>
      <c r="K42" s="51">
        <f ca="1">IF(ISERROR(A42),NA(),SUM(D$29:D42))</f>
        <v>5543363.9363867603</v>
      </c>
    </row>
    <row r="43" spans="1:11" x14ac:dyDescent="0.25">
      <c r="A43" s="2">
        <f t="shared" si="4"/>
        <v>14</v>
      </c>
      <c r="B43" s="2"/>
      <c r="C43" s="50">
        <f t="shared" ca="1" si="0"/>
        <v>0.08</v>
      </c>
      <c r="D43" s="51">
        <f t="shared" ca="1" si="1"/>
        <v>858126.8241365999</v>
      </c>
      <c r="E43" s="2"/>
      <c r="F43" s="51">
        <f t="shared" si="2"/>
        <v>216000</v>
      </c>
      <c r="G43" s="36"/>
      <c r="H43" s="51">
        <f t="shared" ca="1" si="3"/>
        <v>11315490.76052336</v>
      </c>
      <c r="J43" s="51">
        <f>IF(ISERROR(A43),NA(),SUM(F$29:F43)+SUM(G$29:G43))</f>
        <v>4914000</v>
      </c>
      <c r="K43" s="51">
        <f ca="1">IF(ISERROR(A43),NA(),SUM(D$29:D43))</f>
        <v>6401490.7605233602</v>
      </c>
    </row>
    <row r="44" spans="1:11" x14ac:dyDescent="0.25">
      <c r="A44" s="2">
        <f t="shared" si="4"/>
        <v>15</v>
      </c>
      <c r="B44" s="2"/>
      <c r="C44" s="50">
        <f t="shared" ca="1" si="0"/>
        <v>0.08</v>
      </c>
      <c r="D44" s="51">
        <f t="shared" ca="1" si="1"/>
        <v>947278.82078865357</v>
      </c>
      <c r="E44" s="2"/>
      <c r="F44" s="51">
        <f t="shared" si="2"/>
        <v>216000</v>
      </c>
      <c r="G44" s="36"/>
      <c r="H44" s="51">
        <f t="shared" ca="1" si="3"/>
        <v>12478769.581312014</v>
      </c>
      <c r="J44" s="51">
        <f>IF(ISERROR(A44),NA(),SUM(F$29:F44)+SUM(G$29:G44))</f>
        <v>5130000</v>
      </c>
      <c r="K44" s="51">
        <f ca="1">IF(ISERROR(A44),NA(),SUM(D$29:D44))</f>
        <v>7348769.5813120138</v>
      </c>
    </row>
    <row r="45" spans="1:11" x14ac:dyDescent="0.25">
      <c r="A45" s="2">
        <f t="shared" si="4"/>
        <v>16</v>
      </c>
      <c r="B45" s="2"/>
      <c r="C45" s="50">
        <f t="shared" ca="1" si="0"/>
        <v>0.08</v>
      </c>
      <c r="D45" s="51">
        <f t="shared" ca="1" si="1"/>
        <v>1043830.3891937342</v>
      </c>
      <c r="E45" s="2"/>
      <c r="F45" s="51">
        <f t="shared" si="2"/>
        <v>216000</v>
      </c>
      <c r="G45" s="36"/>
      <c r="H45" s="51">
        <f t="shared" ca="1" si="3"/>
        <v>13738599.970505748</v>
      </c>
      <c r="J45" s="51">
        <f>IF(ISERROR(A45),NA(),SUM(F$29:F45)+SUM(G$29:G45))</f>
        <v>5346000</v>
      </c>
      <c r="K45" s="51">
        <f ca="1">IF(ISERROR(A45),NA(),SUM(D$29:D45))</f>
        <v>8392599.9705057479</v>
      </c>
    </row>
    <row r="46" spans="1:11" x14ac:dyDescent="0.25">
      <c r="A46" s="2">
        <f t="shared" si="4"/>
        <v>17</v>
      </c>
      <c r="B46" s="2"/>
      <c r="C46" s="50">
        <f t="shared" ca="1" si="0"/>
        <v>0.08</v>
      </c>
      <c r="D46" s="51">
        <f t="shared" ca="1" si="1"/>
        <v>1148395.6901579276</v>
      </c>
      <c r="E46" s="2"/>
      <c r="F46" s="51">
        <f t="shared" si="2"/>
        <v>216000</v>
      </c>
      <c r="G46" s="36"/>
      <c r="H46" s="51">
        <f t="shared" ca="1" si="3"/>
        <v>15102995.660663676</v>
      </c>
      <c r="J46" s="51">
        <f>IF(ISERROR(A46),NA(),SUM(F$29:F46)+SUM(G$29:G46))</f>
        <v>5562000</v>
      </c>
      <c r="K46" s="51">
        <f ca="1">IF(ISERROR(A46),NA(),SUM(D$29:D46))</f>
        <v>9540995.6606636755</v>
      </c>
    </row>
    <row r="47" spans="1:11" x14ac:dyDescent="0.25">
      <c r="A47" s="2" t="e">
        <f t="shared" si="4"/>
        <v>#N/A</v>
      </c>
      <c r="B47" s="2"/>
      <c r="C47" s="50" t="e">
        <f t="shared" ca="1" si="0"/>
        <v>#N/A</v>
      </c>
      <c r="D47" s="51" t="e">
        <f t="shared" si="1"/>
        <v>#N/A</v>
      </c>
      <c r="E47" s="2"/>
      <c r="F47" s="51" t="e">
        <f t="shared" si="2"/>
        <v>#N/A</v>
      </c>
      <c r="G47" s="36"/>
      <c r="H47" s="51" t="e">
        <f t="shared" si="3"/>
        <v>#N/A</v>
      </c>
      <c r="J47" s="51" t="e">
        <f>IF(ISERROR(A47),NA(),SUM(F$29:F47)+SUM(G$29:G47))</f>
        <v>#N/A</v>
      </c>
      <c r="K47" s="51" t="e">
        <f>IF(ISERROR(A47),NA(),SUM(D$29:D47))</f>
        <v>#N/A</v>
      </c>
    </row>
    <row r="48" spans="1:11" x14ac:dyDescent="0.25">
      <c r="A48" s="2" t="e">
        <f t="shared" si="4"/>
        <v>#N/A</v>
      </c>
      <c r="B48" s="2"/>
      <c r="C48" s="50" t="e">
        <f t="shared" ca="1" si="0"/>
        <v>#N/A</v>
      </c>
      <c r="D48" s="51" t="e">
        <f t="shared" si="1"/>
        <v>#N/A</v>
      </c>
      <c r="E48" s="2"/>
      <c r="F48" s="51" t="e">
        <f t="shared" si="2"/>
        <v>#N/A</v>
      </c>
      <c r="G48" s="36"/>
      <c r="H48" s="51" t="e">
        <f t="shared" si="3"/>
        <v>#N/A</v>
      </c>
      <c r="J48" s="51" t="e">
        <f>IF(ISERROR(A48),NA(),SUM(F$29:F48)+SUM(G$29:G48))</f>
        <v>#N/A</v>
      </c>
      <c r="K48" s="51" t="e">
        <f>IF(ISERROR(A48),NA(),SUM(D$29:D48))</f>
        <v>#N/A</v>
      </c>
    </row>
    <row r="49" spans="1:11" x14ac:dyDescent="0.25">
      <c r="A49" s="2" t="e">
        <f t="shared" si="4"/>
        <v>#N/A</v>
      </c>
      <c r="B49" s="2"/>
      <c r="C49" s="50" t="e">
        <f t="shared" ca="1" si="0"/>
        <v>#N/A</v>
      </c>
      <c r="D49" s="51" t="e">
        <f t="shared" si="1"/>
        <v>#N/A</v>
      </c>
      <c r="E49" s="2"/>
      <c r="F49" s="51" t="e">
        <f t="shared" si="2"/>
        <v>#N/A</v>
      </c>
      <c r="G49" s="36"/>
      <c r="H49" s="51" t="e">
        <f t="shared" si="3"/>
        <v>#N/A</v>
      </c>
      <c r="J49" s="51" t="e">
        <f>IF(ISERROR(A49),NA(),SUM(F$29:F49)+SUM(G$29:G49))</f>
        <v>#N/A</v>
      </c>
      <c r="K49" s="51" t="e">
        <f>IF(ISERROR(A49),NA(),SUM(D$29:D49))</f>
        <v>#N/A</v>
      </c>
    </row>
    <row r="50" spans="1:11" x14ac:dyDescent="0.25">
      <c r="A50" s="2" t="e">
        <f t="shared" si="4"/>
        <v>#N/A</v>
      </c>
      <c r="B50" s="2"/>
      <c r="C50" s="50" t="e">
        <f t="shared" ca="1" si="0"/>
        <v>#N/A</v>
      </c>
      <c r="D50" s="51" t="e">
        <f t="shared" si="1"/>
        <v>#N/A</v>
      </c>
      <c r="E50" s="2"/>
      <c r="F50" s="51" t="e">
        <f t="shared" si="2"/>
        <v>#N/A</v>
      </c>
      <c r="G50" s="36"/>
      <c r="H50" s="51" t="e">
        <f t="shared" si="3"/>
        <v>#N/A</v>
      </c>
      <c r="J50" s="51" t="e">
        <f>IF(ISERROR(A50),NA(),SUM(F$29:F50)+SUM(G$29:G50))</f>
        <v>#N/A</v>
      </c>
      <c r="K50" s="51" t="e">
        <f>IF(ISERROR(A50),NA(),SUM(D$29:D50))</f>
        <v>#N/A</v>
      </c>
    </row>
    <row r="51" spans="1:11" x14ac:dyDescent="0.25">
      <c r="A51" s="2" t="e">
        <f t="shared" si="4"/>
        <v>#N/A</v>
      </c>
      <c r="B51" s="2"/>
      <c r="C51" s="50" t="e">
        <f t="shared" ca="1" si="0"/>
        <v>#N/A</v>
      </c>
      <c r="D51" s="51" t="e">
        <f t="shared" si="1"/>
        <v>#N/A</v>
      </c>
      <c r="E51" s="2"/>
      <c r="F51" s="51" t="e">
        <f t="shared" si="2"/>
        <v>#N/A</v>
      </c>
      <c r="G51" s="36"/>
      <c r="H51" s="51" t="e">
        <f t="shared" si="3"/>
        <v>#N/A</v>
      </c>
      <c r="J51" s="51" t="e">
        <f>IF(ISERROR(A51),NA(),SUM(F$29:F51)+SUM(G$29:G51))</f>
        <v>#N/A</v>
      </c>
      <c r="K51" s="51" t="e">
        <f>IF(ISERROR(A51),NA(),SUM(D$29:D51))</f>
        <v>#N/A</v>
      </c>
    </row>
    <row r="52" spans="1:11" x14ac:dyDescent="0.25">
      <c r="A52" s="2" t="e">
        <f t="shared" si="4"/>
        <v>#N/A</v>
      </c>
      <c r="B52" s="2"/>
      <c r="C52" s="50" t="e">
        <f t="shared" ca="1" si="0"/>
        <v>#N/A</v>
      </c>
      <c r="D52" s="51" t="e">
        <f t="shared" si="1"/>
        <v>#N/A</v>
      </c>
      <c r="E52" s="2"/>
      <c r="F52" s="51" t="e">
        <f t="shared" si="2"/>
        <v>#N/A</v>
      </c>
      <c r="G52" s="36"/>
      <c r="H52" s="51" t="e">
        <f t="shared" si="3"/>
        <v>#N/A</v>
      </c>
      <c r="J52" s="51" t="e">
        <f>IF(ISERROR(A52),NA(),SUM(F$29:F52)+SUM(G$29:G52))</f>
        <v>#N/A</v>
      </c>
      <c r="K52" s="51" t="e">
        <f>IF(ISERROR(A52),NA(),SUM(D$29:D52))</f>
        <v>#N/A</v>
      </c>
    </row>
    <row r="53" spans="1:11" x14ac:dyDescent="0.25">
      <c r="A53" s="2" t="e">
        <f t="shared" si="4"/>
        <v>#N/A</v>
      </c>
      <c r="B53" s="2"/>
      <c r="C53" s="50" t="e">
        <f t="shared" ca="1" si="0"/>
        <v>#N/A</v>
      </c>
      <c r="D53" s="51" t="e">
        <f t="shared" si="1"/>
        <v>#N/A</v>
      </c>
      <c r="E53" s="2"/>
      <c r="F53" s="51" t="e">
        <f t="shared" si="2"/>
        <v>#N/A</v>
      </c>
      <c r="G53" s="36"/>
      <c r="H53" s="51" t="e">
        <f t="shared" si="3"/>
        <v>#N/A</v>
      </c>
      <c r="J53" s="51" t="e">
        <f>IF(ISERROR(A53),NA(),SUM(F$29:F53)+SUM(G$29:G53))</f>
        <v>#N/A</v>
      </c>
      <c r="K53" s="51" t="e">
        <f>IF(ISERROR(A53),NA(),SUM(D$29:D53))</f>
        <v>#N/A</v>
      </c>
    </row>
    <row r="54" spans="1:11" x14ac:dyDescent="0.25">
      <c r="A54" s="2" t="e">
        <f t="shared" si="4"/>
        <v>#N/A</v>
      </c>
      <c r="B54" s="2"/>
      <c r="C54" s="50" t="e">
        <f t="shared" ca="1" si="0"/>
        <v>#N/A</v>
      </c>
      <c r="D54" s="51" t="e">
        <f t="shared" si="1"/>
        <v>#N/A</v>
      </c>
      <c r="E54" s="2"/>
      <c r="F54" s="51" t="e">
        <f t="shared" si="2"/>
        <v>#N/A</v>
      </c>
      <c r="G54" s="36"/>
      <c r="H54" s="51" t="e">
        <f t="shared" si="3"/>
        <v>#N/A</v>
      </c>
      <c r="J54" s="51" t="e">
        <f>IF(ISERROR(A54),NA(),SUM(F$29:F54)+SUM(G$29:G54))</f>
        <v>#N/A</v>
      </c>
      <c r="K54" s="51" t="e">
        <f>IF(ISERROR(A54),NA(),SUM(D$29:D54))</f>
        <v>#N/A</v>
      </c>
    </row>
    <row r="55" spans="1:11" x14ac:dyDescent="0.25">
      <c r="A55" s="2" t="e">
        <f t="shared" si="4"/>
        <v>#N/A</v>
      </c>
      <c r="B55" s="2"/>
      <c r="C55" s="50" t="e">
        <f t="shared" ca="1" si="0"/>
        <v>#N/A</v>
      </c>
      <c r="D55" s="51" t="e">
        <f t="shared" si="1"/>
        <v>#N/A</v>
      </c>
      <c r="E55" s="2"/>
      <c r="F55" s="51" t="e">
        <f t="shared" si="2"/>
        <v>#N/A</v>
      </c>
      <c r="G55" s="36"/>
      <c r="H55" s="51" t="e">
        <f t="shared" si="3"/>
        <v>#N/A</v>
      </c>
      <c r="J55" s="51" t="e">
        <f>IF(ISERROR(A55),NA(),SUM(F$29:F55)+SUM(G$29:G55))</f>
        <v>#N/A</v>
      </c>
      <c r="K55" s="51" t="e">
        <f>IF(ISERROR(A55),NA(),SUM(D$29:D55))</f>
        <v>#N/A</v>
      </c>
    </row>
    <row r="56" spans="1:11" x14ac:dyDescent="0.25">
      <c r="A56" s="2" t="e">
        <f t="shared" si="4"/>
        <v>#N/A</v>
      </c>
      <c r="B56" s="2"/>
      <c r="C56" s="50" t="e">
        <f t="shared" ca="1" si="0"/>
        <v>#N/A</v>
      </c>
      <c r="D56" s="51" t="e">
        <f t="shared" si="1"/>
        <v>#N/A</v>
      </c>
      <c r="E56" s="2"/>
      <c r="F56" s="51" t="e">
        <f t="shared" si="2"/>
        <v>#N/A</v>
      </c>
      <c r="G56" s="36"/>
      <c r="H56" s="51" t="e">
        <f t="shared" si="3"/>
        <v>#N/A</v>
      </c>
      <c r="J56" s="51" t="e">
        <f>IF(ISERROR(A56),NA(),SUM(F$29:F56)+SUM(G$29:G56))</f>
        <v>#N/A</v>
      </c>
      <c r="K56" s="51" t="e">
        <f>IF(ISERROR(A56),NA(),SUM(D$29:D56))</f>
        <v>#N/A</v>
      </c>
    </row>
    <row r="57" spans="1:11" x14ac:dyDescent="0.25">
      <c r="A57" s="2" t="e">
        <f t="shared" si="4"/>
        <v>#N/A</v>
      </c>
      <c r="B57" s="2"/>
      <c r="C57" s="50" t="e">
        <f t="shared" ca="1" si="0"/>
        <v>#N/A</v>
      </c>
      <c r="D57" s="51" t="e">
        <f t="shared" si="1"/>
        <v>#N/A</v>
      </c>
      <c r="E57" s="2"/>
      <c r="F57" s="51" t="e">
        <f t="shared" si="2"/>
        <v>#N/A</v>
      </c>
      <c r="G57" s="36"/>
      <c r="H57" s="51" t="e">
        <f t="shared" si="3"/>
        <v>#N/A</v>
      </c>
      <c r="J57" s="51" t="e">
        <f>IF(ISERROR(A57),NA(),SUM(F$29:F57)+SUM(G$29:G57))</f>
        <v>#N/A</v>
      </c>
      <c r="K57" s="51" t="e">
        <f>IF(ISERROR(A57),NA(),SUM(D$29:D57))</f>
        <v>#N/A</v>
      </c>
    </row>
    <row r="58" spans="1:11" x14ac:dyDescent="0.25">
      <c r="A58" s="2" t="e">
        <f t="shared" si="4"/>
        <v>#N/A</v>
      </c>
      <c r="B58" s="2"/>
      <c r="C58" s="50" t="e">
        <f t="shared" ca="1" si="0"/>
        <v>#N/A</v>
      </c>
      <c r="D58" s="51" t="e">
        <f t="shared" si="1"/>
        <v>#N/A</v>
      </c>
      <c r="E58" s="2"/>
      <c r="F58" s="51" t="e">
        <f t="shared" si="2"/>
        <v>#N/A</v>
      </c>
      <c r="G58" s="36"/>
      <c r="H58" s="51" t="e">
        <f t="shared" si="3"/>
        <v>#N/A</v>
      </c>
      <c r="J58" s="51" t="e">
        <f>IF(ISERROR(A58),NA(),SUM(F$29:F58)+SUM(G$29:G58))</f>
        <v>#N/A</v>
      </c>
      <c r="K58" s="51" t="e">
        <f>IF(ISERROR(A58),NA(),SUM(D$29:D58))</f>
        <v>#N/A</v>
      </c>
    </row>
    <row r="59" spans="1:11" x14ac:dyDescent="0.25">
      <c r="A59" s="2" t="e">
        <f t="shared" si="4"/>
        <v>#N/A</v>
      </c>
      <c r="B59" s="2"/>
      <c r="C59" s="50" t="e">
        <f t="shared" ca="1" si="0"/>
        <v>#N/A</v>
      </c>
      <c r="D59" s="51" t="e">
        <f t="shared" si="1"/>
        <v>#N/A</v>
      </c>
      <c r="E59" s="2"/>
      <c r="F59" s="51" t="e">
        <f t="shared" si="2"/>
        <v>#N/A</v>
      </c>
      <c r="G59" s="36"/>
      <c r="H59" s="51" t="e">
        <f t="shared" si="3"/>
        <v>#N/A</v>
      </c>
      <c r="J59" s="51" t="e">
        <f>IF(ISERROR(A59),NA(),SUM(F$29:F59)+SUM(G$29:G59))</f>
        <v>#N/A</v>
      </c>
      <c r="K59" s="51" t="e">
        <f>IF(ISERROR(A59),NA(),SUM(D$29:D59))</f>
        <v>#N/A</v>
      </c>
    </row>
    <row r="60" spans="1:11" x14ac:dyDescent="0.25">
      <c r="A60" s="2" t="e">
        <f t="shared" si="4"/>
        <v>#N/A</v>
      </c>
      <c r="B60" s="2"/>
      <c r="C60" s="50" t="e">
        <f t="shared" ca="1" si="0"/>
        <v>#N/A</v>
      </c>
      <c r="D60" s="51" t="e">
        <f t="shared" si="1"/>
        <v>#N/A</v>
      </c>
      <c r="E60" s="2"/>
      <c r="F60" s="51" t="e">
        <f t="shared" si="2"/>
        <v>#N/A</v>
      </c>
      <c r="G60" s="36"/>
      <c r="H60" s="51" t="e">
        <f t="shared" si="3"/>
        <v>#N/A</v>
      </c>
      <c r="J60" s="51" t="e">
        <f>IF(ISERROR(A60),NA(),SUM(F$29:F60)+SUM(G$29:G60))</f>
        <v>#N/A</v>
      </c>
      <c r="K60" s="51" t="e">
        <f>IF(ISERROR(A60),NA(),SUM(D$29:D60))</f>
        <v>#N/A</v>
      </c>
    </row>
    <row r="61" spans="1:11" x14ac:dyDescent="0.25">
      <c r="A61" s="2" t="e">
        <f t="shared" si="4"/>
        <v>#N/A</v>
      </c>
      <c r="B61" s="2"/>
      <c r="C61" s="50" t="e">
        <f t="shared" ca="1" si="0"/>
        <v>#N/A</v>
      </c>
      <c r="D61" s="51" t="e">
        <f t="shared" si="1"/>
        <v>#N/A</v>
      </c>
      <c r="E61" s="2"/>
      <c r="F61" s="51" t="e">
        <f t="shared" si="2"/>
        <v>#N/A</v>
      </c>
      <c r="G61" s="36"/>
      <c r="H61" s="51" t="e">
        <f t="shared" si="3"/>
        <v>#N/A</v>
      </c>
      <c r="J61" s="51" t="e">
        <f>IF(ISERROR(A61),NA(),SUM(F$29:F61)+SUM(G$29:G61))</f>
        <v>#N/A</v>
      </c>
      <c r="K61" s="51" t="e">
        <f>IF(ISERROR(A61),NA(),SUM(D$29:D61))</f>
        <v>#N/A</v>
      </c>
    </row>
    <row r="62" spans="1:11" x14ac:dyDescent="0.25">
      <c r="A62" s="2" t="e">
        <f t="shared" si="4"/>
        <v>#N/A</v>
      </c>
      <c r="B62" s="2"/>
      <c r="C62" s="50" t="e">
        <f t="shared" ref="C62:C89" ca="1" si="5">IF(ISERROR(A62),NA(),IF(randrate,$H$19+RAND()*($H$20-$H$19),$E$8))</f>
        <v>#N/A</v>
      </c>
      <c r="D62" s="51" t="e">
        <f t="shared" ref="D62:D89" si="6">IF(ISERROR(A62),NA(),FV(((1+C62/compound_period)^(compound_period/deposits_per_year))-1,deposits_per_year,-$E$11,-H61)-$E$11*deposits_per_year-H61)</f>
        <v>#N/A</v>
      </c>
      <c r="E62" s="2"/>
      <c r="F62" s="51" t="e">
        <f t="shared" ref="F62:F89" si="7">IF(ISERROR(A62),NA(),$E$13+$E$11*deposits_per_year)</f>
        <v>#N/A</v>
      </c>
      <c r="G62" s="36"/>
      <c r="H62" s="51" t="e">
        <f t="shared" si="3"/>
        <v>#N/A</v>
      </c>
      <c r="J62" s="51" t="e">
        <f>IF(ISERROR(A62),NA(),SUM(F$29:F62)+SUM(G$29:G62))</f>
        <v>#N/A</v>
      </c>
      <c r="K62" s="51" t="e">
        <f>IF(ISERROR(A62),NA(),SUM(D$29:D62))</f>
        <v>#N/A</v>
      </c>
    </row>
    <row r="63" spans="1:11" x14ac:dyDescent="0.25">
      <c r="A63" s="2" t="e">
        <f t="shared" si="4"/>
        <v>#N/A</v>
      </c>
      <c r="B63" s="2"/>
      <c r="C63" s="50" t="e">
        <f t="shared" ca="1" si="5"/>
        <v>#N/A</v>
      </c>
      <c r="D63" s="51" t="e">
        <f t="shared" si="6"/>
        <v>#N/A</v>
      </c>
      <c r="E63" s="2"/>
      <c r="F63" s="51" t="e">
        <f t="shared" si="7"/>
        <v>#N/A</v>
      </c>
      <c r="G63" s="36"/>
      <c r="H63" s="51" t="e">
        <f t="shared" si="3"/>
        <v>#N/A</v>
      </c>
      <c r="J63" s="51" t="e">
        <f>IF(ISERROR(A63),NA(),SUM(F$29:F63)+SUM(G$29:G63))</f>
        <v>#N/A</v>
      </c>
      <c r="K63" s="51" t="e">
        <f>IF(ISERROR(A63),NA(),SUM(D$29:D63))</f>
        <v>#N/A</v>
      </c>
    </row>
    <row r="64" spans="1:11" x14ac:dyDescent="0.25">
      <c r="A64" s="2" t="e">
        <f t="shared" si="4"/>
        <v>#N/A</v>
      </c>
      <c r="B64" s="2"/>
      <c r="C64" s="50" t="e">
        <f t="shared" ca="1" si="5"/>
        <v>#N/A</v>
      </c>
      <c r="D64" s="51" t="e">
        <f t="shared" si="6"/>
        <v>#N/A</v>
      </c>
      <c r="E64" s="2"/>
      <c r="F64" s="51" t="e">
        <f t="shared" si="7"/>
        <v>#N/A</v>
      </c>
      <c r="G64" s="36"/>
      <c r="H64" s="51" t="e">
        <f t="shared" si="3"/>
        <v>#N/A</v>
      </c>
      <c r="J64" s="51" t="e">
        <f>IF(ISERROR(A64),NA(),SUM(F$29:F64)+SUM(G$29:G64))</f>
        <v>#N/A</v>
      </c>
      <c r="K64" s="51" t="e">
        <f>IF(ISERROR(A64),NA(),SUM(D$29:D64))</f>
        <v>#N/A</v>
      </c>
    </row>
    <row r="65" spans="1:11" x14ac:dyDescent="0.25">
      <c r="A65" s="2" t="e">
        <f t="shared" si="4"/>
        <v>#N/A</v>
      </c>
      <c r="B65" s="2"/>
      <c r="C65" s="50" t="e">
        <f t="shared" ca="1" si="5"/>
        <v>#N/A</v>
      </c>
      <c r="D65" s="51" t="e">
        <f t="shared" si="6"/>
        <v>#N/A</v>
      </c>
      <c r="E65" s="2"/>
      <c r="F65" s="51" t="e">
        <f t="shared" si="7"/>
        <v>#N/A</v>
      </c>
      <c r="G65" s="36"/>
      <c r="H65" s="51" t="e">
        <f t="shared" si="3"/>
        <v>#N/A</v>
      </c>
      <c r="J65" s="51" t="e">
        <f>IF(ISERROR(A65),NA(),SUM(F$29:F65)+SUM(G$29:G65))</f>
        <v>#N/A</v>
      </c>
      <c r="K65" s="51" t="e">
        <f>IF(ISERROR(A65),NA(),SUM(D$29:D65))</f>
        <v>#N/A</v>
      </c>
    </row>
    <row r="66" spans="1:11" x14ac:dyDescent="0.25">
      <c r="A66" s="2" t="e">
        <f t="shared" si="4"/>
        <v>#N/A</v>
      </c>
      <c r="B66" s="2"/>
      <c r="C66" s="50" t="e">
        <f t="shared" ca="1" si="5"/>
        <v>#N/A</v>
      </c>
      <c r="D66" s="51" t="e">
        <f t="shared" si="6"/>
        <v>#N/A</v>
      </c>
      <c r="E66" s="2"/>
      <c r="F66" s="51" t="e">
        <f t="shared" si="7"/>
        <v>#N/A</v>
      </c>
      <c r="G66" s="36"/>
      <c r="H66" s="51" t="e">
        <f t="shared" si="3"/>
        <v>#N/A</v>
      </c>
      <c r="J66" s="51" t="e">
        <f>IF(ISERROR(A66),NA(),SUM(F$29:F66)+SUM(G$29:G66))</f>
        <v>#N/A</v>
      </c>
      <c r="K66" s="51" t="e">
        <f>IF(ISERROR(A66),NA(),SUM(D$29:D66))</f>
        <v>#N/A</v>
      </c>
    </row>
    <row r="67" spans="1:11" x14ac:dyDescent="0.25">
      <c r="A67" s="2" t="e">
        <f t="shared" si="4"/>
        <v>#N/A</v>
      </c>
      <c r="B67" s="2"/>
      <c r="C67" s="50" t="e">
        <f t="shared" ca="1" si="5"/>
        <v>#N/A</v>
      </c>
      <c r="D67" s="51" t="e">
        <f t="shared" si="6"/>
        <v>#N/A</v>
      </c>
      <c r="E67" s="2"/>
      <c r="F67" s="51" t="e">
        <f t="shared" si="7"/>
        <v>#N/A</v>
      </c>
      <c r="G67" s="36"/>
      <c r="H67" s="51" t="e">
        <f t="shared" si="3"/>
        <v>#N/A</v>
      </c>
      <c r="J67" s="51" t="e">
        <f>IF(ISERROR(A67),NA(),SUM(F$29:F67)+SUM(G$29:G67))</f>
        <v>#N/A</v>
      </c>
      <c r="K67" s="51" t="e">
        <f>IF(ISERROR(A67),NA(),SUM(D$29:D67))</f>
        <v>#N/A</v>
      </c>
    </row>
    <row r="68" spans="1:11" x14ac:dyDescent="0.25">
      <c r="A68" s="2" t="e">
        <f t="shared" si="4"/>
        <v>#N/A</v>
      </c>
      <c r="B68" s="2"/>
      <c r="C68" s="50" t="e">
        <f t="shared" ca="1" si="5"/>
        <v>#N/A</v>
      </c>
      <c r="D68" s="51" t="e">
        <f t="shared" si="6"/>
        <v>#N/A</v>
      </c>
      <c r="E68" s="2"/>
      <c r="F68" s="51" t="e">
        <f t="shared" si="7"/>
        <v>#N/A</v>
      </c>
      <c r="G68" s="36"/>
      <c r="H68" s="51" t="e">
        <f t="shared" si="3"/>
        <v>#N/A</v>
      </c>
      <c r="J68" s="51" t="e">
        <f>IF(ISERROR(A68),NA(),SUM(F$29:F68)+SUM(G$29:G68))</f>
        <v>#N/A</v>
      </c>
      <c r="K68" s="51" t="e">
        <f>IF(ISERROR(A68),NA(),SUM(D$29:D68))</f>
        <v>#N/A</v>
      </c>
    </row>
    <row r="69" spans="1:11" x14ac:dyDescent="0.25">
      <c r="A69" s="2" t="e">
        <f t="shared" si="4"/>
        <v>#N/A</v>
      </c>
      <c r="B69" s="2"/>
      <c r="C69" s="50" t="e">
        <f t="shared" ca="1" si="5"/>
        <v>#N/A</v>
      </c>
      <c r="D69" s="51" t="e">
        <f t="shared" si="6"/>
        <v>#N/A</v>
      </c>
      <c r="E69" s="2"/>
      <c r="F69" s="51" t="e">
        <f t="shared" si="7"/>
        <v>#N/A</v>
      </c>
      <c r="G69" s="36"/>
      <c r="H69" s="51" t="e">
        <f t="shared" si="3"/>
        <v>#N/A</v>
      </c>
      <c r="J69" s="51" t="e">
        <f>IF(ISERROR(A69),NA(),SUM(F$29:F69)+SUM(G$29:G69))</f>
        <v>#N/A</v>
      </c>
      <c r="K69" s="51" t="e">
        <f>IF(ISERROR(A69),NA(),SUM(D$29:D69))</f>
        <v>#N/A</v>
      </c>
    </row>
    <row r="70" spans="1:11" x14ac:dyDescent="0.25">
      <c r="A70" s="2" t="e">
        <f t="shared" si="4"/>
        <v>#N/A</v>
      </c>
      <c r="B70" s="2"/>
      <c r="C70" s="50" t="e">
        <f t="shared" ca="1" si="5"/>
        <v>#N/A</v>
      </c>
      <c r="D70" s="51" t="e">
        <f t="shared" si="6"/>
        <v>#N/A</v>
      </c>
      <c r="E70" s="2"/>
      <c r="F70" s="51" t="e">
        <f t="shared" si="7"/>
        <v>#N/A</v>
      </c>
      <c r="G70" s="36"/>
      <c r="H70" s="51" t="e">
        <f t="shared" si="3"/>
        <v>#N/A</v>
      </c>
      <c r="J70" s="51" t="e">
        <f>IF(ISERROR(A70),NA(),SUM(F$29:F70)+SUM(G$29:G70))</f>
        <v>#N/A</v>
      </c>
      <c r="K70" s="51" t="e">
        <f>IF(ISERROR(A70),NA(),SUM(D$29:D70))</f>
        <v>#N/A</v>
      </c>
    </row>
    <row r="71" spans="1:11" x14ac:dyDescent="0.25">
      <c r="A71" s="2" t="e">
        <f t="shared" si="4"/>
        <v>#N/A</v>
      </c>
      <c r="B71" s="2"/>
      <c r="C71" s="50" t="e">
        <f t="shared" ca="1" si="5"/>
        <v>#N/A</v>
      </c>
      <c r="D71" s="51" t="e">
        <f t="shared" si="6"/>
        <v>#N/A</v>
      </c>
      <c r="E71" s="2"/>
      <c r="F71" s="51" t="e">
        <f t="shared" si="7"/>
        <v>#N/A</v>
      </c>
      <c r="G71" s="36"/>
      <c r="H71" s="51" t="e">
        <f t="shared" si="3"/>
        <v>#N/A</v>
      </c>
      <c r="J71" s="51" t="e">
        <f>IF(ISERROR(A71),NA(),SUM(F$29:F71)+SUM(G$29:G71))</f>
        <v>#N/A</v>
      </c>
      <c r="K71" s="51" t="e">
        <f>IF(ISERROR(A71),NA(),SUM(D$29:D71))</f>
        <v>#N/A</v>
      </c>
    </row>
    <row r="72" spans="1:11" x14ac:dyDescent="0.25">
      <c r="A72" s="2" t="e">
        <f t="shared" si="4"/>
        <v>#N/A</v>
      </c>
      <c r="B72" s="2"/>
      <c r="C72" s="50" t="e">
        <f t="shared" ca="1" si="5"/>
        <v>#N/A</v>
      </c>
      <c r="D72" s="51" t="e">
        <f t="shared" si="6"/>
        <v>#N/A</v>
      </c>
      <c r="E72" s="2"/>
      <c r="F72" s="51" t="e">
        <f t="shared" si="7"/>
        <v>#N/A</v>
      </c>
      <c r="G72" s="36"/>
      <c r="H72" s="51" t="e">
        <f t="shared" si="3"/>
        <v>#N/A</v>
      </c>
      <c r="J72" s="51" t="e">
        <f>IF(ISERROR(A72),NA(),SUM(F$29:F72)+SUM(G$29:G72))</f>
        <v>#N/A</v>
      </c>
      <c r="K72" s="51" t="e">
        <f>IF(ISERROR(A72),NA(),SUM(D$29:D72))</f>
        <v>#N/A</v>
      </c>
    </row>
    <row r="73" spans="1:11" x14ac:dyDescent="0.25">
      <c r="A73" s="2" t="e">
        <f t="shared" si="4"/>
        <v>#N/A</v>
      </c>
      <c r="B73" s="2"/>
      <c r="C73" s="50" t="e">
        <f t="shared" ca="1" si="5"/>
        <v>#N/A</v>
      </c>
      <c r="D73" s="51" t="e">
        <f t="shared" si="6"/>
        <v>#N/A</v>
      </c>
      <c r="E73" s="2"/>
      <c r="F73" s="51" t="e">
        <f t="shared" si="7"/>
        <v>#N/A</v>
      </c>
      <c r="G73" s="36"/>
      <c r="H73" s="51" t="e">
        <f t="shared" si="3"/>
        <v>#N/A</v>
      </c>
      <c r="J73" s="51" t="e">
        <f>IF(ISERROR(A73),NA(),SUM(F$29:F73)+SUM(G$29:G73))</f>
        <v>#N/A</v>
      </c>
      <c r="K73" s="51" t="e">
        <f>IF(ISERROR(A73),NA(),SUM(D$29:D73))</f>
        <v>#N/A</v>
      </c>
    </row>
    <row r="74" spans="1:11" x14ac:dyDescent="0.25">
      <c r="A74" s="2" t="e">
        <f t="shared" si="4"/>
        <v>#N/A</v>
      </c>
      <c r="B74" s="2"/>
      <c r="C74" s="50" t="e">
        <f t="shared" ca="1" si="5"/>
        <v>#N/A</v>
      </c>
      <c r="D74" s="51" t="e">
        <f t="shared" si="6"/>
        <v>#N/A</v>
      </c>
      <c r="E74" s="2"/>
      <c r="F74" s="51" t="e">
        <f t="shared" si="7"/>
        <v>#N/A</v>
      </c>
      <c r="G74" s="36"/>
      <c r="H74" s="51" t="e">
        <f t="shared" si="3"/>
        <v>#N/A</v>
      </c>
      <c r="J74" s="51" t="e">
        <f>IF(ISERROR(A74),NA(),SUM(F$29:F74)+SUM(G$29:G74))</f>
        <v>#N/A</v>
      </c>
      <c r="K74" s="51" t="e">
        <f>IF(ISERROR(A74),NA(),SUM(D$29:D74))</f>
        <v>#N/A</v>
      </c>
    </row>
    <row r="75" spans="1:11" x14ac:dyDescent="0.25">
      <c r="A75" s="2" t="e">
        <f t="shared" si="4"/>
        <v>#N/A</v>
      </c>
      <c r="B75" s="2"/>
      <c r="C75" s="50" t="e">
        <f t="shared" ca="1" si="5"/>
        <v>#N/A</v>
      </c>
      <c r="D75" s="51" t="e">
        <f t="shared" si="6"/>
        <v>#N/A</v>
      </c>
      <c r="E75" s="2"/>
      <c r="F75" s="51" t="e">
        <f t="shared" si="7"/>
        <v>#N/A</v>
      </c>
      <c r="G75" s="36"/>
      <c r="H75" s="51" t="e">
        <f t="shared" si="3"/>
        <v>#N/A</v>
      </c>
      <c r="J75" s="51" t="e">
        <f>IF(ISERROR(A75),NA(),SUM(F$29:F75)+SUM(G$29:G75))</f>
        <v>#N/A</v>
      </c>
      <c r="K75" s="51" t="e">
        <f>IF(ISERROR(A75),NA(),SUM(D$29:D75))</f>
        <v>#N/A</v>
      </c>
    </row>
    <row r="76" spans="1:11" x14ac:dyDescent="0.25">
      <c r="A76" s="2" t="e">
        <f t="shared" si="4"/>
        <v>#N/A</v>
      </c>
      <c r="B76" s="2"/>
      <c r="C76" s="50" t="e">
        <f t="shared" ca="1" si="5"/>
        <v>#N/A</v>
      </c>
      <c r="D76" s="51" t="e">
        <f t="shared" si="6"/>
        <v>#N/A</v>
      </c>
      <c r="E76" s="2"/>
      <c r="F76" s="51" t="e">
        <f t="shared" si="7"/>
        <v>#N/A</v>
      </c>
      <c r="G76" s="36"/>
      <c r="H76" s="51" t="e">
        <f t="shared" si="3"/>
        <v>#N/A</v>
      </c>
      <c r="J76" s="51" t="e">
        <f>IF(ISERROR(A76),NA(),SUM(F$29:F76)+SUM(G$29:G76))</f>
        <v>#N/A</v>
      </c>
      <c r="K76" s="51" t="e">
        <f>IF(ISERROR(A76),NA(),SUM(D$29:D76))</f>
        <v>#N/A</v>
      </c>
    </row>
    <row r="77" spans="1:11" x14ac:dyDescent="0.25">
      <c r="A77" s="2" t="e">
        <f t="shared" si="4"/>
        <v>#N/A</v>
      </c>
      <c r="B77" s="2"/>
      <c r="C77" s="50" t="e">
        <f t="shared" ca="1" si="5"/>
        <v>#N/A</v>
      </c>
      <c r="D77" s="51" t="e">
        <f t="shared" si="6"/>
        <v>#N/A</v>
      </c>
      <c r="E77" s="2"/>
      <c r="F77" s="51" t="e">
        <f t="shared" si="7"/>
        <v>#N/A</v>
      </c>
      <c r="G77" s="36"/>
      <c r="H77" s="51" t="e">
        <f t="shared" si="3"/>
        <v>#N/A</v>
      </c>
      <c r="J77" s="51" t="e">
        <f>IF(ISERROR(A77),NA(),SUM(F$29:F77)+SUM(G$29:G77))</f>
        <v>#N/A</v>
      </c>
      <c r="K77" s="51" t="e">
        <f>IF(ISERROR(A77),NA(),SUM(D$29:D77))</f>
        <v>#N/A</v>
      </c>
    </row>
    <row r="78" spans="1:11" x14ac:dyDescent="0.25">
      <c r="A78" s="2" t="e">
        <f t="shared" si="4"/>
        <v>#N/A</v>
      </c>
      <c r="B78" s="2"/>
      <c r="C78" s="50" t="e">
        <f t="shared" ca="1" si="5"/>
        <v>#N/A</v>
      </c>
      <c r="D78" s="51" t="e">
        <f t="shared" si="6"/>
        <v>#N/A</v>
      </c>
      <c r="E78" s="2"/>
      <c r="F78" s="51" t="e">
        <f t="shared" si="7"/>
        <v>#N/A</v>
      </c>
      <c r="G78" s="36"/>
      <c r="H78" s="51" t="e">
        <f t="shared" si="3"/>
        <v>#N/A</v>
      </c>
      <c r="J78" s="51" t="e">
        <f>IF(ISERROR(A78),NA(),SUM(F$29:F78)+SUM(G$29:G78))</f>
        <v>#N/A</v>
      </c>
      <c r="K78" s="51" t="e">
        <f>IF(ISERROR(A78),NA(),SUM(D$29:D78))</f>
        <v>#N/A</v>
      </c>
    </row>
    <row r="79" spans="1:11" x14ac:dyDescent="0.25">
      <c r="A79" s="2" t="e">
        <f t="shared" si="4"/>
        <v>#N/A</v>
      </c>
      <c r="B79" s="2"/>
      <c r="C79" s="50" t="e">
        <f t="shared" ca="1" si="5"/>
        <v>#N/A</v>
      </c>
      <c r="D79" s="51" t="e">
        <f t="shared" si="6"/>
        <v>#N/A</v>
      </c>
      <c r="E79" s="2"/>
      <c r="F79" s="51" t="e">
        <f t="shared" si="7"/>
        <v>#N/A</v>
      </c>
      <c r="G79" s="36"/>
      <c r="H79" s="51" t="e">
        <f t="shared" si="3"/>
        <v>#N/A</v>
      </c>
      <c r="J79" s="51" t="e">
        <f>IF(ISERROR(A79),NA(),SUM(F$29:F79)+SUM(G$29:G79))</f>
        <v>#N/A</v>
      </c>
      <c r="K79" s="51" t="e">
        <f>IF(ISERROR(A79),NA(),SUM(D$29:D79))</f>
        <v>#N/A</v>
      </c>
    </row>
    <row r="80" spans="1:11" x14ac:dyDescent="0.25">
      <c r="A80" s="2" t="e">
        <f t="shared" si="4"/>
        <v>#N/A</v>
      </c>
      <c r="B80" s="2"/>
      <c r="C80" s="50" t="e">
        <f t="shared" ca="1" si="5"/>
        <v>#N/A</v>
      </c>
      <c r="D80" s="51" t="e">
        <f t="shared" si="6"/>
        <v>#N/A</v>
      </c>
      <c r="E80" s="2"/>
      <c r="F80" s="51" t="e">
        <f t="shared" si="7"/>
        <v>#N/A</v>
      </c>
      <c r="G80" s="36"/>
      <c r="H80" s="51" t="e">
        <f t="shared" si="3"/>
        <v>#N/A</v>
      </c>
      <c r="J80" s="51" t="e">
        <f>IF(ISERROR(A80),NA(),SUM(F$29:F80)+SUM(G$29:G80))</f>
        <v>#N/A</v>
      </c>
      <c r="K80" s="51" t="e">
        <f>IF(ISERROR(A80),NA(),SUM(D$29:D80))</f>
        <v>#N/A</v>
      </c>
    </row>
    <row r="81" spans="1:11" x14ac:dyDescent="0.25">
      <c r="A81" s="2" t="e">
        <f t="shared" si="4"/>
        <v>#N/A</v>
      </c>
      <c r="B81" s="2"/>
      <c r="C81" s="50" t="e">
        <f t="shared" ca="1" si="5"/>
        <v>#N/A</v>
      </c>
      <c r="D81" s="51" t="e">
        <f t="shared" si="6"/>
        <v>#N/A</v>
      </c>
      <c r="E81" s="2"/>
      <c r="F81" s="51" t="e">
        <f t="shared" si="7"/>
        <v>#N/A</v>
      </c>
      <c r="G81" s="36"/>
      <c r="H81" s="51" t="e">
        <f t="shared" si="3"/>
        <v>#N/A</v>
      </c>
      <c r="J81" s="51" t="e">
        <f>IF(ISERROR(A81),NA(),SUM(F$29:F81)+SUM(G$29:G81))</f>
        <v>#N/A</v>
      </c>
      <c r="K81" s="51" t="e">
        <f>IF(ISERROR(A81),NA(),SUM(D$29:D81))</f>
        <v>#N/A</v>
      </c>
    </row>
    <row r="82" spans="1:11" x14ac:dyDescent="0.25">
      <c r="A82" s="2" t="e">
        <f t="shared" si="4"/>
        <v>#N/A</v>
      </c>
      <c r="B82" s="2"/>
      <c r="C82" s="50" t="e">
        <f t="shared" ca="1" si="5"/>
        <v>#N/A</v>
      </c>
      <c r="D82" s="51" t="e">
        <f t="shared" si="6"/>
        <v>#N/A</v>
      </c>
      <c r="E82" s="2"/>
      <c r="F82" s="51" t="e">
        <f t="shared" si="7"/>
        <v>#N/A</v>
      </c>
      <c r="G82" s="36"/>
      <c r="H82" s="51" t="e">
        <f t="shared" si="3"/>
        <v>#N/A</v>
      </c>
      <c r="J82" s="51" t="e">
        <f>IF(ISERROR(A82),NA(),SUM(F$29:F82)+SUM(G$29:G82))</f>
        <v>#N/A</v>
      </c>
      <c r="K82" s="51" t="e">
        <f>IF(ISERROR(A82),NA(),SUM(D$29:D82))</f>
        <v>#N/A</v>
      </c>
    </row>
    <row r="83" spans="1:11" x14ac:dyDescent="0.25">
      <c r="A83" s="2" t="e">
        <f t="shared" si="4"/>
        <v>#N/A</v>
      </c>
      <c r="B83" s="2"/>
      <c r="C83" s="50" t="e">
        <f t="shared" ca="1" si="5"/>
        <v>#N/A</v>
      </c>
      <c r="D83" s="51" t="e">
        <f t="shared" si="6"/>
        <v>#N/A</v>
      </c>
      <c r="E83" s="2"/>
      <c r="F83" s="51" t="e">
        <f t="shared" si="7"/>
        <v>#N/A</v>
      </c>
      <c r="G83" s="36"/>
      <c r="H83" s="51" t="e">
        <f t="shared" si="3"/>
        <v>#N/A</v>
      </c>
      <c r="J83" s="51" t="e">
        <f>IF(ISERROR(A83),NA(),SUM(F$29:F83)+SUM(G$29:G83))</f>
        <v>#N/A</v>
      </c>
      <c r="K83" s="51" t="e">
        <f>IF(ISERROR(A83),NA(),SUM(D$29:D83))</f>
        <v>#N/A</v>
      </c>
    </row>
    <row r="84" spans="1:11" x14ac:dyDescent="0.25">
      <c r="A84" s="2" t="e">
        <f t="shared" si="4"/>
        <v>#N/A</v>
      </c>
      <c r="B84" s="2"/>
      <c r="C84" s="50" t="e">
        <f t="shared" ca="1" si="5"/>
        <v>#N/A</v>
      </c>
      <c r="D84" s="51" t="e">
        <f t="shared" si="6"/>
        <v>#N/A</v>
      </c>
      <c r="E84" s="2"/>
      <c r="F84" s="51" t="e">
        <f t="shared" si="7"/>
        <v>#N/A</v>
      </c>
      <c r="G84" s="36"/>
      <c r="H84" s="51" t="e">
        <f t="shared" si="3"/>
        <v>#N/A</v>
      </c>
      <c r="J84" s="51" t="e">
        <f>IF(ISERROR(A84),NA(),SUM(F$29:F84)+SUM(G$29:G84))</f>
        <v>#N/A</v>
      </c>
      <c r="K84" s="51" t="e">
        <f>IF(ISERROR(A84),NA(),SUM(D$29:D84))</f>
        <v>#N/A</v>
      </c>
    </row>
    <row r="85" spans="1:11" x14ac:dyDescent="0.25">
      <c r="A85" s="2" t="e">
        <f t="shared" si="4"/>
        <v>#N/A</v>
      </c>
      <c r="B85" s="2"/>
      <c r="C85" s="50" t="e">
        <f t="shared" ca="1" si="5"/>
        <v>#N/A</v>
      </c>
      <c r="D85" s="51" t="e">
        <f t="shared" si="6"/>
        <v>#N/A</v>
      </c>
      <c r="E85" s="2"/>
      <c r="F85" s="51" t="e">
        <f t="shared" si="7"/>
        <v>#N/A</v>
      </c>
      <c r="G85" s="36"/>
      <c r="H85" s="51" t="e">
        <f t="shared" si="3"/>
        <v>#N/A</v>
      </c>
      <c r="J85" s="51" t="e">
        <f>IF(ISERROR(A85),NA(),SUM(F$29:F85)+SUM(G$29:G85))</f>
        <v>#N/A</v>
      </c>
      <c r="K85" s="51" t="e">
        <f>IF(ISERROR(A85),NA(),SUM(D$29:D85))</f>
        <v>#N/A</v>
      </c>
    </row>
    <row r="86" spans="1:11" x14ac:dyDescent="0.25">
      <c r="A86" s="2" t="e">
        <f t="shared" si="4"/>
        <v>#N/A</v>
      </c>
      <c r="B86" s="2"/>
      <c r="C86" s="50" t="e">
        <f t="shared" ca="1" si="5"/>
        <v>#N/A</v>
      </c>
      <c r="D86" s="51" t="e">
        <f t="shared" si="6"/>
        <v>#N/A</v>
      </c>
      <c r="E86" s="2"/>
      <c r="F86" s="51" t="e">
        <f t="shared" si="7"/>
        <v>#N/A</v>
      </c>
      <c r="G86" s="36"/>
      <c r="H86" s="51" t="e">
        <f t="shared" si="3"/>
        <v>#N/A</v>
      </c>
      <c r="J86" s="51" t="e">
        <f>IF(ISERROR(A86),NA(),SUM(F$29:F86)+SUM(G$29:G86))</f>
        <v>#N/A</v>
      </c>
      <c r="K86" s="51" t="e">
        <f>IF(ISERROR(A86),NA(),SUM(D$29:D86))</f>
        <v>#N/A</v>
      </c>
    </row>
    <row r="87" spans="1:11" x14ac:dyDescent="0.25">
      <c r="A87" s="2" t="e">
        <f t="shared" si="4"/>
        <v>#N/A</v>
      </c>
      <c r="B87" s="2"/>
      <c r="C87" s="50" t="e">
        <f t="shared" ca="1" si="5"/>
        <v>#N/A</v>
      </c>
      <c r="D87" s="51" t="e">
        <f t="shared" si="6"/>
        <v>#N/A</v>
      </c>
      <c r="E87" s="2"/>
      <c r="F87" s="51" t="e">
        <f t="shared" si="7"/>
        <v>#N/A</v>
      </c>
      <c r="G87" s="36"/>
      <c r="H87" s="51" t="e">
        <f t="shared" si="3"/>
        <v>#N/A</v>
      </c>
      <c r="J87" s="51" t="e">
        <f>IF(ISERROR(A87),NA(),SUM(F$29:F87)+SUM(G$29:G87))</f>
        <v>#N/A</v>
      </c>
      <c r="K87" s="51" t="e">
        <f>IF(ISERROR(A87),NA(),SUM(D$29:D87))</f>
        <v>#N/A</v>
      </c>
    </row>
    <row r="88" spans="1:11" x14ac:dyDescent="0.25">
      <c r="A88" s="2" t="e">
        <f t="shared" si="4"/>
        <v>#N/A</v>
      </c>
      <c r="B88" s="2"/>
      <c r="C88" s="50" t="e">
        <f t="shared" ca="1" si="5"/>
        <v>#N/A</v>
      </c>
      <c r="D88" s="51" t="e">
        <f t="shared" si="6"/>
        <v>#N/A</v>
      </c>
      <c r="E88" s="2"/>
      <c r="F88" s="51" t="e">
        <f t="shared" si="7"/>
        <v>#N/A</v>
      </c>
      <c r="G88" s="36"/>
      <c r="H88" s="51" t="e">
        <f t="shared" si="3"/>
        <v>#N/A</v>
      </c>
      <c r="J88" s="51" t="e">
        <f>IF(ISERROR(A88),NA(),SUM(F$29:F88)+SUM(G$29:G88))</f>
        <v>#N/A</v>
      </c>
      <c r="K88" s="51" t="e">
        <f>IF(ISERROR(A88),NA(),SUM(D$29:D88))</f>
        <v>#N/A</v>
      </c>
    </row>
    <row r="89" spans="1:11" x14ac:dyDescent="0.25">
      <c r="A89" s="2" t="e">
        <f t="shared" si="4"/>
        <v>#N/A</v>
      </c>
      <c r="B89" s="2"/>
      <c r="C89" s="50" t="e">
        <f t="shared" ca="1" si="5"/>
        <v>#N/A</v>
      </c>
      <c r="D89" s="51" t="e">
        <f t="shared" si="6"/>
        <v>#N/A</v>
      </c>
      <c r="E89" s="2"/>
      <c r="F89" s="51" t="e">
        <f t="shared" si="7"/>
        <v>#N/A</v>
      </c>
      <c r="G89" s="36"/>
      <c r="H89" s="51" t="e">
        <f t="shared" si="3"/>
        <v>#N/A</v>
      </c>
      <c r="J89" s="51" t="e">
        <f>IF(ISERROR(A89),NA(),SUM(F$29:F89)+SUM(G$29:G89))</f>
        <v>#N/A</v>
      </c>
      <c r="K89" s="51" t="e">
        <f>IF(ISERROR(A89),NA(),SUM(D$29:D89))</f>
        <v>#N/A</v>
      </c>
    </row>
  </sheetData>
  <phoneticPr fontId="3" type="noConversion"/>
  <conditionalFormatting sqref="E8">
    <cfRule type="expression" dxfId="27" priority="1" stopIfTrue="1">
      <formula>randrate</formula>
    </cfRule>
  </conditionalFormatting>
  <conditionalFormatting sqref="G30:G89">
    <cfRule type="expression" dxfId="26" priority="2" stopIfTrue="1">
      <formula>MOD(ROW(),2)=1</formula>
    </cfRule>
  </conditionalFormatting>
  <conditionalFormatting sqref="H19:H20">
    <cfRule type="expression" dxfId="25" priority="3" stopIfTrue="1">
      <formula>NOT(randrate)</formula>
    </cfRule>
  </conditionalFormatting>
  <conditionalFormatting sqref="J30:K89 C30:D89 F30:F89 H30:H89 A30:A89">
    <cfRule type="expression" dxfId="24" priority="4" stopIfTrue="1">
      <formula>ISERROR(A30)</formula>
    </cfRule>
    <cfRule type="expression" dxfId="23" priority="5" stopIfTrue="1">
      <formula>MOD(ROW(),2)=1</formula>
    </cfRule>
  </conditionalFormatting>
  <conditionalFormatting sqref="B30:B89">
    <cfRule type="expression" dxfId="22" priority="6" stopIfTrue="1">
      <formula>ISERROR(A30)</formula>
    </cfRule>
    <cfRule type="expression" dxfId="21" priority="7" stopIfTrue="1">
      <formula>MOD(ROW(),2)=1</formula>
    </cfRule>
  </conditionalFormatting>
  <conditionalFormatting sqref="E30:E89">
    <cfRule type="expression" dxfId="20" priority="8" stopIfTrue="1">
      <formula>ISERROR(A30)</formula>
    </cfRule>
    <cfRule type="expression" dxfId="19" priority="9" stopIfTrue="1">
      <formula>MOD(ROW(),2)=1</formula>
    </cfRule>
  </conditionalFormatting>
  <dataValidations count="1">
    <dataValidation type="list" allowBlank="1" showInputMessage="1" showErrorMessage="1" sqref="E12">
      <formula1>"Annually,Semi-Annually,Quarterly,Bi-Monthly,Monthly,Semi-Monthly,Bi-Weekly,Weekly,Daily"</formula1>
    </dataValidation>
  </dataValidations>
  <hyperlinks>
    <hyperlink ref="A2" r:id="rId1"/>
  </hyperlinks>
  <printOptions horizontalCentered="1"/>
  <pageMargins left="0.5" right="0.5" top="0.5" bottom="0.5" header="0.5" footer="0.25"/>
  <pageSetup fitToHeight="0" orientation="portrait" r:id="rId2"/>
  <headerFooter alignWithMargins="0">
    <oddFooter>&amp;R&amp;8Page &amp;P of &amp;N</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1772" r:id="rId5" name="Check Box 748">
              <controlPr defaultSize="0" autoFill="0" autoLine="0" autoPict="0">
                <anchor moveWithCells="1">
                  <from>
                    <xdr:col>6</xdr:col>
                    <xdr:colOff>662940</xdr:colOff>
                    <xdr:row>16</xdr:row>
                    <xdr:rowOff>83820</xdr:rowOff>
                  </from>
                  <to>
                    <xdr:col>7</xdr:col>
                    <xdr:colOff>868680</xdr:colOff>
                    <xdr:row>18</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
  <sheetViews>
    <sheetView workbookViewId="0">
      <selection activeCell="G19" sqref="G19"/>
    </sheetView>
  </sheetViews>
  <sheetFormatPr defaultRowHeight="13.2" x14ac:dyDescent="0.25"/>
  <cols>
    <col min="1" max="1" width="15.44140625" customWidth="1"/>
    <col min="2" max="2" width="17.6640625" customWidth="1"/>
    <col min="3" max="3" width="23.33203125" customWidth="1"/>
    <col min="4" max="4" width="4.44140625" style="53" customWidth="1"/>
    <col min="5" max="5" width="23" customWidth="1"/>
    <col min="6" max="6" width="19" customWidth="1"/>
    <col min="7" max="7" width="24.44140625" customWidth="1"/>
    <col min="8" max="8" width="10.44140625" bestFit="1" customWidth="1"/>
  </cols>
  <sheetData>
    <row r="1" spans="1:8" x14ac:dyDescent="0.25">
      <c r="A1" s="162" t="s">
        <v>42</v>
      </c>
      <c r="B1" s="163"/>
      <c r="C1" s="163"/>
      <c r="D1" s="163"/>
      <c r="E1" s="163"/>
      <c r="F1" s="163"/>
      <c r="G1" s="163"/>
    </row>
    <row r="2" spans="1:8" x14ac:dyDescent="0.25">
      <c r="A2" s="163"/>
      <c r="B2" s="163"/>
      <c r="C2" s="163"/>
      <c r="D2" s="163"/>
      <c r="E2" s="163"/>
      <c r="F2" s="163"/>
      <c r="G2" s="163"/>
    </row>
    <row r="3" spans="1:8" ht="21.75" customHeight="1" x14ac:dyDescent="0.35">
      <c r="A3" s="164" t="s">
        <v>43</v>
      </c>
      <c r="B3" s="164"/>
      <c r="C3" s="56">
        <v>22</v>
      </c>
      <c r="D3" s="55"/>
      <c r="E3" s="164" t="s">
        <v>49</v>
      </c>
      <c r="F3" s="164"/>
      <c r="G3" s="58">
        <v>6.5000000000000002E-2</v>
      </c>
    </row>
    <row r="4" spans="1:8" ht="18" customHeight="1" x14ac:dyDescent="0.25">
      <c r="A4" s="53"/>
      <c r="B4" s="53"/>
      <c r="C4" s="53"/>
      <c r="E4" s="53"/>
      <c r="F4" s="53"/>
      <c r="G4" s="53" t="s">
        <v>109</v>
      </c>
    </row>
    <row r="5" spans="1:8" ht="21.75" customHeight="1" x14ac:dyDescent="0.25">
      <c r="A5" s="160" t="s">
        <v>47</v>
      </c>
      <c r="B5" s="160"/>
      <c r="C5" s="60">
        <v>35</v>
      </c>
      <c r="E5" s="161" t="s">
        <v>45</v>
      </c>
      <c r="F5" s="161"/>
      <c r="G5" s="63">
        <v>222</v>
      </c>
      <c r="H5" s="52"/>
    </row>
    <row r="6" spans="1:8" ht="22.5" customHeight="1" x14ac:dyDescent="0.25">
      <c r="A6" s="160" t="s">
        <v>48</v>
      </c>
      <c r="B6" s="160"/>
      <c r="C6" s="60">
        <f ca="1">OFFSET(C8,C3-1,0,1,1)</f>
        <v>139.88122127589963</v>
      </c>
      <c r="E6" s="161" t="s">
        <v>46</v>
      </c>
      <c r="F6" s="161"/>
      <c r="G6" s="63">
        <f>F8</f>
        <v>55.547127263598604</v>
      </c>
    </row>
    <row r="7" spans="1:8" s="1" customFormat="1" ht="21.75" customHeight="1" thickBot="1" x14ac:dyDescent="0.3">
      <c r="A7" s="4" t="s">
        <v>2</v>
      </c>
      <c r="B7" s="4" t="s">
        <v>3</v>
      </c>
      <c r="C7" s="6" t="s">
        <v>44</v>
      </c>
      <c r="D7" s="54"/>
      <c r="E7" s="4" t="s">
        <v>3</v>
      </c>
      <c r="F7" s="4" t="s">
        <v>2</v>
      </c>
    </row>
    <row r="8" spans="1:8" s="1" customFormat="1" x14ac:dyDescent="0.25">
      <c r="A8" s="2">
        <v>1</v>
      </c>
      <c r="B8" s="57">
        <f>$G$3</f>
        <v>6.5000000000000002E-2</v>
      </c>
      <c r="C8" s="61">
        <f>IF(ISERROR(A8),NA(),C5*(1+B8))</f>
        <v>37.274999999999999</v>
      </c>
      <c r="D8" s="54"/>
      <c r="E8" s="64">
        <f>IF(ISERROR(A8),NA(),(1 - ((1+B8)-1)/(1+B8)))</f>
        <v>0.93896713615023475</v>
      </c>
      <c r="F8" s="62">
        <f t="shared" ref="F8:F56" si="0">IF(ISERROR(A8),NA(),IF(A8=$C$3,$G$5*E8,F9*E8))</f>
        <v>55.547127263598604</v>
      </c>
      <c r="G8" s="40"/>
    </row>
    <row r="9" spans="1:8" s="1" customFormat="1" x14ac:dyDescent="0.25">
      <c r="A9" s="2">
        <f>IF(A8&lt;$C$3,A8+1,NA())</f>
        <v>2</v>
      </c>
      <c r="B9" s="57">
        <f t="shared" ref="B9:B58" si="1">$G$3</f>
        <v>6.5000000000000002E-2</v>
      </c>
      <c r="C9" s="61">
        <f>IF(ISERROR(A9),NA(),C8*(1+B9))</f>
        <v>39.697874999999996</v>
      </c>
      <c r="D9" s="54"/>
      <c r="E9" s="64">
        <f t="shared" ref="E9:E58" si="2">IF(ISERROR(A9),NA(),(1 - ((1+B9)-1)/(1+B9)))</f>
        <v>0.93896713615023475</v>
      </c>
      <c r="F9" s="62">
        <f t="shared" si="0"/>
        <v>59.157690535732513</v>
      </c>
    </row>
    <row r="10" spans="1:8" s="1" customFormat="1" x14ac:dyDescent="0.25">
      <c r="A10" s="2">
        <f t="shared" ref="A10:A58" si="3">IF(A9&lt;$C$3,A9+1,NA())</f>
        <v>3</v>
      </c>
      <c r="B10" s="57">
        <f t="shared" si="1"/>
        <v>6.5000000000000002E-2</v>
      </c>
      <c r="C10" s="61">
        <f t="shared" ref="C10:C58" si="4">IF(ISERROR(A10),NA(),C9*(1+B10))</f>
        <v>42.27823687499999</v>
      </c>
      <c r="D10" s="54"/>
      <c r="E10" s="64">
        <f t="shared" si="2"/>
        <v>0.93896713615023475</v>
      </c>
      <c r="F10" s="62">
        <f t="shared" si="0"/>
        <v>63.002940420555127</v>
      </c>
    </row>
    <row r="11" spans="1:8" s="1" customFormat="1" x14ac:dyDescent="0.25">
      <c r="A11" s="2">
        <f t="shared" si="3"/>
        <v>4</v>
      </c>
      <c r="B11" s="57">
        <f t="shared" si="1"/>
        <v>6.5000000000000002E-2</v>
      </c>
      <c r="C11" s="61">
        <f t="shared" si="4"/>
        <v>45.026322271874989</v>
      </c>
      <c r="D11" s="54"/>
      <c r="E11" s="64">
        <f t="shared" si="2"/>
        <v>0.93896713615023475</v>
      </c>
      <c r="F11" s="62">
        <f t="shared" si="0"/>
        <v>67.098131547891214</v>
      </c>
    </row>
    <row r="12" spans="1:8" s="1" customFormat="1" x14ac:dyDescent="0.25">
      <c r="A12" s="2">
        <f t="shared" si="3"/>
        <v>5</v>
      </c>
      <c r="B12" s="57">
        <f t="shared" si="1"/>
        <v>6.5000000000000002E-2</v>
      </c>
      <c r="C12" s="61">
        <f t="shared" si="4"/>
        <v>47.95303321954686</v>
      </c>
      <c r="D12" s="54"/>
      <c r="E12" s="64">
        <f t="shared" si="2"/>
        <v>0.93896713615023475</v>
      </c>
      <c r="F12" s="62">
        <f t="shared" si="0"/>
        <v>71.45951009850414</v>
      </c>
    </row>
    <row r="13" spans="1:8" s="1" customFormat="1" x14ac:dyDescent="0.25">
      <c r="A13" s="2">
        <f t="shared" si="3"/>
        <v>6</v>
      </c>
      <c r="B13" s="57">
        <f t="shared" si="1"/>
        <v>6.5000000000000002E-2</v>
      </c>
      <c r="C13" s="61">
        <f t="shared" si="4"/>
        <v>51.069980378817405</v>
      </c>
      <c r="D13" s="54"/>
      <c r="E13" s="64">
        <f t="shared" si="2"/>
        <v>0.93896713615023475</v>
      </c>
      <c r="F13" s="62">
        <f t="shared" si="0"/>
        <v>76.104378254906905</v>
      </c>
    </row>
    <row r="14" spans="1:8" s="1" customFormat="1" x14ac:dyDescent="0.25">
      <c r="A14" s="2">
        <f t="shared" si="3"/>
        <v>7</v>
      </c>
      <c r="B14" s="57">
        <f t="shared" si="1"/>
        <v>6.5000000000000002E-2</v>
      </c>
      <c r="C14" s="61">
        <f t="shared" si="4"/>
        <v>54.38952910344053</v>
      </c>
      <c r="D14" s="54"/>
      <c r="E14" s="64">
        <f t="shared" si="2"/>
        <v>0.93896713615023475</v>
      </c>
      <c r="F14" s="62">
        <f t="shared" si="0"/>
        <v>81.051162841475858</v>
      </c>
    </row>
    <row r="15" spans="1:8" s="1" customFormat="1" x14ac:dyDescent="0.25">
      <c r="A15" s="2">
        <f t="shared" si="3"/>
        <v>8</v>
      </c>
      <c r="B15" s="57">
        <f t="shared" si="1"/>
        <v>6.5000000000000002E-2</v>
      </c>
      <c r="C15" s="61">
        <f t="shared" si="4"/>
        <v>57.924848495164163</v>
      </c>
      <c r="D15" s="54"/>
      <c r="E15" s="64">
        <f t="shared" si="2"/>
        <v>0.93896713615023475</v>
      </c>
      <c r="F15" s="62">
        <f t="shared" si="0"/>
        <v>86.319488426171787</v>
      </c>
    </row>
    <row r="16" spans="1:8" s="1" customFormat="1" x14ac:dyDescent="0.25">
      <c r="A16" s="2">
        <f t="shared" si="3"/>
        <v>9</v>
      </c>
      <c r="B16" s="57">
        <f t="shared" si="1"/>
        <v>6.5000000000000002E-2</v>
      </c>
      <c r="C16" s="61">
        <f t="shared" si="4"/>
        <v>61.689963647349828</v>
      </c>
      <c r="D16" s="54"/>
      <c r="E16" s="64">
        <f t="shared" si="2"/>
        <v>0.93896713615023475</v>
      </c>
      <c r="F16" s="62">
        <f t="shared" si="0"/>
        <v>91.930255173872951</v>
      </c>
    </row>
    <row r="17" spans="1:6" s="1" customFormat="1" x14ac:dyDescent="0.25">
      <c r="A17" s="2">
        <f t="shared" si="3"/>
        <v>10</v>
      </c>
      <c r="B17" s="57">
        <f t="shared" si="1"/>
        <v>6.5000000000000002E-2</v>
      </c>
      <c r="C17" s="61">
        <f t="shared" si="4"/>
        <v>65.699811284427568</v>
      </c>
      <c r="D17" s="54"/>
      <c r="E17" s="64">
        <f t="shared" si="2"/>
        <v>0.93896713615023475</v>
      </c>
      <c r="F17" s="62">
        <f t="shared" si="0"/>
        <v>97.905721760174686</v>
      </c>
    </row>
    <row r="18" spans="1:6" s="1" customFormat="1" x14ac:dyDescent="0.25">
      <c r="A18" s="2">
        <f t="shared" si="3"/>
        <v>11</v>
      </c>
      <c r="B18" s="57">
        <f t="shared" si="1"/>
        <v>6.5000000000000002E-2</v>
      </c>
      <c r="C18" s="61">
        <f t="shared" si="4"/>
        <v>69.970299017915352</v>
      </c>
      <c r="D18" s="54"/>
      <c r="E18" s="64">
        <f t="shared" si="2"/>
        <v>0.93896713615023475</v>
      </c>
      <c r="F18" s="62">
        <f t="shared" si="0"/>
        <v>104.26959367458603</v>
      </c>
    </row>
    <row r="19" spans="1:6" s="1" customFormat="1" x14ac:dyDescent="0.25">
      <c r="A19" s="2">
        <f t="shared" si="3"/>
        <v>12</v>
      </c>
      <c r="B19" s="57">
        <f t="shared" si="1"/>
        <v>6.5000000000000002E-2</v>
      </c>
      <c r="C19" s="61">
        <f t="shared" si="4"/>
        <v>74.518368454079848</v>
      </c>
      <c r="D19" s="54"/>
      <c r="E19" s="64">
        <f t="shared" si="2"/>
        <v>0.93896713615023475</v>
      </c>
      <c r="F19" s="62">
        <f t="shared" si="0"/>
        <v>111.04711726343413</v>
      </c>
    </row>
    <row r="20" spans="1:6" s="1" customFormat="1" x14ac:dyDescent="0.25">
      <c r="A20" s="2">
        <f t="shared" si="3"/>
        <v>13</v>
      </c>
      <c r="B20" s="57">
        <f t="shared" si="1"/>
        <v>6.5000000000000002E-2</v>
      </c>
      <c r="C20" s="61">
        <f t="shared" si="4"/>
        <v>79.362062403595033</v>
      </c>
      <c r="D20" s="54"/>
      <c r="E20" s="64">
        <f t="shared" si="2"/>
        <v>0.93896713615023475</v>
      </c>
      <c r="F20" s="62">
        <f t="shared" si="0"/>
        <v>118.26517988555734</v>
      </c>
    </row>
    <row r="21" spans="1:6" s="1" customFormat="1" x14ac:dyDescent="0.25">
      <c r="A21" s="2">
        <f t="shared" si="3"/>
        <v>14</v>
      </c>
      <c r="B21" s="57">
        <f t="shared" si="1"/>
        <v>6.5000000000000002E-2</v>
      </c>
      <c r="C21" s="61">
        <f t="shared" si="4"/>
        <v>84.52059645982871</v>
      </c>
      <c r="D21" s="54"/>
      <c r="E21" s="64">
        <f t="shared" si="2"/>
        <v>0.93896713615023475</v>
      </c>
      <c r="F21" s="62">
        <f t="shared" si="0"/>
        <v>125.95241657811857</v>
      </c>
    </row>
    <row r="22" spans="1:6" s="1" customFormat="1" x14ac:dyDescent="0.25">
      <c r="A22" s="2">
        <f t="shared" si="3"/>
        <v>15</v>
      </c>
      <c r="B22" s="57">
        <f t="shared" si="1"/>
        <v>6.5000000000000002E-2</v>
      </c>
      <c r="C22" s="61">
        <f t="shared" si="4"/>
        <v>90.014435229717577</v>
      </c>
      <c r="D22" s="54"/>
      <c r="E22" s="64">
        <f t="shared" si="2"/>
        <v>0.93896713615023475</v>
      </c>
      <c r="F22" s="62">
        <f t="shared" si="0"/>
        <v>134.13932365569627</v>
      </c>
    </row>
    <row r="23" spans="1:6" s="1" customFormat="1" x14ac:dyDescent="0.25">
      <c r="A23" s="2">
        <f t="shared" si="3"/>
        <v>16</v>
      </c>
      <c r="B23" s="57">
        <f t="shared" si="1"/>
        <v>6.5000000000000002E-2</v>
      </c>
      <c r="C23" s="61">
        <f t="shared" si="4"/>
        <v>95.865373519649211</v>
      </c>
      <c r="D23" s="54"/>
      <c r="E23" s="64">
        <f t="shared" si="2"/>
        <v>0.93896713615023475</v>
      </c>
      <c r="F23" s="62">
        <f t="shared" si="0"/>
        <v>142.85837969331652</v>
      </c>
    </row>
    <row r="24" spans="1:6" s="1" customFormat="1" x14ac:dyDescent="0.25">
      <c r="A24" s="2">
        <f t="shared" si="3"/>
        <v>17</v>
      </c>
      <c r="B24" s="57">
        <f t="shared" si="1"/>
        <v>6.5000000000000002E-2</v>
      </c>
      <c r="C24" s="61">
        <f t="shared" si="4"/>
        <v>102.09662279842641</v>
      </c>
      <c r="D24" s="54"/>
      <c r="E24" s="64">
        <f t="shared" si="2"/>
        <v>0.93896713615023475</v>
      </c>
      <c r="F24" s="62">
        <f t="shared" si="0"/>
        <v>152.1441743733821</v>
      </c>
    </row>
    <row r="25" spans="1:6" s="1" customFormat="1" x14ac:dyDescent="0.25">
      <c r="A25" s="2">
        <f t="shared" si="3"/>
        <v>18</v>
      </c>
      <c r="B25" s="57">
        <f t="shared" si="1"/>
        <v>6.5000000000000002E-2</v>
      </c>
      <c r="C25" s="61">
        <f t="shared" si="4"/>
        <v>108.73290328032412</v>
      </c>
      <c r="D25" s="54"/>
      <c r="E25" s="64">
        <f t="shared" si="2"/>
        <v>0.93896713615023475</v>
      </c>
      <c r="F25" s="62">
        <f t="shared" si="0"/>
        <v>162.03354570765194</v>
      </c>
    </row>
    <row r="26" spans="1:6" s="1" customFormat="1" x14ac:dyDescent="0.25">
      <c r="A26" s="2">
        <f t="shared" si="3"/>
        <v>19</v>
      </c>
      <c r="B26" s="57">
        <f t="shared" si="1"/>
        <v>6.5000000000000002E-2</v>
      </c>
      <c r="C26" s="61">
        <f t="shared" si="4"/>
        <v>115.80054199354518</v>
      </c>
      <c r="D26" s="54"/>
      <c r="E26" s="64">
        <f t="shared" si="2"/>
        <v>0.93896713615023475</v>
      </c>
      <c r="F26" s="62">
        <f t="shared" si="0"/>
        <v>172.5657261786493</v>
      </c>
    </row>
    <row r="27" spans="1:6" s="1" customFormat="1" x14ac:dyDescent="0.25">
      <c r="A27" s="2">
        <f t="shared" si="3"/>
        <v>20</v>
      </c>
      <c r="B27" s="57">
        <f t="shared" si="1"/>
        <v>6.5000000000000002E-2</v>
      </c>
      <c r="C27" s="61">
        <f t="shared" si="4"/>
        <v>123.32757722312562</v>
      </c>
      <c r="D27" s="54"/>
      <c r="E27" s="64">
        <f t="shared" si="2"/>
        <v>0.93896713615023475</v>
      </c>
      <c r="F27" s="62">
        <f t="shared" si="0"/>
        <v>183.7824983802615</v>
      </c>
    </row>
    <row r="28" spans="1:6" s="1" customFormat="1" x14ac:dyDescent="0.25">
      <c r="A28" s="2">
        <f t="shared" si="3"/>
        <v>21</v>
      </c>
      <c r="B28" s="57">
        <f t="shared" si="1"/>
        <v>6.5000000000000002E-2</v>
      </c>
      <c r="C28" s="61">
        <f t="shared" si="4"/>
        <v>131.34386974262878</v>
      </c>
      <c r="D28" s="54"/>
      <c r="E28" s="64">
        <f t="shared" si="2"/>
        <v>0.93896713615023475</v>
      </c>
      <c r="F28" s="62">
        <f t="shared" si="0"/>
        <v>195.72836077497851</v>
      </c>
    </row>
    <row r="29" spans="1:6" s="1" customFormat="1" x14ac:dyDescent="0.25">
      <c r="A29" s="2">
        <f t="shared" si="3"/>
        <v>22</v>
      </c>
      <c r="B29" s="57">
        <f t="shared" si="1"/>
        <v>6.5000000000000002E-2</v>
      </c>
      <c r="C29" s="61">
        <f t="shared" si="4"/>
        <v>139.88122127589963</v>
      </c>
      <c r="D29" s="54"/>
      <c r="E29" s="64">
        <f t="shared" si="2"/>
        <v>0.93896713615023475</v>
      </c>
      <c r="F29" s="62">
        <f t="shared" si="0"/>
        <v>208.45070422535213</v>
      </c>
    </row>
    <row r="30" spans="1:6" s="1" customFormat="1" x14ac:dyDescent="0.25">
      <c r="A30" s="2" t="e">
        <f t="shared" si="3"/>
        <v>#N/A</v>
      </c>
      <c r="B30" s="57">
        <f t="shared" si="1"/>
        <v>6.5000000000000002E-2</v>
      </c>
      <c r="C30" s="61" t="e">
        <f t="shared" si="4"/>
        <v>#N/A</v>
      </c>
      <c r="D30" s="54"/>
      <c r="E30" s="64" t="e">
        <f t="shared" si="2"/>
        <v>#N/A</v>
      </c>
      <c r="F30" s="62" t="e">
        <f t="shared" si="0"/>
        <v>#N/A</v>
      </c>
    </row>
    <row r="31" spans="1:6" s="1" customFormat="1" x14ac:dyDescent="0.25">
      <c r="A31" s="2" t="e">
        <f t="shared" si="3"/>
        <v>#N/A</v>
      </c>
      <c r="B31" s="57">
        <f t="shared" si="1"/>
        <v>6.5000000000000002E-2</v>
      </c>
      <c r="C31" s="61" t="e">
        <f t="shared" si="4"/>
        <v>#N/A</v>
      </c>
      <c r="D31" s="54"/>
      <c r="E31" s="64" t="e">
        <f t="shared" si="2"/>
        <v>#N/A</v>
      </c>
      <c r="F31" s="62" t="e">
        <f t="shared" si="0"/>
        <v>#N/A</v>
      </c>
    </row>
    <row r="32" spans="1:6" s="1" customFormat="1" x14ac:dyDescent="0.25">
      <c r="A32" s="2" t="e">
        <f t="shared" si="3"/>
        <v>#N/A</v>
      </c>
      <c r="B32" s="57">
        <f t="shared" si="1"/>
        <v>6.5000000000000002E-2</v>
      </c>
      <c r="C32" s="61" t="e">
        <f t="shared" si="4"/>
        <v>#N/A</v>
      </c>
      <c r="D32" s="54"/>
      <c r="E32" s="64" t="e">
        <f t="shared" si="2"/>
        <v>#N/A</v>
      </c>
      <c r="F32" s="62" t="e">
        <f t="shared" si="0"/>
        <v>#N/A</v>
      </c>
    </row>
    <row r="33" spans="1:7" s="1" customFormat="1" x14ac:dyDescent="0.25">
      <c r="A33" s="2" t="e">
        <f t="shared" si="3"/>
        <v>#N/A</v>
      </c>
      <c r="B33" s="57">
        <f t="shared" si="1"/>
        <v>6.5000000000000002E-2</v>
      </c>
      <c r="C33" s="61" t="e">
        <f t="shared" si="4"/>
        <v>#N/A</v>
      </c>
      <c r="D33" s="54"/>
      <c r="E33" s="64" t="e">
        <f t="shared" si="2"/>
        <v>#N/A</v>
      </c>
      <c r="F33" s="62" t="e">
        <f t="shared" si="0"/>
        <v>#N/A</v>
      </c>
    </row>
    <row r="34" spans="1:7" s="1" customFormat="1" x14ac:dyDescent="0.25">
      <c r="A34" s="2" t="e">
        <f t="shared" si="3"/>
        <v>#N/A</v>
      </c>
      <c r="B34" s="57">
        <f t="shared" si="1"/>
        <v>6.5000000000000002E-2</v>
      </c>
      <c r="C34" s="61" t="e">
        <f t="shared" si="4"/>
        <v>#N/A</v>
      </c>
      <c r="D34" s="54"/>
      <c r="E34" s="64" t="e">
        <f t="shared" si="2"/>
        <v>#N/A</v>
      </c>
      <c r="F34" s="62" t="e">
        <f t="shared" si="0"/>
        <v>#N/A</v>
      </c>
    </row>
    <row r="35" spans="1:7" s="1" customFormat="1" x14ac:dyDescent="0.25">
      <c r="A35" s="2" t="e">
        <f t="shared" si="3"/>
        <v>#N/A</v>
      </c>
      <c r="B35" s="57">
        <f t="shared" si="1"/>
        <v>6.5000000000000002E-2</v>
      </c>
      <c r="C35" s="61" t="e">
        <f t="shared" si="4"/>
        <v>#N/A</v>
      </c>
      <c r="D35" s="54"/>
      <c r="E35" s="64" t="e">
        <f t="shared" si="2"/>
        <v>#N/A</v>
      </c>
      <c r="F35" s="62" t="e">
        <f t="shared" si="0"/>
        <v>#N/A</v>
      </c>
    </row>
    <row r="36" spans="1:7" s="1" customFormat="1" x14ac:dyDescent="0.25">
      <c r="A36" s="2" t="e">
        <f t="shared" si="3"/>
        <v>#N/A</v>
      </c>
      <c r="B36" s="57">
        <f t="shared" si="1"/>
        <v>6.5000000000000002E-2</v>
      </c>
      <c r="C36" s="61" t="e">
        <f t="shared" si="4"/>
        <v>#N/A</v>
      </c>
      <c r="D36" s="54"/>
      <c r="E36" s="64" t="e">
        <f t="shared" si="2"/>
        <v>#N/A</v>
      </c>
      <c r="F36" s="62" t="e">
        <f t="shared" si="0"/>
        <v>#N/A</v>
      </c>
    </row>
    <row r="37" spans="1:7" s="1" customFormat="1" x14ac:dyDescent="0.25">
      <c r="A37" s="2" t="e">
        <f t="shared" si="3"/>
        <v>#N/A</v>
      </c>
      <c r="B37" s="57">
        <f t="shared" si="1"/>
        <v>6.5000000000000002E-2</v>
      </c>
      <c r="C37" s="61" t="e">
        <f t="shared" si="4"/>
        <v>#N/A</v>
      </c>
      <c r="D37" s="54"/>
      <c r="E37" s="64" t="e">
        <f t="shared" si="2"/>
        <v>#N/A</v>
      </c>
      <c r="F37" s="62" t="e">
        <f t="shared" si="0"/>
        <v>#N/A</v>
      </c>
    </row>
    <row r="38" spans="1:7" s="1" customFormat="1" x14ac:dyDescent="0.25">
      <c r="A38" s="2" t="e">
        <f t="shared" si="3"/>
        <v>#N/A</v>
      </c>
      <c r="B38" s="57">
        <f t="shared" si="1"/>
        <v>6.5000000000000002E-2</v>
      </c>
      <c r="C38" s="61" t="e">
        <f t="shared" si="4"/>
        <v>#N/A</v>
      </c>
      <c r="D38" s="54"/>
      <c r="E38" s="64" t="e">
        <f t="shared" si="2"/>
        <v>#N/A</v>
      </c>
      <c r="F38" s="62" t="e">
        <f t="shared" si="0"/>
        <v>#N/A</v>
      </c>
    </row>
    <row r="39" spans="1:7" s="1" customFormat="1" x14ac:dyDescent="0.25">
      <c r="A39" s="2" t="e">
        <f t="shared" si="3"/>
        <v>#N/A</v>
      </c>
      <c r="B39" s="57">
        <f t="shared" si="1"/>
        <v>6.5000000000000002E-2</v>
      </c>
      <c r="C39" s="61" t="e">
        <f t="shared" si="4"/>
        <v>#N/A</v>
      </c>
      <c r="D39" s="54"/>
      <c r="E39" s="64" t="e">
        <f t="shared" si="2"/>
        <v>#N/A</v>
      </c>
      <c r="F39" s="62" t="e">
        <f t="shared" si="0"/>
        <v>#N/A</v>
      </c>
    </row>
    <row r="40" spans="1:7" s="1" customFormat="1" x14ac:dyDescent="0.25">
      <c r="A40" s="2" t="e">
        <f t="shared" si="3"/>
        <v>#N/A</v>
      </c>
      <c r="B40" s="57">
        <f t="shared" si="1"/>
        <v>6.5000000000000002E-2</v>
      </c>
      <c r="C40" s="61" t="e">
        <f t="shared" si="4"/>
        <v>#N/A</v>
      </c>
      <c r="D40" s="54"/>
      <c r="E40" s="64" t="e">
        <f t="shared" si="2"/>
        <v>#N/A</v>
      </c>
      <c r="F40" s="62" t="e">
        <f t="shared" si="0"/>
        <v>#N/A</v>
      </c>
    </row>
    <row r="41" spans="1:7" s="1" customFormat="1" x14ac:dyDescent="0.25">
      <c r="A41" s="2" t="e">
        <f t="shared" si="3"/>
        <v>#N/A</v>
      </c>
      <c r="B41" s="57">
        <f t="shared" si="1"/>
        <v>6.5000000000000002E-2</v>
      </c>
      <c r="C41" s="61" t="e">
        <f t="shared" si="4"/>
        <v>#N/A</v>
      </c>
      <c r="D41" s="54"/>
      <c r="E41" s="64" t="e">
        <f t="shared" si="2"/>
        <v>#N/A</v>
      </c>
      <c r="F41" s="62" t="e">
        <f t="shared" si="0"/>
        <v>#N/A</v>
      </c>
    </row>
    <row r="42" spans="1:7" s="1" customFormat="1" x14ac:dyDescent="0.25">
      <c r="A42" s="2" t="e">
        <f t="shared" si="3"/>
        <v>#N/A</v>
      </c>
      <c r="B42" s="57">
        <f t="shared" si="1"/>
        <v>6.5000000000000002E-2</v>
      </c>
      <c r="C42" s="61" t="e">
        <f t="shared" si="4"/>
        <v>#N/A</v>
      </c>
      <c r="D42" s="54"/>
      <c r="E42" s="64" t="e">
        <f t="shared" si="2"/>
        <v>#N/A</v>
      </c>
      <c r="F42" s="62" t="e">
        <f t="shared" si="0"/>
        <v>#N/A</v>
      </c>
      <c r="G42" s="57"/>
    </row>
    <row r="43" spans="1:7" s="1" customFormat="1" x14ac:dyDescent="0.25">
      <c r="A43" s="2" t="e">
        <f t="shared" si="3"/>
        <v>#N/A</v>
      </c>
      <c r="B43" s="57">
        <f t="shared" si="1"/>
        <v>6.5000000000000002E-2</v>
      </c>
      <c r="C43" s="61" t="e">
        <f t="shared" si="4"/>
        <v>#N/A</v>
      </c>
      <c r="D43" s="54"/>
      <c r="E43" s="64" t="e">
        <f t="shared" si="2"/>
        <v>#N/A</v>
      </c>
      <c r="F43" s="62" t="e">
        <f t="shared" si="0"/>
        <v>#N/A</v>
      </c>
    </row>
    <row r="44" spans="1:7" s="1" customFormat="1" x14ac:dyDescent="0.25">
      <c r="A44" s="2" t="e">
        <f t="shared" si="3"/>
        <v>#N/A</v>
      </c>
      <c r="B44" s="57">
        <f t="shared" si="1"/>
        <v>6.5000000000000002E-2</v>
      </c>
      <c r="C44" s="61" t="e">
        <f t="shared" si="4"/>
        <v>#N/A</v>
      </c>
      <c r="D44" s="54"/>
      <c r="E44" s="64" t="e">
        <f t="shared" si="2"/>
        <v>#N/A</v>
      </c>
      <c r="F44" s="62" t="e">
        <f t="shared" si="0"/>
        <v>#N/A</v>
      </c>
      <c r="G44" s="57"/>
    </row>
    <row r="45" spans="1:7" s="1" customFormat="1" x14ac:dyDescent="0.25">
      <c r="A45" s="2" t="e">
        <f t="shared" si="3"/>
        <v>#N/A</v>
      </c>
      <c r="B45" s="57">
        <f t="shared" si="1"/>
        <v>6.5000000000000002E-2</v>
      </c>
      <c r="C45" s="61" t="e">
        <f t="shared" si="4"/>
        <v>#N/A</v>
      </c>
      <c r="D45" s="54"/>
      <c r="E45" s="64" t="e">
        <f t="shared" si="2"/>
        <v>#N/A</v>
      </c>
      <c r="F45" s="62" t="e">
        <f t="shared" si="0"/>
        <v>#N/A</v>
      </c>
    </row>
    <row r="46" spans="1:7" s="1" customFormat="1" x14ac:dyDescent="0.25">
      <c r="A46" s="2" t="e">
        <f t="shared" si="3"/>
        <v>#N/A</v>
      </c>
      <c r="B46" s="57">
        <f t="shared" si="1"/>
        <v>6.5000000000000002E-2</v>
      </c>
      <c r="C46" s="61" t="e">
        <f t="shared" si="4"/>
        <v>#N/A</v>
      </c>
      <c r="D46" s="54"/>
      <c r="E46" s="64" t="e">
        <f t="shared" si="2"/>
        <v>#N/A</v>
      </c>
      <c r="F46" s="62" t="e">
        <f t="shared" si="0"/>
        <v>#N/A</v>
      </c>
    </row>
    <row r="47" spans="1:7" s="1" customFormat="1" x14ac:dyDescent="0.25">
      <c r="A47" s="2" t="e">
        <f t="shared" si="3"/>
        <v>#N/A</v>
      </c>
      <c r="B47" s="57">
        <f t="shared" si="1"/>
        <v>6.5000000000000002E-2</v>
      </c>
      <c r="C47" s="61" t="e">
        <f t="shared" si="4"/>
        <v>#N/A</v>
      </c>
      <c r="D47" s="54"/>
      <c r="E47" s="64" t="e">
        <f t="shared" si="2"/>
        <v>#N/A</v>
      </c>
      <c r="F47" s="62" t="e">
        <f t="shared" si="0"/>
        <v>#N/A</v>
      </c>
    </row>
    <row r="48" spans="1:7" s="1" customFormat="1" x14ac:dyDescent="0.25">
      <c r="A48" s="2" t="e">
        <f t="shared" si="3"/>
        <v>#N/A</v>
      </c>
      <c r="B48" s="57">
        <f t="shared" si="1"/>
        <v>6.5000000000000002E-2</v>
      </c>
      <c r="C48" s="61" t="e">
        <f t="shared" si="4"/>
        <v>#N/A</v>
      </c>
      <c r="D48" s="54"/>
      <c r="E48" s="64" t="e">
        <f t="shared" si="2"/>
        <v>#N/A</v>
      </c>
      <c r="F48" s="62" t="e">
        <f t="shared" si="0"/>
        <v>#N/A</v>
      </c>
    </row>
    <row r="49" spans="1:6" s="1" customFormat="1" x14ac:dyDescent="0.25">
      <c r="A49" s="2" t="e">
        <f t="shared" si="3"/>
        <v>#N/A</v>
      </c>
      <c r="B49" s="57">
        <f t="shared" si="1"/>
        <v>6.5000000000000002E-2</v>
      </c>
      <c r="C49" s="61" t="e">
        <f t="shared" si="4"/>
        <v>#N/A</v>
      </c>
      <c r="D49" s="54"/>
      <c r="E49" s="64" t="e">
        <f t="shared" si="2"/>
        <v>#N/A</v>
      </c>
      <c r="F49" s="62" t="e">
        <f t="shared" si="0"/>
        <v>#N/A</v>
      </c>
    </row>
    <row r="50" spans="1:6" s="1" customFormat="1" x14ac:dyDescent="0.25">
      <c r="A50" s="2" t="e">
        <f t="shared" si="3"/>
        <v>#N/A</v>
      </c>
      <c r="B50" s="57">
        <f t="shared" si="1"/>
        <v>6.5000000000000002E-2</v>
      </c>
      <c r="C50" s="61" t="e">
        <f t="shared" si="4"/>
        <v>#N/A</v>
      </c>
      <c r="D50" s="54"/>
      <c r="E50" s="64" t="e">
        <f t="shared" si="2"/>
        <v>#N/A</v>
      </c>
      <c r="F50" s="62" t="e">
        <f t="shared" si="0"/>
        <v>#N/A</v>
      </c>
    </row>
    <row r="51" spans="1:6" s="1" customFormat="1" x14ac:dyDescent="0.25">
      <c r="A51" s="2" t="e">
        <f t="shared" si="3"/>
        <v>#N/A</v>
      </c>
      <c r="B51" s="57">
        <f t="shared" si="1"/>
        <v>6.5000000000000002E-2</v>
      </c>
      <c r="C51" s="61" t="e">
        <f t="shared" si="4"/>
        <v>#N/A</v>
      </c>
      <c r="D51" s="54"/>
      <c r="E51" s="64" t="e">
        <f t="shared" si="2"/>
        <v>#N/A</v>
      </c>
      <c r="F51" s="62" t="e">
        <f t="shared" si="0"/>
        <v>#N/A</v>
      </c>
    </row>
    <row r="52" spans="1:6" s="1" customFormat="1" x14ac:dyDescent="0.25">
      <c r="A52" s="2" t="e">
        <f t="shared" si="3"/>
        <v>#N/A</v>
      </c>
      <c r="B52" s="57">
        <f t="shared" si="1"/>
        <v>6.5000000000000002E-2</v>
      </c>
      <c r="C52" s="61" t="e">
        <f t="shared" si="4"/>
        <v>#N/A</v>
      </c>
      <c r="D52" s="54"/>
      <c r="E52" s="64" t="e">
        <f t="shared" si="2"/>
        <v>#N/A</v>
      </c>
      <c r="F52" s="62" t="e">
        <f t="shared" si="0"/>
        <v>#N/A</v>
      </c>
    </row>
    <row r="53" spans="1:6" s="1" customFormat="1" x14ac:dyDescent="0.25">
      <c r="A53" s="2" t="e">
        <f t="shared" si="3"/>
        <v>#N/A</v>
      </c>
      <c r="B53" s="57">
        <f t="shared" si="1"/>
        <v>6.5000000000000002E-2</v>
      </c>
      <c r="C53" s="61" t="e">
        <f t="shared" si="4"/>
        <v>#N/A</v>
      </c>
      <c r="D53" s="54"/>
      <c r="E53" s="64" t="e">
        <f t="shared" si="2"/>
        <v>#N/A</v>
      </c>
      <c r="F53" s="62" t="e">
        <f t="shared" si="0"/>
        <v>#N/A</v>
      </c>
    </row>
    <row r="54" spans="1:6" s="1" customFormat="1" x14ac:dyDescent="0.25">
      <c r="A54" s="2" t="e">
        <f t="shared" si="3"/>
        <v>#N/A</v>
      </c>
      <c r="B54" s="57">
        <f t="shared" si="1"/>
        <v>6.5000000000000002E-2</v>
      </c>
      <c r="C54" s="61" t="e">
        <f t="shared" si="4"/>
        <v>#N/A</v>
      </c>
      <c r="D54" s="54"/>
      <c r="E54" s="64" t="e">
        <f t="shared" si="2"/>
        <v>#N/A</v>
      </c>
      <c r="F54" s="62" t="e">
        <f t="shared" si="0"/>
        <v>#N/A</v>
      </c>
    </row>
    <row r="55" spans="1:6" s="1" customFormat="1" x14ac:dyDescent="0.25">
      <c r="A55" s="2" t="e">
        <f t="shared" si="3"/>
        <v>#N/A</v>
      </c>
      <c r="B55" s="57">
        <f t="shared" si="1"/>
        <v>6.5000000000000002E-2</v>
      </c>
      <c r="C55" s="61" t="e">
        <f t="shared" si="4"/>
        <v>#N/A</v>
      </c>
      <c r="D55" s="54"/>
      <c r="E55" s="64" t="e">
        <f t="shared" si="2"/>
        <v>#N/A</v>
      </c>
      <c r="F55" s="62" t="e">
        <f t="shared" si="0"/>
        <v>#N/A</v>
      </c>
    </row>
    <row r="56" spans="1:6" s="1" customFormat="1" x14ac:dyDescent="0.25">
      <c r="A56" s="2" t="e">
        <f t="shared" si="3"/>
        <v>#N/A</v>
      </c>
      <c r="B56" s="57">
        <f t="shared" si="1"/>
        <v>6.5000000000000002E-2</v>
      </c>
      <c r="C56" s="61" t="e">
        <f t="shared" si="4"/>
        <v>#N/A</v>
      </c>
      <c r="D56" s="54"/>
      <c r="E56" s="64" t="e">
        <f t="shared" si="2"/>
        <v>#N/A</v>
      </c>
      <c r="F56" s="62" t="e">
        <f t="shared" si="0"/>
        <v>#N/A</v>
      </c>
    </row>
    <row r="57" spans="1:6" s="1" customFormat="1" x14ac:dyDescent="0.25">
      <c r="A57" s="2" t="e">
        <f t="shared" si="3"/>
        <v>#N/A</v>
      </c>
      <c r="B57" s="57">
        <f t="shared" si="1"/>
        <v>6.5000000000000002E-2</v>
      </c>
      <c r="C57" s="61" t="e">
        <f t="shared" si="4"/>
        <v>#N/A</v>
      </c>
      <c r="D57" s="54"/>
      <c r="E57" s="64" t="e">
        <f t="shared" si="2"/>
        <v>#N/A</v>
      </c>
      <c r="F57" s="62" t="e">
        <f>IF(ISERROR(A57),NA(),IF(A57=$C$3,$G$5*E57,F58*E57))</f>
        <v>#N/A</v>
      </c>
    </row>
    <row r="58" spans="1:6" s="1" customFormat="1" x14ac:dyDescent="0.25">
      <c r="A58" s="2" t="e">
        <f t="shared" si="3"/>
        <v>#N/A</v>
      </c>
      <c r="B58" s="57">
        <f t="shared" si="1"/>
        <v>6.5000000000000002E-2</v>
      </c>
      <c r="C58" s="61" t="e">
        <f t="shared" si="4"/>
        <v>#N/A</v>
      </c>
      <c r="D58" s="54"/>
      <c r="E58" s="64" t="e">
        <f t="shared" si="2"/>
        <v>#N/A</v>
      </c>
      <c r="F58" s="59" t="e">
        <f t="shared" ref="F58" si="5">IF(ISERROR(A58),NA(),IF(A58=$C$3,$G$5,F59*E58))</f>
        <v>#N/A</v>
      </c>
    </row>
    <row r="59" spans="1:6" x14ac:dyDescent="0.25">
      <c r="D59" s="54"/>
    </row>
  </sheetData>
  <mergeCells count="7">
    <mergeCell ref="A6:B6"/>
    <mergeCell ref="E6:F6"/>
    <mergeCell ref="A1:G2"/>
    <mergeCell ref="E5:F5"/>
    <mergeCell ref="A5:B5"/>
    <mergeCell ref="E3:F3"/>
    <mergeCell ref="A3:B3"/>
  </mergeCells>
  <conditionalFormatting sqref="A8:A58 C8:C58 F58">
    <cfRule type="expression" dxfId="18" priority="17" stopIfTrue="1">
      <formula>ISERROR(A8)</formula>
    </cfRule>
    <cfRule type="expression" dxfId="17" priority="18" stopIfTrue="1">
      <formula>MOD(ROW(),2)=1</formula>
    </cfRule>
  </conditionalFormatting>
  <conditionalFormatting sqref="B8:B58">
    <cfRule type="expression" dxfId="16" priority="15" stopIfTrue="1">
      <formula>ISERROR(A8)</formula>
    </cfRule>
    <cfRule type="expression" dxfId="15" priority="16" stopIfTrue="1">
      <formula>MOD(ROW(),2)=1</formula>
    </cfRule>
  </conditionalFormatting>
  <conditionalFormatting sqref="E58">
    <cfRule type="expression" dxfId="14" priority="13" stopIfTrue="1">
      <formula>ISERROR(A58)</formula>
    </cfRule>
    <cfRule type="expression" dxfId="13" priority="14" stopIfTrue="1">
      <formula>MOD(ROW(),2)=1</formula>
    </cfRule>
  </conditionalFormatting>
  <conditionalFormatting sqref="F8:F58">
    <cfRule type="expression" dxfId="12" priority="27" stopIfTrue="1">
      <formula>ISERROR(A8)</formula>
    </cfRule>
    <cfRule type="expression" dxfId="11" priority="28" stopIfTrue="1">
      <formula>MOD(ROW(),2)=1</formula>
    </cfRule>
  </conditionalFormatting>
  <conditionalFormatting sqref="G44">
    <cfRule type="expression" dxfId="10" priority="9" stopIfTrue="1">
      <formula>ISERROR(F44)</formula>
    </cfRule>
    <cfRule type="expression" dxfId="9" priority="10" stopIfTrue="1">
      <formula>MOD(ROW(),2)=1</formula>
    </cfRule>
  </conditionalFormatting>
  <conditionalFormatting sqref="G42">
    <cfRule type="expression" dxfId="8" priority="5" stopIfTrue="1">
      <formula>ISERROR(F42)</formula>
    </cfRule>
    <cfRule type="expression" dxfId="7" priority="6" stopIfTrue="1">
      <formula>MOD(ROW(),2)=1</formula>
    </cfRule>
  </conditionalFormatting>
  <conditionalFormatting sqref="E8:E58">
    <cfRule type="expression" dxfId="6" priority="1" stopIfTrue="1">
      <formula>ISERROR(A8)</formula>
    </cfRule>
    <cfRule type="expression" dxfId="5" priority="2" stopIfTrue="1">
      <formula>MOD(ROW(),2)=1</formula>
    </cfRule>
  </conditionalFormatting>
  <dataValidations count="1">
    <dataValidation type="whole" operator="lessThan" allowBlank="1" showInputMessage="1" showErrorMessage="1" sqref="C3">
      <formula1>51</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84"/>
  <sheetViews>
    <sheetView tabSelected="1" workbookViewId="0">
      <selection activeCell="D10" sqref="D10"/>
    </sheetView>
  </sheetViews>
  <sheetFormatPr defaultColWidth="9.109375" defaultRowHeight="13.2" x14ac:dyDescent="0.25"/>
  <cols>
    <col min="1" max="1" width="11.109375" style="1" customWidth="1"/>
    <col min="2" max="2" width="12.88671875" style="1" customWidth="1"/>
    <col min="3" max="3" width="11.44140625" style="1" customWidth="1"/>
    <col min="4" max="4" width="15" style="1" customWidth="1"/>
    <col min="5" max="5" width="12.6640625" style="1" customWidth="1"/>
    <col min="6" max="6" width="14.109375" style="1" customWidth="1"/>
    <col min="7" max="7" width="12.6640625" style="1" customWidth="1"/>
    <col min="8" max="8" width="19.109375" style="1" customWidth="1"/>
    <col min="9" max="16384" width="9.109375" style="1"/>
  </cols>
  <sheetData>
    <row r="1" spans="1:10" ht="22.8" x14ac:dyDescent="0.25">
      <c r="A1" s="68" t="s">
        <v>50</v>
      </c>
      <c r="B1" s="69"/>
      <c r="C1" s="69"/>
      <c r="D1" s="69"/>
      <c r="E1" s="69"/>
      <c r="F1" s="69"/>
      <c r="G1" s="69"/>
      <c r="H1" s="69"/>
    </row>
    <row r="2" spans="1:10" x14ac:dyDescent="0.25">
      <c r="A2" s="70" t="s">
        <v>51</v>
      </c>
      <c r="B2" s="71"/>
      <c r="C2" s="71"/>
      <c r="D2" s="71"/>
      <c r="E2" s="71"/>
      <c r="F2" s="71"/>
      <c r="G2" s="165" t="s">
        <v>12</v>
      </c>
      <c r="H2" s="165"/>
    </row>
    <row r="3" spans="1:10" x14ac:dyDescent="0.25">
      <c r="A3" s="72"/>
    </row>
    <row r="4" spans="1:10" s="74" customFormat="1" ht="13.8" x14ac:dyDescent="0.25">
      <c r="A4" s="73" t="s">
        <v>52</v>
      </c>
      <c r="B4" s="73"/>
      <c r="C4" s="73"/>
      <c r="D4" s="73"/>
      <c r="F4" s="75" t="s">
        <v>25</v>
      </c>
      <c r="G4" s="76"/>
      <c r="H4" s="76"/>
    </row>
    <row r="5" spans="1:10" ht="13.8" x14ac:dyDescent="0.25">
      <c r="A5" s="77"/>
      <c r="B5" s="77"/>
      <c r="C5" s="78" t="s">
        <v>53</v>
      </c>
      <c r="D5" s="79">
        <v>33</v>
      </c>
      <c r="E5"/>
      <c r="F5" s="77"/>
      <c r="G5" s="78" t="s">
        <v>54</v>
      </c>
      <c r="H5" s="80">
        <f>D6-D5</f>
        <v>22</v>
      </c>
    </row>
    <row r="6" spans="1:10" ht="13.8" x14ac:dyDescent="0.25">
      <c r="A6" s="77"/>
      <c r="B6" s="77"/>
      <c r="C6" s="78" t="s">
        <v>55</v>
      </c>
      <c r="D6" s="9">
        <v>55</v>
      </c>
      <c r="F6" s="77"/>
      <c r="G6" s="78"/>
      <c r="H6" s="81"/>
    </row>
    <row r="7" spans="1:10" ht="13.8" x14ac:dyDescent="0.25">
      <c r="A7" s="82"/>
      <c r="B7" s="77"/>
      <c r="C7" s="78"/>
      <c r="D7" s="77"/>
      <c r="F7" s="77"/>
      <c r="G7" s="78" t="s">
        <v>25</v>
      </c>
      <c r="H7" s="122">
        <f ca="1">OFFSET(H23,H5+1,0,1,1)</f>
        <v>22231063.791270554</v>
      </c>
    </row>
    <row r="8" spans="1:10" ht="13.8" x14ac:dyDescent="0.25">
      <c r="A8" s="77"/>
      <c r="B8" s="77"/>
      <c r="C8" s="78" t="s">
        <v>56</v>
      </c>
      <c r="D8" s="67">
        <v>1900000</v>
      </c>
      <c r="F8" s="83"/>
      <c r="G8" s="78" t="s">
        <v>22</v>
      </c>
      <c r="H8" s="122">
        <f ca="1">OFFSET(E23,H5+1,0,1,1)</f>
        <v>5980000</v>
      </c>
    </row>
    <row r="9" spans="1:10" ht="13.8" x14ac:dyDescent="0.25">
      <c r="A9" s="77"/>
      <c r="B9" s="77"/>
      <c r="C9" s="78" t="s">
        <v>57</v>
      </c>
      <c r="D9" s="84">
        <v>0.08</v>
      </c>
      <c r="F9" s="77"/>
      <c r="G9" s="78" t="s">
        <v>58</v>
      </c>
      <c r="H9" s="122">
        <f ca="1">OFFSET(G23,H5+1,0,1,1)</f>
        <v>16251063.791270547</v>
      </c>
    </row>
    <row r="10" spans="1:10" ht="13.8" x14ac:dyDescent="0.25">
      <c r="A10" s="77"/>
      <c r="B10" s="77"/>
      <c r="C10" s="78"/>
      <c r="D10" s="77"/>
      <c r="J10" t="s">
        <v>59</v>
      </c>
    </row>
    <row r="11" spans="1:10" ht="13.8" x14ac:dyDescent="0.25">
      <c r="A11" s="77"/>
      <c r="B11" s="77"/>
      <c r="C11" s="78" t="s">
        <v>60</v>
      </c>
      <c r="D11" s="67">
        <v>240000</v>
      </c>
      <c r="J11" t="s">
        <v>61</v>
      </c>
    </row>
    <row r="12" spans="1:10" ht="13.8" x14ac:dyDescent="0.25">
      <c r="A12" s="77"/>
      <c r="B12" s="77"/>
      <c r="C12" s="78" t="s">
        <v>62</v>
      </c>
      <c r="D12" s="9">
        <v>17</v>
      </c>
      <c r="J12" s="40">
        <f>-FV(D9,H5,D11,D8,0)</f>
        <v>23639048.02167058</v>
      </c>
    </row>
    <row r="13" spans="1:10" x14ac:dyDescent="0.25">
      <c r="A13" s="77"/>
      <c r="B13" s="77"/>
      <c r="C13" s="77"/>
      <c r="D13" s="77"/>
      <c r="G13" s="85" t="s">
        <v>40</v>
      </c>
    </row>
    <row r="14" spans="1:10" x14ac:dyDescent="0.25">
      <c r="A14" s="77"/>
      <c r="B14" s="86"/>
      <c r="C14" s="77"/>
      <c r="D14" s="77"/>
    </row>
    <row r="15" spans="1:10" x14ac:dyDescent="0.25">
      <c r="A15" s="77"/>
      <c r="B15" s="87"/>
      <c r="C15" s="77"/>
      <c r="D15" s="87" t="b">
        <v>0</v>
      </c>
      <c r="E15" s="3"/>
      <c r="H15" s="40"/>
    </row>
    <row r="16" spans="1:10" ht="13.8" x14ac:dyDescent="0.25">
      <c r="A16" s="77"/>
      <c r="B16" s="87"/>
      <c r="C16" s="87" t="s">
        <v>17</v>
      </c>
      <c r="D16" s="8">
        <v>-0.02</v>
      </c>
      <c r="E16" s="88"/>
    </row>
    <row r="17" spans="1:14" ht="13.8" x14ac:dyDescent="0.25">
      <c r="A17" s="77"/>
      <c r="B17" s="87"/>
      <c r="C17" s="87" t="s">
        <v>5</v>
      </c>
      <c r="D17" s="8">
        <v>0.08</v>
      </c>
      <c r="E17" s="3"/>
    </row>
    <row r="18" spans="1:14" x14ac:dyDescent="0.25">
      <c r="A18" s="77"/>
      <c r="B18" s="87"/>
      <c r="C18" s="87" t="s">
        <v>6</v>
      </c>
      <c r="D18" s="89">
        <f ca="1">AVERAGE(OFFSET(C23,2,0,H5,1))</f>
        <v>8.0000000000000016E-2</v>
      </c>
      <c r="E18" s="3"/>
    </row>
    <row r="19" spans="1:14" x14ac:dyDescent="0.25">
      <c r="E19" s="3"/>
    </row>
    <row r="20" spans="1:14" x14ac:dyDescent="0.25">
      <c r="C20" s="90"/>
      <c r="D20" s="3"/>
      <c r="E20" s="3"/>
    </row>
    <row r="21" spans="1:14" x14ac:dyDescent="0.25">
      <c r="F21" s="3"/>
    </row>
    <row r="22" spans="1:14" x14ac:dyDescent="0.25">
      <c r="E22" s="40"/>
    </row>
    <row r="23" spans="1:14" ht="27" thickBot="1" x14ac:dyDescent="0.3">
      <c r="A23" s="4" t="s">
        <v>2</v>
      </c>
      <c r="B23" s="4" t="s">
        <v>63</v>
      </c>
      <c r="C23" s="4" t="s">
        <v>3</v>
      </c>
      <c r="D23" s="6" t="s">
        <v>64</v>
      </c>
      <c r="E23" s="6" t="s">
        <v>65</v>
      </c>
      <c r="F23" s="91" t="s">
        <v>0</v>
      </c>
      <c r="G23" s="6" t="s">
        <v>66</v>
      </c>
      <c r="H23" s="6" t="s">
        <v>1</v>
      </c>
      <c r="I23" s="92"/>
      <c r="J23" s="92"/>
      <c r="K23" s="92"/>
      <c r="L23" s="92"/>
      <c r="M23" s="92"/>
      <c r="N23" s="92"/>
    </row>
    <row r="24" spans="1:14" x14ac:dyDescent="0.25">
      <c r="A24" s="5"/>
      <c r="B24" s="5"/>
      <c r="C24" s="5"/>
      <c r="D24" s="93">
        <f>$D$8</f>
        <v>1900000</v>
      </c>
      <c r="E24" s="5"/>
      <c r="F24" s="5"/>
      <c r="G24" s="5"/>
      <c r="H24" s="94">
        <f>$D$8</f>
        <v>1900000</v>
      </c>
      <c r="I24" s="92"/>
      <c r="J24" s="92"/>
      <c r="K24" s="92"/>
      <c r="L24" s="92"/>
      <c r="M24" s="92"/>
      <c r="N24" s="92"/>
    </row>
    <row r="25" spans="1:14" x14ac:dyDescent="0.25">
      <c r="A25" s="2">
        <v>1</v>
      </c>
      <c r="B25" s="2">
        <f>IF(ISERROR(A25),NA(),$D$5+A25-1)</f>
        <v>33</v>
      </c>
      <c r="C25" s="95">
        <f t="shared" ref="C25:C56" ca="1" si="0">IF(ISERROR(A25),NA(),IF(randrate,$D$16+RAND()*($D$17-$D$16),$D$9))</f>
        <v>0.08</v>
      </c>
      <c r="D25" s="92">
        <f>IF(ISERROR(A25),NA(),IF(A25&lt;=$D$12,$D$11,0))</f>
        <v>240000</v>
      </c>
      <c r="E25" s="92">
        <f>IF(ISERROR(A25),NA(),SUM(D$24:D25))</f>
        <v>2140000</v>
      </c>
      <c r="F25" s="92">
        <f ca="1">IF(ISERROR(A25),NA(),H24*C25)</f>
        <v>152000</v>
      </c>
      <c r="G25" s="92">
        <f ca="1">IF(ISERROR(A25),NA(),SUM(F$24:F25))</f>
        <v>152000</v>
      </c>
      <c r="H25" s="92">
        <f ca="1">IF(ISERROR(A25),NA(),H24+D25+F25)</f>
        <v>2292000</v>
      </c>
      <c r="I25" s="92"/>
      <c r="J25" s="92"/>
      <c r="K25" s="92"/>
      <c r="L25" s="92"/>
      <c r="M25" s="92"/>
      <c r="N25" s="92"/>
    </row>
    <row r="26" spans="1:14" x14ac:dyDescent="0.25">
      <c r="A26" s="2">
        <f>IF(A25&lt;$H$5,A25+1,NA())</f>
        <v>2</v>
      </c>
      <c r="B26" s="2">
        <f t="shared" ref="B26:B84" si="1">IF(ISERROR(A26),NA(),$D$5+A26-1)</f>
        <v>34</v>
      </c>
      <c r="C26" s="95">
        <f t="shared" ca="1" si="0"/>
        <v>0.08</v>
      </c>
      <c r="D26" s="92">
        <f t="shared" ref="D26:D84" si="2">IF(ISERROR(A26),NA(),IF(A26&lt;=$D$12,$D$11,0))</f>
        <v>240000</v>
      </c>
      <c r="E26" s="92">
        <f>IF(ISERROR(A26),NA(),SUM(D$24:D26))</f>
        <v>2380000</v>
      </c>
      <c r="F26" s="92">
        <f t="shared" ref="F26:F84" ca="1" si="3">IF(ISERROR(A26),NA(),H25*C26)</f>
        <v>183360</v>
      </c>
      <c r="G26" s="92">
        <f ca="1">IF(ISERROR(A26),NA(),SUM(F$24:F26))</f>
        <v>335360</v>
      </c>
      <c r="H26" s="92">
        <f t="shared" ref="H26:H84" ca="1" si="4">IF(ISERROR(A26),NA(),H25+D26+F26)</f>
        <v>2715360</v>
      </c>
      <c r="I26" s="92"/>
      <c r="J26" s="92"/>
      <c r="K26" s="92"/>
      <c r="L26" s="92"/>
      <c r="M26" s="92"/>
      <c r="N26" s="92"/>
    </row>
    <row r="27" spans="1:14" x14ac:dyDescent="0.25">
      <c r="A27" s="2">
        <f t="shared" ref="A27:A84" si="5">IF(A26&lt;$H$5,A26+1,NA())</f>
        <v>3</v>
      </c>
      <c r="B27" s="2">
        <f t="shared" si="1"/>
        <v>35</v>
      </c>
      <c r="C27" s="95">
        <f t="shared" ca="1" si="0"/>
        <v>0.08</v>
      </c>
      <c r="D27" s="92">
        <f t="shared" si="2"/>
        <v>240000</v>
      </c>
      <c r="E27" s="92">
        <f>IF(ISERROR(A27),NA(),SUM(D$24:D27))</f>
        <v>2620000</v>
      </c>
      <c r="F27" s="92">
        <f t="shared" ca="1" si="3"/>
        <v>217228.80000000002</v>
      </c>
      <c r="G27" s="92">
        <f ca="1">IF(ISERROR(A27),NA(),SUM(F$24:F27))</f>
        <v>552588.80000000005</v>
      </c>
      <c r="H27" s="92">
        <f t="shared" ca="1" si="4"/>
        <v>3172588.8</v>
      </c>
      <c r="I27" s="92"/>
      <c r="M27" s="92"/>
      <c r="N27" s="92"/>
    </row>
    <row r="28" spans="1:14" x14ac:dyDescent="0.25">
      <c r="A28" s="2">
        <f t="shared" si="5"/>
        <v>4</v>
      </c>
      <c r="B28" s="2">
        <f t="shared" si="1"/>
        <v>36</v>
      </c>
      <c r="C28" s="95">
        <f t="shared" ca="1" si="0"/>
        <v>0.08</v>
      </c>
      <c r="D28" s="92">
        <f t="shared" si="2"/>
        <v>240000</v>
      </c>
      <c r="E28" s="92">
        <f>IF(ISERROR(A28),NA(),SUM(D$24:D28))</f>
        <v>2860000</v>
      </c>
      <c r="F28" s="92">
        <f t="shared" ca="1" si="3"/>
        <v>253807.10399999999</v>
      </c>
      <c r="G28" s="92">
        <f ca="1">IF(ISERROR(A28),NA(),SUM(F$24:F28))</f>
        <v>806395.9040000001</v>
      </c>
      <c r="H28" s="92">
        <f t="shared" ca="1" si="4"/>
        <v>3666395.9039999996</v>
      </c>
      <c r="I28" s="92"/>
      <c r="M28" s="92"/>
      <c r="N28" s="92"/>
    </row>
    <row r="29" spans="1:14" x14ac:dyDescent="0.25">
      <c r="A29" s="2">
        <f t="shared" si="5"/>
        <v>5</v>
      </c>
      <c r="B29" s="2">
        <f t="shared" si="1"/>
        <v>37</v>
      </c>
      <c r="C29" s="95">
        <f t="shared" ca="1" si="0"/>
        <v>0.08</v>
      </c>
      <c r="D29" s="92">
        <f t="shared" si="2"/>
        <v>240000</v>
      </c>
      <c r="E29" s="92">
        <f>IF(ISERROR(A29),NA(),SUM(D$24:D29))</f>
        <v>3100000</v>
      </c>
      <c r="F29" s="92">
        <f t="shared" ca="1" si="3"/>
        <v>293311.67231999995</v>
      </c>
      <c r="G29" s="92">
        <f ca="1">IF(ISERROR(A29),NA(),SUM(F$24:F29))</f>
        <v>1099707.57632</v>
      </c>
      <c r="H29" s="92">
        <f t="shared" ca="1" si="4"/>
        <v>4199707.57632</v>
      </c>
      <c r="I29" s="92"/>
      <c r="M29" s="92"/>
      <c r="N29" s="92"/>
    </row>
    <row r="30" spans="1:14" x14ac:dyDescent="0.25">
      <c r="A30" s="2">
        <f t="shared" si="5"/>
        <v>6</v>
      </c>
      <c r="B30" s="2">
        <f t="shared" si="1"/>
        <v>38</v>
      </c>
      <c r="C30" s="95">
        <f t="shared" ca="1" si="0"/>
        <v>0.08</v>
      </c>
      <c r="D30" s="92">
        <f t="shared" si="2"/>
        <v>240000</v>
      </c>
      <c r="E30" s="92">
        <f>IF(ISERROR(A30),NA(),SUM(D$24:D30))</f>
        <v>3340000</v>
      </c>
      <c r="F30" s="92">
        <f t="shared" ca="1" si="3"/>
        <v>335976.60610560002</v>
      </c>
      <c r="G30" s="92">
        <f ca="1">IF(ISERROR(A30),NA(),SUM(F$24:F30))</f>
        <v>1435684.1824256</v>
      </c>
      <c r="H30" s="92">
        <f t="shared" ca="1" si="4"/>
        <v>4775684.1824255995</v>
      </c>
      <c r="I30" s="92"/>
      <c r="M30" s="92"/>
      <c r="N30" s="92"/>
    </row>
    <row r="31" spans="1:14" x14ac:dyDescent="0.25">
      <c r="A31" s="2">
        <f t="shared" si="5"/>
        <v>7</v>
      </c>
      <c r="B31" s="2">
        <f t="shared" si="1"/>
        <v>39</v>
      </c>
      <c r="C31" s="95">
        <f t="shared" ca="1" si="0"/>
        <v>0.08</v>
      </c>
      <c r="D31" s="92">
        <f t="shared" si="2"/>
        <v>240000</v>
      </c>
      <c r="E31" s="92">
        <f>IF(ISERROR(A31),NA(),SUM(D$24:D31))</f>
        <v>3580000</v>
      </c>
      <c r="F31" s="92">
        <f t="shared" ca="1" si="3"/>
        <v>382054.73459404794</v>
      </c>
      <c r="G31" s="92">
        <f ca="1">IF(ISERROR(A31),NA(),SUM(F$24:F31))</f>
        <v>1817738.917019648</v>
      </c>
      <c r="H31" s="92">
        <f t="shared" ca="1" si="4"/>
        <v>5397738.9170196475</v>
      </c>
      <c r="I31" s="92"/>
      <c r="M31" s="92"/>
      <c r="N31" s="92"/>
    </row>
    <row r="32" spans="1:14" x14ac:dyDescent="0.25">
      <c r="A32" s="2">
        <f t="shared" si="5"/>
        <v>8</v>
      </c>
      <c r="B32" s="2">
        <f t="shared" si="1"/>
        <v>40</v>
      </c>
      <c r="C32" s="95">
        <f t="shared" ca="1" si="0"/>
        <v>0.08</v>
      </c>
      <c r="D32" s="92">
        <f t="shared" si="2"/>
        <v>240000</v>
      </c>
      <c r="E32" s="92">
        <f>IF(ISERROR(A32),NA(),SUM(D$24:D32))</f>
        <v>3820000</v>
      </c>
      <c r="F32" s="92">
        <f t="shared" ca="1" si="3"/>
        <v>431819.1133615718</v>
      </c>
      <c r="G32" s="92">
        <f ca="1">IF(ISERROR(A32),NA(),SUM(F$24:F32))</f>
        <v>2249558.0303812199</v>
      </c>
      <c r="H32" s="92">
        <f t="shared" ca="1" si="4"/>
        <v>6069558.0303812195</v>
      </c>
      <c r="I32" s="92"/>
      <c r="J32" s="92"/>
      <c r="K32" s="92"/>
      <c r="L32" s="92"/>
      <c r="M32" s="92"/>
      <c r="N32" s="92"/>
    </row>
    <row r="33" spans="1:14" x14ac:dyDescent="0.25">
      <c r="A33" s="2">
        <f t="shared" si="5"/>
        <v>9</v>
      </c>
      <c r="B33" s="2">
        <f t="shared" si="1"/>
        <v>41</v>
      </c>
      <c r="C33" s="95">
        <f t="shared" ca="1" si="0"/>
        <v>0.08</v>
      </c>
      <c r="D33" s="92">
        <f t="shared" si="2"/>
        <v>240000</v>
      </c>
      <c r="E33" s="92">
        <f>IF(ISERROR(A33),NA(),SUM(D$24:D33))</f>
        <v>4060000</v>
      </c>
      <c r="F33" s="92">
        <f t="shared" ca="1" si="3"/>
        <v>485564.64243049757</v>
      </c>
      <c r="G33" s="92">
        <f ca="1">IF(ISERROR(A33),NA(),SUM(F$24:F33))</f>
        <v>2735122.6728117177</v>
      </c>
      <c r="H33" s="92">
        <f t="shared" ca="1" si="4"/>
        <v>6795122.6728117168</v>
      </c>
      <c r="I33" s="92"/>
      <c r="J33" s="92"/>
      <c r="K33" s="92"/>
      <c r="L33" s="92"/>
      <c r="M33" s="92"/>
      <c r="N33" s="92"/>
    </row>
    <row r="34" spans="1:14" x14ac:dyDescent="0.25">
      <c r="A34" s="2">
        <f t="shared" si="5"/>
        <v>10</v>
      </c>
      <c r="B34" s="2">
        <f t="shared" si="1"/>
        <v>42</v>
      </c>
      <c r="C34" s="95">
        <f t="shared" ca="1" si="0"/>
        <v>0.08</v>
      </c>
      <c r="D34" s="92">
        <f t="shared" si="2"/>
        <v>240000</v>
      </c>
      <c r="E34" s="92">
        <f>IF(ISERROR(A34),NA(),SUM(D$24:D34))</f>
        <v>4300000</v>
      </c>
      <c r="F34" s="92">
        <f t="shared" ca="1" si="3"/>
        <v>543609.81382493733</v>
      </c>
      <c r="G34" s="92">
        <f ca="1">IF(ISERROR(A34),NA(),SUM(F$24:F34))</f>
        <v>3278732.4866366549</v>
      </c>
      <c r="H34" s="92">
        <f t="shared" ca="1" si="4"/>
        <v>7578732.4866366545</v>
      </c>
      <c r="I34" s="92"/>
      <c r="J34" s="92"/>
      <c r="K34" s="92"/>
      <c r="L34" s="92"/>
      <c r="M34" s="92"/>
      <c r="N34" s="92"/>
    </row>
    <row r="35" spans="1:14" x14ac:dyDescent="0.25">
      <c r="A35" s="2">
        <f t="shared" si="5"/>
        <v>11</v>
      </c>
      <c r="B35" s="2">
        <f t="shared" si="1"/>
        <v>43</v>
      </c>
      <c r="C35" s="95">
        <f t="shared" ca="1" si="0"/>
        <v>0.08</v>
      </c>
      <c r="D35" s="92">
        <f t="shared" si="2"/>
        <v>240000</v>
      </c>
      <c r="E35" s="92">
        <f>IF(ISERROR(A35),NA(),SUM(D$24:D35))</f>
        <v>4540000</v>
      </c>
      <c r="F35" s="92">
        <f t="shared" ca="1" si="3"/>
        <v>606298.59893093235</v>
      </c>
      <c r="G35" s="92">
        <f ca="1">IF(ISERROR(A35),NA(),SUM(F$24:F35))</f>
        <v>3885031.0855675871</v>
      </c>
      <c r="H35" s="92">
        <f t="shared" ca="1" si="4"/>
        <v>8425031.0855675861</v>
      </c>
      <c r="I35" s="92"/>
      <c r="J35" s="92"/>
      <c r="K35" s="92"/>
      <c r="L35" s="92"/>
      <c r="M35" s="92"/>
      <c r="N35" s="92"/>
    </row>
    <row r="36" spans="1:14" x14ac:dyDescent="0.25">
      <c r="A36" s="2">
        <f t="shared" si="5"/>
        <v>12</v>
      </c>
      <c r="B36" s="2">
        <f t="shared" si="1"/>
        <v>44</v>
      </c>
      <c r="C36" s="95">
        <f t="shared" ca="1" si="0"/>
        <v>0.08</v>
      </c>
      <c r="D36" s="92">
        <f t="shared" si="2"/>
        <v>240000</v>
      </c>
      <c r="E36" s="92">
        <f>IF(ISERROR(A36),NA(),SUM(D$24:D36))</f>
        <v>4780000</v>
      </c>
      <c r="F36" s="92">
        <f t="shared" ca="1" si="3"/>
        <v>674002.48684540694</v>
      </c>
      <c r="G36" s="92">
        <f ca="1">IF(ISERROR(A36),NA(),SUM(F$24:F36))</f>
        <v>4559033.5724129938</v>
      </c>
      <c r="H36" s="92">
        <f t="shared" ca="1" si="4"/>
        <v>9339033.5724129938</v>
      </c>
      <c r="I36" s="92"/>
      <c r="J36" s="92"/>
      <c r="K36" s="92"/>
      <c r="L36" s="92"/>
      <c r="M36" s="92"/>
      <c r="N36" s="92"/>
    </row>
    <row r="37" spans="1:14" x14ac:dyDescent="0.25">
      <c r="A37" s="2">
        <f t="shared" si="5"/>
        <v>13</v>
      </c>
      <c r="B37" s="2">
        <f t="shared" si="1"/>
        <v>45</v>
      </c>
      <c r="C37" s="95">
        <f t="shared" ca="1" si="0"/>
        <v>0.08</v>
      </c>
      <c r="D37" s="92">
        <f t="shared" si="2"/>
        <v>240000</v>
      </c>
      <c r="E37" s="92">
        <f>IF(ISERROR(A37),NA(),SUM(D$24:D37))</f>
        <v>5020000</v>
      </c>
      <c r="F37" s="92">
        <f t="shared" ca="1" si="3"/>
        <v>747122.68579303951</v>
      </c>
      <c r="G37" s="92">
        <f ca="1">IF(ISERROR(A37),NA(),SUM(F$24:F37))</f>
        <v>5306156.2582060331</v>
      </c>
      <c r="H37" s="92">
        <f t="shared" ca="1" si="4"/>
        <v>10326156.258206034</v>
      </c>
      <c r="I37" s="92"/>
      <c r="J37" s="92"/>
      <c r="K37" s="92"/>
      <c r="L37" s="92"/>
      <c r="M37" s="92"/>
      <c r="N37" s="92"/>
    </row>
    <row r="38" spans="1:14" x14ac:dyDescent="0.25">
      <c r="A38" s="2">
        <f t="shared" si="5"/>
        <v>14</v>
      </c>
      <c r="B38" s="2">
        <f t="shared" si="1"/>
        <v>46</v>
      </c>
      <c r="C38" s="95">
        <f t="shared" ca="1" si="0"/>
        <v>0.08</v>
      </c>
      <c r="D38" s="92">
        <f t="shared" si="2"/>
        <v>240000</v>
      </c>
      <c r="E38" s="92">
        <f>IF(ISERROR(A38),NA(),SUM(D$24:D38))</f>
        <v>5260000</v>
      </c>
      <c r="F38" s="92">
        <f t="shared" ca="1" si="3"/>
        <v>826092.50065648276</v>
      </c>
      <c r="G38" s="92">
        <f ca="1">IF(ISERROR(A38),NA(),SUM(F$24:F38))</f>
        <v>6132248.7588625159</v>
      </c>
      <c r="H38" s="92">
        <f t="shared" ca="1" si="4"/>
        <v>11392248.758862518</v>
      </c>
      <c r="I38" s="92"/>
      <c r="J38" s="92"/>
      <c r="K38" s="92"/>
      <c r="L38" s="92"/>
      <c r="M38" s="92"/>
      <c r="N38" s="92"/>
    </row>
    <row r="39" spans="1:14" x14ac:dyDescent="0.25">
      <c r="A39" s="2">
        <f t="shared" si="5"/>
        <v>15</v>
      </c>
      <c r="B39" s="2">
        <f t="shared" si="1"/>
        <v>47</v>
      </c>
      <c r="C39" s="95">
        <f t="shared" ca="1" si="0"/>
        <v>0.08</v>
      </c>
      <c r="D39" s="92">
        <f t="shared" si="2"/>
        <v>240000</v>
      </c>
      <c r="E39" s="92">
        <f>IF(ISERROR(A39),NA(),SUM(D$24:D39))</f>
        <v>5500000</v>
      </c>
      <c r="F39" s="92">
        <f t="shared" ca="1" si="3"/>
        <v>911379.90070900146</v>
      </c>
      <c r="G39" s="92">
        <f ca="1">IF(ISERROR(A39),NA(),SUM(F$24:F39))</f>
        <v>7043628.6595715173</v>
      </c>
      <c r="H39" s="92">
        <f t="shared" ca="1" si="4"/>
        <v>12543628.659571519</v>
      </c>
      <c r="I39" s="92"/>
      <c r="J39" s="92"/>
      <c r="K39" s="92"/>
      <c r="L39" s="92"/>
      <c r="M39" s="92"/>
      <c r="N39" s="92"/>
    </row>
    <row r="40" spans="1:14" x14ac:dyDescent="0.25">
      <c r="A40" s="2">
        <f t="shared" si="5"/>
        <v>16</v>
      </c>
      <c r="B40" s="2">
        <f t="shared" si="1"/>
        <v>48</v>
      </c>
      <c r="C40" s="95">
        <f t="shared" ca="1" si="0"/>
        <v>0.08</v>
      </c>
      <c r="D40" s="92">
        <f t="shared" si="2"/>
        <v>240000</v>
      </c>
      <c r="E40" s="92">
        <f>IF(ISERROR(A40),NA(),SUM(D$24:D40))</f>
        <v>5740000</v>
      </c>
      <c r="F40" s="92">
        <f t="shared" ca="1" si="3"/>
        <v>1003490.2927657216</v>
      </c>
      <c r="G40" s="92">
        <f ca="1">IF(ISERROR(A40),NA(),SUM(F$24:F40))</f>
        <v>8047118.9523372389</v>
      </c>
      <c r="H40" s="92">
        <f t="shared" ca="1" si="4"/>
        <v>13787118.952337241</v>
      </c>
      <c r="I40" s="92"/>
      <c r="J40" s="92"/>
      <c r="K40" s="92"/>
      <c r="L40" s="92"/>
      <c r="M40" s="92"/>
      <c r="N40" s="92"/>
    </row>
    <row r="41" spans="1:14" x14ac:dyDescent="0.25">
      <c r="A41" s="2">
        <f t="shared" si="5"/>
        <v>17</v>
      </c>
      <c r="B41" s="2">
        <f t="shared" si="1"/>
        <v>49</v>
      </c>
      <c r="C41" s="95">
        <f t="shared" ca="1" si="0"/>
        <v>0.08</v>
      </c>
      <c r="D41" s="92">
        <f t="shared" si="2"/>
        <v>240000</v>
      </c>
      <c r="E41" s="92">
        <f>IF(ISERROR(A41),NA(),SUM(D$24:D41))</f>
        <v>5980000</v>
      </c>
      <c r="F41" s="92">
        <f t="shared" ca="1" si="3"/>
        <v>1102969.5161869794</v>
      </c>
      <c r="G41" s="92">
        <f ca="1">IF(ISERROR(A41),NA(),SUM(F$24:F41))</f>
        <v>9150088.4685242176</v>
      </c>
      <c r="H41" s="92">
        <f t="shared" ca="1" si="4"/>
        <v>15130088.468524219</v>
      </c>
      <c r="I41" s="92"/>
      <c r="J41" s="92"/>
      <c r="K41" s="92"/>
      <c r="L41" s="92"/>
      <c r="M41" s="92"/>
      <c r="N41" s="92"/>
    </row>
    <row r="42" spans="1:14" x14ac:dyDescent="0.25">
      <c r="A42" s="2">
        <f t="shared" si="5"/>
        <v>18</v>
      </c>
      <c r="B42" s="2">
        <f t="shared" si="1"/>
        <v>50</v>
      </c>
      <c r="C42" s="95">
        <f t="shared" ca="1" si="0"/>
        <v>0.08</v>
      </c>
      <c r="D42" s="92">
        <f t="shared" si="2"/>
        <v>0</v>
      </c>
      <c r="E42" s="92">
        <f>IF(ISERROR(A42),NA(),SUM(D$24:D42))</f>
        <v>5980000</v>
      </c>
      <c r="F42" s="92">
        <f t="shared" ca="1" si="3"/>
        <v>1210407.0774819376</v>
      </c>
      <c r="G42" s="92">
        <f ca="1">IF(ISERROR(A42),NA(),SUM(F$24:F42))</f>
        <v>10360495.546006154</v>
      </c>
      <c r="H42" s="92">
        <f t="shared" ca="1" si="4"/>
        <v>16340495.546006158</v>
      </c>
      <c r="I42" s="92"/>
      <c r="J42" s="92"/>
      <c r="K42" s="92"/>
      <c r="L42" s="92"/>
      <c r="M42" s="92"/>
      <c r="N42" s="92"/>
    </row>
    <row r="43" spans="1:14" x14ac:dyDescent="0.25">
      <c r="A43" s="2">
        <f t="shared" si="5"/>
        <v>19</v>
      </c>
      <c r="B43" s="2">
        <f t="shared" si="1"/>
        <v>51</v>
      </c>
      <c r="C43" s="95">
        <f t="shared" ca="1" si="0"/>
        <v>0.08</v>
      </c>
      <c r="D43" s="92">
        <f t="shared" si="2"/>
        <v>0</v>
      </c>
      <c r="E43" s="92">
        <f>IF(ISERROR(A43),NA(),SUM(D$24:D43))</f>
        <v>5980000</v>
      </c>
      <c r="F43" s="92">
        <f t="shared" ca="1" si="3"/>
        <v>1307239.6436804926</v>
      </c>
      <c r="G43" s="92">
        <f ca="1">IF(ISERROR(A43),NA(),SUM(F$24:F43))</f>
        <v>11667735.189686647</v>
      </c>
      <c r="H43" s="92">
        <f t="shared" ca="1" si="4"/>
        <v>17647735.189686652</v>
      </c>
      <c r="I43" s="92"/>
      <c r="J43" s="92"/>
      <c r="K43" s="92"/>
      <c r="L43" s="92"/>
      <c r="M43" s="92"/>
      <c r="N43" s="92"/>
    </row>
    <row r="44" spans="1:14" x14ac:dyDescent="0.25">
      <c r="A44" s="2">
        <f t="shared" si="5"/>
        <v>20</v>
      </c>
      <c r="B44" s="2">
        <f t="shared" si="1"/>
        <v>52</v>
      </c>
      <c r="C44" s="95">
        <f t="shared" ca="1" si="0"/>
        <v>0.08</v>
      </c>
      <c r="D44" s="92">
        <f t="shared" si="2"/>
        <v>0</v>
      </c>
      <c r="E44" s="92">
        <f>IF(ISERROR(A44),NA(),SUM(D$24:D44))</f>
        <v>5980000</v>
      </c>
      <c r="F44" s="92">
        <f t="shared" ca="1" si="3"/>
        <v>1411818.8151749321</v>
      </c>
      <c r="G44" s="92">
        <f ca="1">IF(ISERROR(A44),NA(),SUM(F$24:F44))</f>
        <v>13079554.004861578</v>
      </c>
      <c r="H44" s="92">
        <f t="shared" ca="1" si="4"/>
        <v>19059554.004861586</v>
      </c>
      <c r="I44" s="92"/>
      <c r="J44" s="92"/>
      <c r="K44" s="92"/>
      <c r="L44" s="92"/>
      <c r="M44" s="92"/>
      <c r="N44" s="92"/>
    </row>
    <row r="45" spans="1:14" x14ac:dyDescent="0.25">
      <c r="A45" s="2">
        <f t="shared" si="5"/>
        <v>21</v>
      </c>
      <c r="B45" s="2">
        <f t="shared" si="1"/>
        <v>53</v>
      </c>
      <c r="C45" s="95">
        <f t="shared" ca="1" si="0"/>
        <v>0.08</v>
      </c>
      <c r="D45" s="92">
        <f t="shared" si="2"/>
        <v>0</v>
      </c>
      <c r="E45" s="92">
        <f>IF(ISERROR(A45),NA(),SUM(D$24:D45))</f>
        <v>5980000</v>
      </c>
      <c r="F45" s="92">
        <f t="shared" ca="1" si="3"/>
        <v>1524764.3203889269</v>
      </c>
      <c r="G45" s="92">
        <f ca="1">IF(ISERROR(A45),NA(),SUM(F$24:F45))</f>
        <v>14604318.325250505</v>
      </c>
      <c r="H45" s="92">
        <f t="shared" ca="1" si="4"/>
        <v>20584318.325250514</v>
      </c>
      <c r="I45" s="92"/>
      <c r="J45" s="92"/>
      <c r="K45" s="92"/>
      <c r="L45" s="92"/>
      <c r="M45" s="92"/>
      <c r="N45" s="92"/>
    </row>
    <row r="46" spans="1:14" x14ac:dyDescent="0.25">
      <c r="A46" s="2">
        <f t="shared" si="5"/>
        <v>22</v>
      </c>
      <c r="B46" s="2">
        <f t="shared" si="1"/>
        <v>54</v>
      </c>
      <c r="C46" s="95">
        <f t="shared" ca="1" si="0"/>
        <v>0.08</v>
      </c>
      <c r="D46" s="92">
        <f t="shared" si="2"/>
        <v>0</v>
      </c>
      <c r="E46" s="92">
        <f>IF(ISERROR(A46),NA(),SUM(D$24:D46))</f>
        <v>5980000</v>
      </c>
      <c r="F46" s="92">
        <f t="shared" ca="1" si="3"/>
        <v>1646745.4660200411</v>
      </c>
      <c r="G46" s="92">
        <f ca="1">IF(ISERROR(A46),NA(),SUM(F$24:F46))</f>
        <v>16251063.791270547</v>
      </c>
      <c r="H46" s="92">
        <f t="shared" ca="1" si="4"/>
        <v>22231063.791270554</v>
      </c>
      <c r="I46" s="92"/>
      <c r="J46" s="92"/>
      <c r="K46" s="92"/>
      <c r="L46" s="92"/>
      <c r="M46" s="92"/>
      <c r="N46" s="92"/>
    </row>
    <row r="47" spans="1:14" x14ac:dyDescent="0.25">
      <c r="A47" s="2" t="e">
        <f t="shared" si="5"/>
        <v>#N/A</v>
      </c>
      <c r="B47" s="2" t="e">
        <f t="shared" si="1"/>
        <v>#N/A</v>
      </c>
      <c r="C47" s="95" t="e">
        <f t="shared" ca="1" si="0"/>
        <v>#N/A</v>
      </c>
      <c r="D47" s="92" t="e">
        <f t="shared" si="2"/>
        <v>#N/A</v>
      </c>
      <c r="E47" s="92" t="e">
        <f>IF(ISERROR(A47),NA(),SUM(D$24:D47))</f>
        <v>#N/A</v>
      </c>
      <c r="F47" s="92" t="e">
        <f t="shared" si="3"/>
        <v>#N/A</v>
      </c>
      <c r="G47" s="92" t="e">
        <f>IF(ISERROR(A47),NA(),SUM(F$24:F47))</f>
        <v>#N/A</v>
      </c>
      <c r="H47" s="92" t="e">
        <f t="shared" si="4"/>
        <v>#N/A</v>
      </c>
      <c r="I47" s="92"/>
      <c r="J47" s="92"/>
      <c r="K47" s="92"/>
      <c r="L47" s="92"/>
      <c r="M47" s="92"/>
      <c r="N47" s="92"/>
    </row>
    <row r="48" spans="1:14" x14ac:dyDescent="0.25">
      <c r="A48" s="2" t="e">
        <f t="shared" si="5"/>
        <v>#N/A</v>
      </c>
      <c r="B48" s="2" t="e">
        <f t="shared" si="1"/>
        <v>#N/A</v>
      </c>
      <c r="C48" s="95" t="e">
        <f t="shared" ca="1" si="0"/>
        <v>#N/A</v>
      </c>
      <c r="D48" s="92" t="e">
        <f t="shared" si="2"/>
        <v>#N/A</v>
      </c>
      <c r="E48" s="92" t="e">
        <f>IF(ISERROR(A48),NA(),SUM(D$24:D48))</f>
        <v>#N/A</v>
      </c>
      <c r="F48" s="92" t="e">
        <f t="shared" si="3"/>
        <v>#N/A</v>
      </c>
      <c r="G48" s="92" t="e">
        <f>IF(ISERROR(A48),NA(),SUM(F$24:F48))</f>
        <v>#N/A</v>
      </c>
      <c r="H48" s="92" t="e">
        <f t="shared" si="4"/>
        <v>#N/A</v>
      </c>
      <c r="I48" s="92"/>
      <c r="J48" s="92"/>
      <c r="K48" s="92"/>
      <c r="L48" s="92"/>
      <c r="M48" s="92"/>
      <c r="N48" s="92"/>
    </row>
    <row r="49" spans="1:14" x14ac:dyDescent="0.25">
      <c r="A49" s="2" t="e">
        <f t="shared" si="5"/>
        <v>#N/A</v>
      </c>
      <c r="B49" s="2" t="e">
        <f t="shared" si="1"/>
        <v>#N/A</v>
      </c>
      <c r="C49" s="95" t="e">
        <f t="shared" ca="1" si="0"/>
        <v>#N/A</v>
      </c>
      <c r="D49" s="92" t="e">
        <f t="shared" si="2"/>
        <v>#N/A</v>
      </c>
      <c r="E49" s="92" t="e">
        <f>IF(ISERROR(A49),NA(),SUM(D$24:D49))</f>
        <v>#N/A</v>
      </c>
      <c r="F49" s="92" t="e">
        <f t="shared" si="3"/>
        <v>#N/A</v>
      </c>
      <c r="G49" s="92" t="e">
        <f>IF(ISERROR(A49),NA(),SUM(F$24:F49))</f>
        <v>#N/A</v>
      </c>
      <c r="H49" s="92" t="e">
        <f t="shared" si="4"/>
        <v>#N/A</v>
      </c>
      <c r="I49" s="92"/>
      <c r="J49" s="92"/>
      <c r="K49" s="92"/>
      <c r="L49" s="92"/>
      <c r="M49" s="92"/>
      <c r="N49" s="92"/>
    </row>
    <row r="50" spans="1:14" x14ac:dyDescent="0.25">
      <c r="A50" s="2" t="e">
        <f t="shared" si="5"/>
        <v>#N/A</v>
      </c>
      <c r="B50" s="2" t="e">
        <f t="shared" si="1"/>
        <v>#N/A</v>
      </c>
      <c r="C50" s="95" t="e">
        <f t="shared" ca="1" si="0"/>
        <v>#N/A</v>
      </c>
      <c r="D50" s="92" t="e">
        <f t="shared" si="2"/>
        <v>#N/A</v>
      </c>
      <c r="E50" s="92" t="e">
        <f>IF(ISERROR(A50),NA(),SUM(D$24:D50))</f>
        <v>#N/A</v>
      </c>
      <c r="F50" s="92" t="e">
        <f t="shared" si="3"/>
        <v>#N/A</v>
      </c>
      <c r="G50" s="92" t="e">
        <f>IF(ISERROR(A50),NA(),SUM(F$24:F50))</f>
        <v>#N/A</v>
      </c>
      <c r="H50" s="92" t="e">
        <f t="shared" si="4"/>
        <v>#N/A</v>
      </c>
      <c r="I50" s="92"/>
      <c r="J50" s="92"/>
      <c r="K50" s="92"/>
      <c r="L50" s="92"/>
      <c r="M50" s="92"/>
      <c r="N50" s="92"/>
    </row>
    <row r="51" spans="1:14" x14ac:dyDescent="0.25">
      <c r="A51" s="2" t="e">
        <f t="shared" si="5"/>
        <v>#N/A</v>
      </c>
      <c r="B51" s="2" t="e">
        <f t="shared" si="1"/>
        <v>#N/A</v>
      </c>
      <c r="C51" s="95" t="e">
        <f t="shared" ca="1" si="0"/>
        <v>#N/A</v>
      </c>
      <c r="D51" s="92" t="e">
        <f t="shared" si="2"/>
        <v>#N/A</v>
      </c>
      <c r="E51" s="92" t="e">
        <f>IF(ISERROR(A51),NA(),SUM(D$24:D51))</f>
        <v>#N/A</v>
      </c>
      <c r="F51" s="92" t="e">
        <f t="shared" si="3"/>
        <v>#N/A</v>
      </c>
      <c r="G51" s="92" t="e">
        <f>IF(ISERROR(A51),NA(),SUM(F$24:F51))</f>
        <v>#N/A</v>
      </c>
      <c r="H51" s="92" t="e">
        <f t="shared" si="4"/>
        <v>#N/A</v>
      </c>
      <c r="I51" s="92"/>
      <c r="J51" s="92"/>
      <c r="K51" s="92"/>
      <c r="L51" s="92"/>
      <c r="M51" s="92"/>
      <c r="N51" s="92"/>
    </row>
    <row r="52" spans="1:14" x14ac:dyDescent="0.25">
      <c r="A52" s="2" t="e">
        <f t="shared" si="5"/>
        <v>#N/A</v>
      </c>
      <c r="B52" s="2" t="e">
        <f t="shared" si="1"/>
        <v>#N/A</v>
      </c>
      <c r="C52" s="95" t="e">
        <f t="shared" ca="1" si="0"/>
        <v>#N/A</v>
      </c>
      <c r="D52" s="92" t="e">
        <f t="shared" si="2"/>
        <v>#N/A</v>
      </c>
      <c r="E52" s="92" t="e">
        <f>IF(ISERROR(A52),NA(),SUM(D$24:D52))</f>
        <v>#N/A</v>
      </c>
      <c r="F52" s="92" t="e">
        <f t="shared" si="3"/>
        <v>#N/A</v>
      </c>
      <c r="G52" s="92" t="e">
        <f>IF(ISERROR(A52),NA(),SUM(F$24:F52))</f>
        <v>#N/A</v>
      </c>
      <c r="H52" s="92" t="e">
        <f t="shared" si="4"/>
        <v>#N/A</v>
      </c>
      <c r="I52" s="92"/>
      <c r="J52" s="92"/>
      <c r="K52" s="92"/>
      <c r="L52" s="92"/>
      <c r="M52" s="92"/>
      <c r="N52" s="92"/>
    </row>
    <row r="53" spans="1:14" x14ac:dyDescent="0.25">
      <c r="A53" s="2" t="e">
        <f t="shared" si="5"/>
        <v>#N/A</v>
      </c>
      <c r="B53" s="2" t="e">
        <f t="shared" si="1"/>
        <v>#N/A</v>
      </c>
      <c r="C53" s="95" t="e">
        <f t="shared" ca="1" si="0"/>
        <v>#N/A</v>
      </c>
      <c r="D53" s="92" t="e">
        <f t="shared" si="2"/>
        <v>#N/A</v>
      </c>
      <c r="E53" s="92" t="e">
        <f>IF(ISERROR(A53),NA(),SUM(D$24:D53))</f>
        <v>#N/A</v>
      </c>
      <c r="F53" s="92" t="e">
        <f t="shared" si="3"/>
        <v>#N/A</v>
      </c>
      <c r="G53" s="92" t="e">
        <f>IF(ISERROR(A53),NA(),SUM(F$24:F53))</f>
        <v>#N/A</v>
      </c>
      <c r="H53" s="92" t="e">
        <f t="shared" si="4"/>
        <v>#N/A</v>
      </c>
      <c r="I53" s="92"/>
      <c r="J53" s="92"/>
      <c r="K53" s="92"/>
      <c r="L53" s="92"/>
      <c r="M53" s="92"/>
      <c r="N53" s="92"/>
    </row>
    <row r="54" spans="1:14" x14ac:dyDescent="0.25">
      <c r="A54" s="2" t="e">
        <f t="shared" si="5"/>
        <v>#N/A</v>
      </c>
      <c r="B54" s="2" t="e">
        <f t="shared" si="1"/>
        <v>#N/A</v>
      </c>
      <c r="C54" s="95" t="e">
        <f t="shared" ca="1" si="0"/>
        <v>#N/A</v>
      </c>
      <c r="D54" s="92" t="e">
        <f t="shared" si="2"/>
        <v>#N/A</v>
      </c>
      <c r="E54" s="92" t="e">
        <f>IF(ISERROR(A54),NA(),SUM(D$24:D54))</f>
        <v>#N/A</v>
      </c>
      <c r="F54" s="92" t="e">
        <f t="shared" si="3"/>
        <v>#N/A</v>
      </c>
      <c r="G54" s="92" t="e">
        <f>IF(ISERROR(A54),NA(),SUM(F$24:F54))</f>
        <v>#N/A</v>
      </c>
      <c r="H54" s="92" t="e">
        <f t="shared" si="4"/>
        <v>#N/A</v>
      </c>
      <c r="I54" s="92"/>
      <c r="J54" s="92"/>
      <c r="K54" s="92"/>
      <c r="L54" s="92"/>
      <c r="M54" s="92"/>
      <c r="N54" s="92"/>
    </row>
    <row r="55" spans="1:14" x14ac:dyDescent="0.25">
      <c r="A55" s="2" t="e">
        <f>IF(A54&lt;$H$5,A54+1,NA())</f>
        <v>#N/A</v>
      </c>
      <c r="B55" s="2" t="e">
        <f t="shared" si="1"/>
        <v>#N/A</v>
      </c>
      <c r="C55" s="95" t="e">
        <f t="shared" ca="1" si="0"/>
        <v>#N/A</v>
      </c>
      <c r="D55" s="92" t="e">
        <f t="shared" si="2"/>
        <v>#N/A</v>
      </c>
      <c r="E55" s="92" t="e">
        <f>IF(ISERROR(A55),NA(),SUM(D$24:D55))</f>
        <v>#N/A</v>
      </c>
      <c r="F55" s="92" t="e">
        <f t="shared" si="3"/>
        <v>#N/A</v>
      </c>
      <c r="G55" s="92" t="e">
        <f>IF(ISERROR(A55),NA(),SUM(F$24:F55))</f>
        <v>#N/A</v>
      </c>
      <c r="H55" s="92" t="e">
        <f t="shared" si="4"/>
        <v>#N/A</v>
      </c>
      <c r="I55" s="92"/>
      <c r="J55" s="92"/>
      <c r="K55" s="92"/>
      <c r="L55" s="92"/>
      <c r="M55" s="92"/>
      <c r="N55" s="92"/>
    </row>
    <row r="56" spans="1:14" x14ac:dyDescent="0.25">
      <c r="A56" s="2" t="e">
        <f t="shared" si="5"/>
        <v>#N/A</v>
      </c>
      <c r="B56" s="2" t="e">
        <f t="shared" si="1"/>
        <v>#N/A</v>
      </c>
      <c r="C56" s="95" t="e">
        <f t="shared" ca="1" si="0"/>
        <v>#N/A</v>
      </c>
      <c r="D56" s="92" t="e">
        <f t="shared" si="2"/>
        <v>#N/A</v>
      </c>
      <c r="E56" s="92" t="e">
        <f>IF(ISERROR(A56),NA(),SUM(D$24:D56))</f>
        <v>#N/A</v>
      </c>
      <c r="F56" s="92" t="e">
        <f t="shared" si="3"/>
        <v>#N/A</v>
      </c>
      <c r="G56" s="92" t="e">
        <f>IF(ISERROR(A56),NA(),SUM(F$24:F56))</f>
        <v>#N/A</v>
      </c>
      <c r="H56" s="92" t="e">
        <f t="shared" si="4"/>
        <v>#N/A</v>
      </c>
      <c r="I56" s="92"/>
      <c r="J56" s="92"/>
      <c r="K56" s="92"/>
      <c r="L56" s="92"/>
      <c r="M56" s="92"/>
      <c r="N56" s="92"/>
    </row>
    <row r="57" spans="1:14" x14ac:dyDescent="0.25">
      <c r="A57" s="2" t="e">
        <f t="shared" si="5"/>
        <v>#N/A</v>
      </c>
      <c r="B57" s="2" t="e">
        <f t="shared" si="1"/>
        <v>#N/A</v>
      </c>
      <c r="C57" s="95" t="e">
        <f t="shared" ref="C57:C84" ca="1" si="6">IF(ISERROR(A57),NA(),IF(randrate,$D$16+RAND()*($D$17-$D$16),$D$9))</f>
        <v>#N/A</v>
      </c>
      <c r="D57" s="92" t="e">
        <f t="shared" si="2"/>
        <v>#N/A</v>
      </c>
      <c r="E57" s="92" t="e">
        <f>IF(ISERROR(A57),NA(),SUM(D$24:D57))</f>
        <v>#N/A</v>
      </c>
      <c r="F57" s="92" t="e">
        <f t="shared" si="3"/>
        <v>#N/A</v>
      </c>
      <c r="G57" s="92" t="e">
        <f>IF(ISERROR(A57),NA(),SUM(F$24:F57))</f>
        <v>#N/A</v>
      </c>
      <c r="H57" s="92" t="e">
        <f t="shared" si="4"/>
        <v>#N/A</v>
      </c>
      <c r="I57" s="92"/>
      <c r="J57" s="92"/>
      <c r="K57" s="92"/>
      <c r="L57" s="92"/>
      <c r="M57" s="92"/>
      <c r="N57" s="92"/>
    </row>
    <row r="58" spans="1:14" x14ac:dyDescent="0.25">
      <c r="A58" s="2" t="e">
        <f t="shared" si="5"/>
        <v>#N/A</v>
      </c>
      <c r="B58" s="2" t="e">
        <f t="shared" si="1"/>
        <v>#N/A</v>
      </c>
      <c r="C58" s="95" t="e">
        <f t="shared" ca="1" si="6"/>
        <v>#N/A</v>
      </c>
      <c r="D58" s="92" t="e">
        <f t="shared" si="2"/>
        <v>#N/A</v>
      </c>
      <c r="E58" s="92" t="e">
        <f>IF(ISERROR(A58),NA(),SUM(D$24:D58))</f>
        <v>#N/A</v>
      </c>
      <c r="F58" s="92" t="e">
        <f t="shared" si="3"/>
        <v>#N/A</v>
      </c>
      <c r="G58" s="92" t="e">
        <f>IF(ISERROR(A58),NA(),SUM(F$24:F58))</f>
        <v>#N/A</v>
      </c>
      <c r="H58" s="92" t="e">
        <f t="shared" si="4"/>
        <v>#N/A</v>
      </c>
      <c r="I58" s="92"/>
      <c r="J58" s="92"/>
      <c r="K58" s="92"/>
      <c r="L58" s="92"/>
      <c r="M58" s="92"/>
      <c r="N58" s="92"/>
    </row>
    <row r="59" spans="1:14" x14ac:dyDescent="0.25">
      <c r="A59" s="2" t="e">
        <f t="shared" si="5"/>
        <v>#N/A</v>
      </c>
      <c r="B59" s="2" t="e">
        <f t="shared" si="1"/>
        <v>#N/A</v>
      </c>
      <c r="C59" s="95" t="e">
        <f t="shared" ca="1" si="6"/>
        <v>#N/A</v>
      </c>
      <c r="D59" s="92" t="e">
        <f t="shared" si="2"/>
        <v>#N/A</v>
      </c>
      <c r="E59" s="92" t="e">
        <f>IF(ISERROR(A59),NA(),SUM(D$24:D59))</f>
        <v>#N/A</v>
      </c>
      <c r="F59" s="92" t="e">
        <f t="shared" si="3"/>
        <v>#N/A</v>
      </c>
      <c r="G59" s="92" t="e">
        <f>IF(ISERROR(A59),NA(),SUM(F$24:F59))</f>
        <v>#N/A</v>
      </c>
      <c r="H59" s="92" t="e">
        <f t="shared" si="4"/>
        <v>#N/A</v>
      </c>
      <c r="I59" s="92"/>
      <c r="J59" s="92"/>
      <c r="K59" s="92"/>
      <c r="L59" s="92"/>
      <c r="M59" s="92"/>
      <c r="N59" s="92"/>
    </row>
    <row r="60" spans="1:14" x14ac:dyDescent="0.25">
      <c r="A60" s="2" t="e">
        <f t="shared" si="5"/>
        <v>#N/A</v>
      </c>
      <c r="B60" s="2" t="e">
        <f t="shared" si="1"/>
        <v>#N/A</v>
      </c>
      <c r="C60" s="95" t="e">
        <f t="shared" ca="1" si="6"/>
        <v>#N/A</v>
      </c>
      <c r="D60" s="92" t="e">
        <f t="shared" si="2"/>
        <v>#N/A</v>
      </c>
      <c r="E60" s="92" t="e">
        <f>IF(ISERROR(A60),NA(),SUM(D$24:D60))</f>
        <v>#N/A</v>
      </c>
      <c r="F60" s="92" t="e">
        <f t="shared" si="3"/>
        <v>#N/A</v>
      </c>
      <c r="G60" s="92" t="e">
        <f>IF(ISERROR(A60),NA(),SUM(F$24:F60))</f>
        <v>#N/A</v>
      </c>
      <c r="H60" s="92" t="e">
        <f t="shared" si="4"/>
        <v>#N/A</v>
      </c>
      <c r="I60" s="92"/>
      <c r="J60" s="92"/>
      <c r="K60" s="92"/>
      <c r="L60" s="92"/>
      <c r="M60" s="92"/>
      <c r="N60" s="92"/>
    </row>
    <row r="61" spans="1:14" x14ac:dyDescent="0.25">
      <c r="A61" s="2" t="e">
        <f t="shared" si="5"/>
        <v>#N/A</v>
      </c>
      <c r="B61" s="2" t="e">
        <f t="shared" si="1"/>
        <v>#N/A</v>
      </c>
      <c r="C61" s="95" t="e">
        <f t="shared" ca="1" si="6"/>
        <v>#N/A</v>
      </c>
      <c r="D61" s="92" t="e">
        <f t="shared" si="2"/>
        <v>#N/A</v>
      </c>
      <c r="E61" s="92" t="e">
        <f>IF(ISERROR(A61),NA(),SUM(D$24:D61))</f>
        <v>#N/A</v>
      </c>
      <c r="F61" s="92" t="e">
        <f t="shared" si="3"/>
        <v>#N/A</v>
      </c>
      <c r="G61" s="92" t="e">
        <f>IF(ISERROR(A61),NA(),SUM(F$24:F61))</f>
        <v>#N/A</v>
      </c>
      <c r="H61" s="92" t="e">
        <f t="shared" si="4"/>
        <v>#N/A</v>
      </c>
      <c r="I61" s="92"/>
      <c r="J61" s="92"/>
      <c r="K61" s="92"/>
      <c r="L61" s="92"/>
      <c r="M61" s="92"/>
      <c r="N61" s="92"/>
    </row>
    <row r="62" spans="1:14" x14ac:dyDescent="0.25">
      <c r="A62" s="2" t="e">
        <f t="shared" si="5"/>
        <v>#N/A</v>
      </c>
      <c r="B62" s="2" t="e">
        <f t="shared" si="1"/>
        <v>#N/A</v>
      </c>
      <c r="C62" s="95" t="e">
        <f t="shared" ca="1" si="6"/>
        <v>#N/A</v>
      </c>
      <c r="D62" s="92" t="e">
        <f t="shared" si="2"/>
        <v>#N/A</v>
      </c>
      <c r="E62" s="92" t="e">
        <f>IF(ISERROR(A62),NA(),SUM(D$24:D62))</f>
        <v>#N/A</v>
      </c>
      <c r="F62" s="92" t="e">
        <f t="shared" si="3"/>
        <v>#N/A</v>
      </c>
      <c r="G62" s="92" t="e">
        <f>IF(ISERROR(A62),NA(),SUM(F$24:F62))</f>
        <v>#N/A</v>
      </c>
      <c r="H62" s="92" t="e">
        <f t="shared" si="4"/>
        <v>#N/A</v>
      </c>
      <c r="I62" s="92"/>
      <c r="J62" s="92"/>
      <c r="K62" s="92"/>
      <c r="L62" s="92"/>
      <c r="M62" s="92"/>
      <c r="N62" s="92"/>
    </row>
    <row r="63" spans="1:14" x14ac:dyDescent="0.25">
      <c r="A63" s="2" t="e">
        <f t="shared" si="5"/>
        <v>#N/A</v>
      </c>
      <c r="B63" s="2" t="e">
        <f t="shared" si="1"/>
        <v>#N/A</v>
      </c>
      <c r="C63" s="95" t="e">
        <f t="shared" ca="1" si="6"/>
        <v>#N/A</v>
      </c>
      <c r="D63" s="92" t="e">
        <f t="shared" si="2"/>
        <v>#N/A</v>
      </c>
      <c r="E63" s="92" t="e">
        <f>IF(ISERROR(A63),NA(),SUM(D$24:D63))</f>
        <v>#N/A</v>
      </c>
      <c r="F63" s="92" t="e">
        <f t="shared" si="3"/>
        <v>#N/A</v>
      </c>
      <c r="G63" s="92" t="e">
        <f>IF(ISERROR(A63),NA(),SUM(F$24:F63))</f>
        <v>#N/A</v>
      </c>
      <c r="H63" s="92" t="e">
        <f t="shared" si="4"/>
        <v>#N/A</v>
      </c>
      <c r="I63" s="92"/>
      <c r="J63" s="92"/>
      <c r="K63" s="92"/>
      <c r="L63" s="92"/>
      <c r="M63" s="92"/>
      <c r="N63" s="92"/>
    </row>
    <row r="64" spans="1:14" x14ac:dyDescent="0.25">
      <c r="A64" s="2" t="e">
        <f t="shared" si="5"/>
        <v>#N/A</v>
      </c>
      <c r="B64" s="2" t="e">
        <f t="shared" si="1"/>
        <v>#N/A</v>
      </c>
      <c r="C64" s="95" t="e">
        <f t="shared" ca="1" si="6"/>
        <v>#N/A</v>
      </c>
      <c r="D64" s="92" t="e">
        <f t="shared" si="2"/>
        <v>#N/A</v>
      </c>
      <c r="E64" s="92" t="e">
        <f>IF(ISERROR(A64),NA(),SUM(D$24:D64))</f>
        <v>#N/A</v>
      </c>
      <c r="F64" s="92" t="e">
        <f t="shared" si="3"/>
        <v>#N/A</v>
      </c>
      <c r="G64" s="92" t="e">
        <f>IF(ISERROR(A64),NA(),SUM(F$24:F64))</f>
        <v>#N/A</v>
      </c>
      <c r="H64" s="92" t="e">
        <f t="shared" si="4"/>
        <v>#N/A</v>
      </c>
      <c r="I64" s="92"/>
      <c r="J64" s="92"/>
      <c r="K64" s="92"/>
      <c r="L64" s="92"/>
      <c r="M64" s="92"/>
      <c r="N64" s="92"/>
    </row>
    <row r="65" spans="1:14" x14ac:dyDescent="0.25">
      <c r="A65" s="2" t="e">
        <f t="shared" si="5"/>
        <v>#N/A</v>
      </c>
      <c r="B65" s="2" t="e">
        <f t="shared" si="1"/>
        <v>#N/A</v>
      </c>
      <c r="C65" s="95" t="e">
        <f t="shared" ca="1" si="6"/>
        <v>#N/A</v>
      </c>
      <c r="D65" s="92" t="e">
        <f t="shared" si="2"/>
        <v>#N/A</v>
      </c>
      <c r="E65" s="92" t="e">
        <f>IF(ISERROR(A65),NA(),SUM(D$24:D65))</f>
        <v>#N/A</v>
      </c>
      <c r="F65" s="92" t="e">
        <f t="shared" si="3"/>
        <v>#N/A</v>
      </c>
      <c r="G65" s="92" t="e">
        <f>IF(ISERROR(A65),NA(),SUM(F$24:F65))</f>
        <v>#N/A</v>
      </c>
      <c r="H65" s="92" t="e">
        <f t="shared" si="4"/>
        <v>#N/A</v>
      </c>
      <c r="I65" s="92"/>
      <c r="J65" s="92"/>
      <c r="K65" s="92"/>
      <c r="L65" s="92"/>
      <c r="M65" s="92"/>
      <c r="N65" s="92"/>
    </row>
    <row r="66" spans="1:14" x14ac:dyDescent="0.25">
      <c r="A66" s="2" t="e">
        <f t="shared" si="5"/>
        <v>#N/A</v>
      </c>
      <c r="B66" s="2" t="e">
        <f t="shared" si="1"/>
        <v>#N/A</v>
      </c>
      <c r="C66" s="95" t="e">
        <f t="shared" ca="1" si="6"/>
        <v>#N/A</v>
      </c>
      <c r="D66" s="92" t="e">
        <f t="shared" si="2"/>
        <v>#N/A</v>
      </c>
      <c r="E66" s="92" t="e">
        <f>IF(ISERROR(A66),NA(),SUM(D$24:D66))</f>
        <v>#N/A</v>
      </c>
      <c r="F66" s="92" t="e">
        <f t="shared" si="3"/>
        <v>#N/A</v>
      </c>
      <c r="G66" s="92" t="e">
        <f>IF(ISERROR(A66),NA(),SUM(F$24:F66))</f>
        <v>#N/A</v>
      </c>
      <c r="H66" s="92" t="e">
        <f t="shared" si="4"/>
        <v>#N/A</v>
      </c>
      <c r="I66" s="92"/>
      <c r="J66" s="92"/>
      <c r="K66" s="92"/>
      <c r="L66" s="92"/>
      <c r="M66" s="92"/>
      <c r="N66" s="92"/>
    </row>
    <row r="67" spans="1:14" x14ac:dyDescent="0.25">
      <c r="A67" s="2" t="e">
        <f t="shared" si="5"/>
        <v>#N/A</v>
      </c>
      <c r="B67" s="2" t="e">
        <f t="shared" si="1"/>
        <v>#N/A</v>
      </c>
      <c r="C67" s="95" t="e">
        <f t="shared" ca="1" si="6"/>
        <v>#N/A</v>
      </c>
      <c r="D67" s="92" t="e">
        <f t="shared" si="2"/>
        <v>#N/A</v>
      </c>
      <c r="E67" s="92" t="e">
        <f>IF(ISERROR(A67),NA(),SUM(D$24:D67))</f>
        <v>#N/A</v>
      </c>
      <c r="F67" s="92" t="e">
        <f t="shared" si="3"/>
        <v>#N/A</v>
      </c>
      <c r="G67" s="92" t="e">
        <f>IF(ISERROR(A67),NA(),SUM(F$24:F67))</f>
        <v>#N/A</v>
      </c>
      <c r="H67" s="92" t="e">
        <f t="shared" si="4"/>
        <v>#N/A</v>
      </c>
      <c r="I67" s="92"/>
      <c r="J67" s="92"/>
      <c r="K67" s="92"/>
      <c r="L67" s="92"/>
      <c r="M67" s="92"/>
      <c r="N67" s="92"/>
    </row>
    <row r="68" spans="1:14" x14ac:dyDescent="0.25">
      <c r="A68" s="2" t="e">
        <f t="shared" si="5"/>
        <v>#N/A</v>
      </c>
      <c r="B68" s="2" t="e">
        <f t="shared" si="1"/>
        <v>#N/A</v>
      </c>
      <c r="C68" s="95" t="e">
        <f t="shared" ca="1" si="6"/>
        <v>#N/A</v>
      </c>
      <c r="D68" s="92" t="e">
        <f t="shared" si="2"/>
        <v>#N/A</v>
      </c>
      <c r="E68" s="92" t="e">
        <f>IF(ISERROR(A68),NA(),SUM(D$24:D68))</f>
        <v>#N/A</v>
      </c>
      <c r="F68" s="92" t="e">
        <f t="shared" si="3"/>
        <v>#N/A</v>
      </c>
      <c r="G68" s="92" t="e">
        <f>IF(ISERROR(A68),NA(),SUM(F$24:F68))</f>
        <v>#N/A</v>
      </c>
      <c r="H68" s="92" t="e">
        <f t="shared" si="4"/>
        <v>#N/A</v>
      </c>
      <c r="I68" s="92"/>
      <c r="J68" s="92"/>
      <c r="K68" s="92"/>
      <c r="L68" s="92"/>
      <c r="M68" s="92"/>
      <c r="N68" s="92"/>
    </row>
    <row r="69" spans="1:14" x14ac:dyDescent="0.25">
      <c r="A69" s="2" t="e">
        <f t="shared" si="5"/>
        <v>#N/A</v>
      </c>
      <c r="B69" s="2" t="e">
        <f t="shared" si="1"/>
        <v>#N/A</v>
      </c>
      <c r="C69" s="95" t="e">
        <f t="shared" ca="1" si="6"/>
        <v>#N/A</v>
      </c>
      <c r="D69" s="92" t="e">
        <f t="shared" si="2"/>
        <v>#N/A</v>
      </c>
      <c r="E69" s="92" t="e">
        <f>IF(ISERROR(A69),NA(),SUM(D$24:D69))</f>
        <v>#N/A</v>
      </c>
      <c r="F69" s="92" t="e">
        <f t="shared" si="3"/>
        <v>#N/A</v>
      </c>
      <c r="G69" s="92" t="e">
        <f>IF(ISERROR(A69),NA(),SUM(F$24:F69))</f>
        <v>#N/A</v>
      </c>
      <c r="H69" s="92" t="e">
        <f t="shared" si="4"/>
        <v>#N/A</v>
      </c>
      <c r="I69" s="92"/>
      <c r="J69" s="92"/>
      <c r="K69" s="92"/>
      <c r="L69" s="92"/>
      <c r="M69" s="92"/>
      <c r="N69" s="92"/>
    </row>
    <row r="70" spans="1:14" x14ac:dyDescent="0.25">
      <c r="A70" s="2" t="e">
        <f t="shared" si="5"/>
        <v>#N/A</v>
      </c>
      <c r="B70" s="2" t="e">
        <f t="shared" si="1"/>
        <v>#N/A</v>
      </c>
      <c r="C70" s="95" t="e">
        <f t="shared" ca="1" si="6"/>
        <v>#N/A</v>
      </c>
      <c r="D70" s="92" t="e">
        <f t="shared" si="2"/>
        <v>#N/A</v>
      </c>
      <c r="E70" s="92" t="e">
        <f>IF(ISERROR(A70),NA(),SUM(D$24:D70))</f>
        <v>#N/A</v>
      </c>
      <c r="F70" s="92" t="e">
        <f t="shared" si="3"/>
        <v>#N/A</v>
      </c>
      <c r="G70" s="92" t="e">
        <f>IF(ISERROR(A70),NA(),SUM(F$24:F70))</f>
        <v>#N/A</v>
      </c>
      <c r="H70" s="92" t="e">
        <f t="shared" si="4"/>
        <v>#N/A</v>
      </c>
      <c r="I70" s="92"/>
      <c r="J70" s="92"/>
      <c r="K70" s="92"/>
      <c r="L70" s="92"/>
      <c r="M70" s="92"/>
      <c r="N70" s="92"/>
    </row>
    <row r="71" spans="1:14" x14ac:dyDescent="0.25">
      <c r="A71" s="2" t="e">
        <f t="shared" si="5"/>
        <v>#N/A</v>
      </c>
      <c r="B71" s="2" t="e">
        <f t="shared" si="1"/>
        <v>#N/A</v>
      </c>
      <c r="C71" s="95" t="e">
        <f t="shared" ca="1" si="6"/>
        <v>#N/A</v>
      </c>
      <c r="D71" s="92" t="e">
        <f t="shared" si="2"/>
        <v>#N/A</v>
      </c>
      <c r="E71" s="92" t="e">
        <f>IF(ISERROR(A71),NA(),SUM(D$24:D71))</f>
        <v>#N/A</v>
      </c>
      <c r="F71" s="92" t="e">
        <f t="shared" si="3"/>
        <v>#N/A</v>
      </c>
      <c r="G71" s="92" t="e">
        <f>IF(ISERROR(A71),NA(),SUM(F$24:F71))</f>
        <v>#N/A</v>
      </c>
      <c r="H71" s="92" t="e">
        <f t="shared" si="4"/>
        <v>#N/A</v>
      </c>
      <c r="I71" s="92"/>
      <c r="J71" s="92"/>
      <c r="K71" s="92"/>
      <c r="L71" s="92"/>
      <c r="M71" s="92"/>
      <c r="N71" s="92"/>
    </row>
    <row r="72" spans="1:14" x14ac:dyDescent="0.25">
      <c r="A72" s="2" t="e">
        <f t="shared" si="5"/>
        <v>#N/A</v>
      </c>
      <c r="B72" s="2" t="e">
        <f t="shared" si="1"/>
        <v>#N/A</v>
      </c>
      <c r="C72" s="95" t="e">
        <f t="shared" ca="1" si="6"/>
        <v>#N/A</v>
      </c>
      <c r="D72" s="92" t="e">
        <f t="shared" si="2"/>
        <v>#N/A</v>
      </c>
      <c r="E72" s="92" t="e">
        <f>IF(ISERROR(A72),NA(),SUM(D$24:D72))</f>
        <v>#N/A</v>
      </c>
      <c r="F72" s="92" t="e">
        <f t="shared" si="3"/>
        <v>#N/A</v>
      </c>
      <c r="G72" s="92" t="e">
        <f>IF(ISERROR(A72),NA(),SUM(F$24:F72))</f>
        <v>#N/A</v>
      </c>
      <c r="H72" s="92" t="e">
        <f t="shared" si="4"/>
        <v>#N/A</v>
      </c>
      <c r="I72" s="92"/>
      <c r="J72" s="92"/>
      <c r="K72" s="92"/>
      <c r="L72" s="92"/>
      <c r="M72" s="92"/>
      <c r="N72" s="92"/>
    </row>
    <row r="73" spans="1:14" x14ac:dyDescent="0.25">
      <c r="A73" s="2" t="e">
        <f t="shared" si="5"/>
        <v>#N/A</v>
      </c>
      <c r="B73" s="2" t="e">
        <f t="shared" si="1"/>
        <v>#N/A</v>
      </c>
      <c r="C73" s="95" t="e">
        <f t="shared" ca="1" si="6"/>
        <v>#N/A</v>
      </c>
      <c r="D73" s="92" t="e">
        <f t="shared" si="2"/>
        <v>#N/A</v>
      </c>
      <c r="E73" s="92" t="e">
        <f>IF(ISERROR(A73),NA(),SUM(D$24:D73))</f>
        <v>#N/A</v>
      </c>
      <c r="F73" s="92" t="e">
        <f t="shared" si="3"/>
        <v>#N/A</v>
      </c>
      <c r="G73" s="92" t="e">
        <f>IF(ISERROR(A73),NA(),SUM(F$24:F73))</f>
        <v>#N/A</v>
      </c>
      <c r="H73" s="92" t="e">
        <f t="shared" si="4"/>
        <v>#N/A</v>
      </c>
      <c r="I73" s="92"/>
      <c r="J73" s="92"/>
      <c r="K73" s="92"/>
      <c r="L73" s="92"/>
      <c r="M73" s="92"/>
      <c r="N73" s="92"/>
    </row>
    <row r="74" spans="1:14" x14ac:dyDescent="0.25">
      <c r="A74" s="2" t="e">
        <f t="shared" si="5"/>
        <v>#N/A</v>
      </c>
      <c r="B74" s="2" t="e">
        <f t="shared" si="1"/>
        <v>#N/A</v>
      </c>
      <c r="C74" s="95" t="e">
        <f t="shared" ca="1" si="6"/>
        <v>#N/A</v>
      </c>
      <c r="D74" s="92" t="e">
        <f t="shared" si="2"/>
        <v>#N/A</v>
      </c>
      <c r="E74" s="92" t="e">
        <f>IF(ISERROR(A74),NA(),SUM(D$24:D74))</f>
        <v>#N/A</v>
      </c>
      <c r="F74" s="92" t="e">
        <f t="shared" si="3"/>
        <v>#N/A</v>
      </c>
      <c r="G74" s="92" t="e">
        <f>IF(ISERROR(A74),NA(),SUM(F$24:F74))</f>
        <v>#N/A</v>
      </c>
      <c r="H74" s="92" t="e">
        <f t="shared" si="4"/>
        <v>#N/A</v>
      </c>
      <c r="I74" s="92"/>
      <c r="J74" s="92"/>
      <c r="K74" s="92"/>
      <c r="L74" s="92"/>
      <c r="M74" s="92"/>
      <c r="N74" s="92"/>
    </row>
    <row r="75" spans="1:14" x14ac:dyDescent="0.25">
      <c r="A75" s="2" t="e">
        <f t="shared" si="5"/>
        <v>#N/A</v>
      </c>
      <c r="B75" s="2" t="e">
        <f t="shared" si="1"/>
        <v>#N/A</v>
      </c>
      <c r="C75" s="95" t="e">
        <f t="shared" ca="1" si="6"/>
        <v>#N/A</v>
      </c>
      <c r="D75" s="92" t="e">
        <f t="shared" si="2"/>
        <v>#N/A</v>
      </c>
      <c r="E75" s="92" t="e">
        <f>IF(ISERROR(A75),NA(),SUM(D$24:D75))</f>
        <v>#N/A</v>
      </c>
      <c r="F75" s="92" t="e">
        <f t="shared" si="3"/>
        <v>#N/A</v>
      </c>
      <c r="G75" s="92" t="e">
        <f>IF(ISERROR(A75),NA(),SUM(F$24:F75))</f>
        <v>#N/A</v>
      </c>
      <c r="H75" s="92" t="e">
        <f t="shared" si="4"/>
        <v>#N/A</v>
      </c>
      <c r="I75" s="92"/>
      <c r="J75" s="92"/>
      <c r="K75" s="92"/>
      <c r="L75" s="92"/>
      <c r="M75" s="92"/>
      <c r="N75" s="92"/>
    </row>
    <row r="76" spans="1:14" x14ac:dyDescent="0.25">
      <c r="A76" s="2" t="e">
        <f t="shared" si="5"/>
        <v>#N/A</v>
      </c>
      <c r="B76" s="2" t="e">
        <f t="shared" si="1"/>
        <v>#N/A</v>
      </c>
      <c r="C76" s="95" t="e">
        <f t="shared" ca="1" si="6"/>
        <v>#N/A</v>
      </c>
      <c r="D76" s="92" t="e">
        <f t="shared" si="2"/>
        <v>#N/A</v>
      </c>
      <c r="E76" s="92" t="e">
        <f>IF(ISERROR(A76),NA(),SUM(D$24:D76))</f>
        <v>#N/A</v>
      </c>
      <c r="F76" s="92" t="e">
        <f t="shared" si="3"/>
        <v>#N/A</v>
      </c>
      <c r="G76" s="92" t="e">
        <f>IF(ISERROR(A76),NA(),SUM(F$24:F76))</f>
        <v>#N/A</v>
      </c>
      <c r="H76" s="92" t="e">
        <f t="shared" si="4"/>
        <v>#N/A</v>
      </c>
      <c r="I76" s="92"/>
      <c r="J76" s="92"/>
      <c r="K76" s="92"/>
      <c r="L76" s="92"/>
      <c r="M76" s="92"/>
      <c r="N76" s="92"/>
    </row>
    <row r="77" spans="1:14" x14ac:dyDescent="0.25">
      <c r="A77" s="2" t="e">
        <f t="shared" si="5"/>
        <v>#N/A</v>
      </c>
      <c r="B77" s="2" t="e">
        <f t="shared" si="1"/>
        <v>#N/A</v>
      </c>
      <c r="C77" s="95" t="e">
        <f t="shared" ca="1" si="6"/>
        <v>#N/A</v>
      </c>
      <c r="D77" s="92" t="e">
        <f t="shared" si="2"/>
        <v>#N/A</v>
      </c>
      <c r="E77" s="92" t="e">
        <f>IF(ISERROR(A77),NA(),SUM(D$24:D77))</f>
        <v>#N/A</v>
      </c>
      <c r="F77" s="92" t="e">
        <f t="shared" si="3"/>
        <v>#N/A</v>
      </c>
      <c r="G77" s="92" t="e">
        <f>IF(ISERROR(A77),NA(),SUM(F$24:F77))</f>
        <v>#N/A</v>
      </c>
      <c r="H77" s="92" t="e">
        <f t="shared" si="4"/>
        <v>#N/A</v>
      </c>
      <c r="I77" s="92"/>
      <c r="J77" s="92"/>
      <c r="K77" s="92"/>
      <c r="L77" s="92"/>
      <c r="M77" s="92"/>
      <c r="N77" s="92"/>
    </row>
    <row r="78" spans="1:14" x14ac:dyDescent="0.25">
      <c r="A78" s="2" t="e">
        <f t="shared" si="5"/>
        <v>#N/A</v>
      </c>
      <c r="B78" s="2" t="e">
        <f t="shared" si="1"/>
        <v>#N/A</v>
      </c>
      <c r="C78" s="95" t="e">
        <f t="shared" ca="1" si="6"/>
        <v>#N/A</v>
      </c>
      <c r="D78" s="92" t="e">
        <f t="shared" si="2"/>
        <v>#N/A</v>
      </c>
      <c r="E78" s="92" t="e">
        <f>IF(ISERROR(A78),NA(),SUM(D$24:D78))</f>
        <v>#N/A</v>
      </c>
      <c r="F78" s="92" t="e">
        <f t="shared" si="3"/>
        <v>#N/A</v>
      </c>
      <c r="G78" s="92" t="e">
        <f>IF(ISERROR(A78),NA(),SUM(F$24:F78))</f>
        <v>#N/A</v>
      </c>
      <c r="H78" s="92" t="e">
        <f t="shared" si="4"/>
        <v>#N/A</v>
      </c>
      <c r="I78" s="92"/>
      <c r="J78" s="92"/>
      <c r="K78" s="92"/>
      <c r="L78" s="92"/>
      <c r="M78" s="92"/>
      <c r="N78" s="92"/>
    </row>
    <row r="79" spans="1:14" x14ac:dyDescent="0.25">
      <c r="A79" s="2" t="e">
        <f t="shared" si="5"/>
        <v>#N/A</v>
      </c>
      <c r="B79" s="2" t="e">
        <f t="shared" si="1"/>
        <v>#N/A</v>
      </c>
      <c r="C79" s="95" t="e">
        <f t="shared" ca="1" si="6"/>
        <v>#N/A</v>
      </c>
      <c r="D79" s="92" t="e">
        <f t="shared" si="2"/>
        <v>#N/A</v>
      </c>
      <c r="E79" s="92" t="e">
        <f>IF(ISERROR(A79),NA(),SUM(D$24:D79))</f>
        <v>#N/A</v>
      </c>
      <c r="F79" s="92" t="e">
        <f t="shared" si="3"/>
        <v>#N/A</v>
      </c>
      <c r="G79" s="92" t="e">
        <f>IF(ISERROR(A79),NA(),SUM(F$24:F79))</f>
        <v>#N/A</v>
      </c>
      <c r="H79" s="92" t="e">
        <f t="shared" si="4"/>
        <v>#N/A</v>
      </c>
      <c r="I79" s="92"/>
      <c r="J79" s="92"/>
      <c r="K79" s="92"/>
      <c r="L79" s="92"/>
      <c r="M79" s="92"/>
      <c r="N79" s="92"/>
    </row>
    <row r="80" spans="1:14" x14ac:dyDescent="0.25">
      <c r="A80" s="2" t="e">
        <f t="shared" si="5"/>
        <v>#N/A</v>
      </c>
      <c r="B80" s="2" t="e">
        <f t="shared" si="1"/>
        <v>#N/A</v>
      </c>
      <c r="C80" s="95" t="e">
        <f t="shared" ca="1" si="6"/>
        <v>#N/A</v>
      </c>
      <c r="D80" s="92" t="e">
        <f t="shared" si="2"/>
        <v>#N/A</v>
      </c>
      <c r="E80" s="92" t="e">
        <f>IF(ISERROR(A80),NA(),SUM(D$24:D80))</f>
        <v>#N/A</v>
      </c>
      <c r="F80" s="92" t="e">
        <f t="shared" si="3"/>
        <v>#N/A</v>
      </c>
      <c r="G80" s="92" t="e">
        <f>IF(ISERROR(A80),NA(),SUM(F$24:F80))</f>
        <v>#N/A</v>
      </c>
      <c r="H80" s="92" t="e">
        <f t="shared" si="4"/>
        <v>#N/A</v>
      </c>
      <c r="I80" s="92"/>
      <c r="J80" s="92"/>
      <c r="K80" s="92"/>
      <c r="L80" s="92"/>
      <c r="M80" s="92"/>
      <c r="N80" s="92"/>
    </row>
    <row r="81" spans="1:14" x14ac:dyDescent="0.25">
      <c r="A81" s="2" t="e">
        <f t="shared" si="5"/>
        <v>#N/A</v>
      </c>
      <c r="B81" s="2" t="e">
        <f t="shared" si="1"/>
        <v>#N/A</v>
      </c>
      <c r="C81" s="95" t="e">
        <f t="shared" ca="1" si="6"/>
        <v>#N/A</v>
      </c>
      <c r="D81" s="92" t="e">
        <f t="shared" si="2"/>
        <v>#N/A</v>
      </c>
      <c r="E81" s="92" t="e">
        <f>IF(ISERROR(A81),NA(),SUM(D$24:D81))</f>
        <v>#N/A</v>
      </c>
      <c r="F81" s="92" t="e">
        <f t="shared" si="3"/>
        <v>#N/A</v>
      </c>
      <c r="G81" s="92" t="e">
        <f>IF(ISERROR(A81),NA(),SUM(F$24:F81))</f>
        <v>#N/A</v>
      </c>
      <c r="H81" s="92" t="e">
        <f t="shared" si="4"/>
        <v>#N/A</v>
      </c>
      <c r="I81" s="92"/>
      <c r="J81" s="92"/>
      <c r="K81" s="92"/>
      <c r="L81" s="92"/>
      <c r="M81" s="92"/>
      <c r="N81" s="92"/>
    </row>
    <row r="82" spans="1:14" x14ac:dyDescent="0.25">
      <c r="A82" s="2" t="e">
        <f t="shared" si="5"/>
        <v>#N/A</v>
      </c>
      <c r="B82" s="2" t="e">
        <f t="shared" si="1"/>
        <v>#N/A</v>
      </c>
      <c r="C82" s="95" t="e">
        <f t="shared" ca="1" si="6"/>
        <v>#N/A</v>
      </c>
      <c r="D82" s="92" t="e">
        <f t="shared" si="2"/>
        <v>#N/A</v>
      </c>
      <c r="E82" s="92" t="e">
        <f>IF(ISERROR(A82),NA(),SUM(D$24:D82))</f>
        <v>#N/A</v>
      </c>
      <c r="F82" s="92" t="e">
        <f t="shared" si="3"/>
        <v>#N/A</v>
      </c>
      <c r="G82" s="92" t="e">
        <f>IF(ISERROR(A82),NA(),SUM(F$24:F82))</f>
        <v>#N/A</v>
      </c>
      <c r="H82" s="92" t="e">
        <f t="shared" si="4"/>
        <v>#N/A</v>
      </c>
      <c r="I82" s="92"/>
      <c r="J82" s="92"/>
      <c r="K82" s="92"/>
      <c r="L82" s="92"/>
      <c r="M82" s="92"/>
      <c r="N82" s="92"/>
    </row>
    <row r="83" spans="1:14" x14ac:dyDescent="0.25">
      <c r="A83" s="2" t="e">
        <f t="shared" si="5"/>
        <v>#N/A</v>
      </c>
      <c r="B83" s="2" t="e">
        <f t="shared" si="1"/>
        <v>#N/A</v>
      </c>
      <c r="C83" s="95" t="e">
        <f t="shared" ca="1" si="6"/>
        <v>#N/A</v>
      </c>
      <c r="D83" s="92" t="e">
        <f t="shared" si="2"/>
        <v>#N/A</v>
      </c>
      <c r="E83" s="92" t="e">
        <f>IF(ISERROR(A83),NA(),SUM(D$24:D83))</f>
        <v>#N/A</v>
      </c>
      <c r="F83" s="92" t="e">
        <f t="shared" si="3"/>
        <v>#N/A</v>
      </c>
      <c r="G83" s="92" t="e">
        <f>IF(ISERROR(A83),NA(),SUM(F$24:F83))</f>
        <v>#N/A</v>
      </c>
      <c r="H83" s="92" t="e">
        <f t="shared" si="4"/>
        <v>#N/A</v>
      </c>
      <c r="I83" s="92"/>
      <c r="J83" s="92"/>
      <c r="K83" s="92"/>
      <c r="L83" s="92"/>
      <c r="M83" s="92"/>
      <c r="N83" s="92"/>
    </row>
    <row r="84" spans="1:14" x14ac:dyDescent="0.25">
      <c r="A84" s="2" t="e">
        <f t="shared" si="5"/>
        <v>#N/A</v>
      </c>
      <c r="B84" s="2" t="e">
        <f t="shared" si="1"/>
        <v>#N/A</v>
      </c>
      <c r="C84" s="95" t="e">
        <f t="shared" ca="1" si="6"/>
        <v>#N/A</v>
      </c>
      <c r="D84" s="92" t="e">
        <f t="shared" si="2"/>
        <v>#N/A</v>
      </c>
      <c r="E84" s="92" t="e">
        <f>IF(ISERROR(A84),NA(),SUM(D$24:D84))</f>
        <v>#N/A</v>
      </c>
      <c r="F84" s="92" t="e">
        <f t="shared" si="3"/>
        <v>#N/A</v>
      </c>
      <c r="G84" s="92" t="e">
        <f>IF(ISERROR(A84),NA(),SUM(F$24:F84))</f>
        <v>#N/A</v>
      </c>
      <c r="H84" s="92" t="e">
        <f t="shared" si="4"/>
        <v>#N/A</v>
      </c>
      <c r="I84" s="92"/>
      <c r="J84" s="92"/>
      <c r="K84" s="92"/>
      <c r="L84" s="92"/>
      <c r="M84" s="92"/>
      <c r="N84" s="92"/>
    </row>
  </sheetData>
  <mergeCells count="1">
    <mergeCell ref="G2:H2"/>
  </mergeCells>
  <conditionalFormatting sqref="D16:D17">
    <cfRule type="expression" dxfId="4" priority="3" stopIfTrue="1">
      <formula>NOT(randrate)</formula>
    </cfRule>
  </conditionalFormatting>
  <conditionalFormatting sqref="A25:H84">
    <cfRule type="expression" dxfId="3" priority="1" stopIfTrue="1">
      <formula>ISERROR(A25)</formula>
    </cfRule>
    <cfRule type="expression" dxfId="2" priority="2" stopIfTrue="1">
      <formula>MOD(ROW(),2)=1</formula>
    </cfRule>
  </conditionalFormatting>
  <hyperlinks>
    <hyperlink ref="A2" r:id="rId1" tooltip="Visit the Retirement Savings Calculator Page on Vertex42.com"/>
  </hyperlinks>
  <pageMargins left="0.7" right="0.7" top="0.75" bottom="0.75" header="0.3" footer="0.3"/>
  <drawing r:id="rId2"/>
  <legacyDrawing r:id="rId3"/>
  <mc:AlternateContent xmlns:mc="http://schemas.openxmlformats.org/markup-compatibility/2006">
    <mc:Choice Requires="x14">
      <controls>
        <mc:AlternateContent xmlns:mc="http://schemas.openxmlformats.org/markup-compatibility/2006">
          <mc:Choice Requires="x14">
            <control shapeId="7169" r:id="rId4" name="Check Box 1">
              <controlPr defaultSize="0" autoFill="0" autoLine="0" autoPict="0">
                <anchor moveWithCells="1">
                  <from>
                    <xdr:col>2</xdr:col>
                    <xdr:colOff>236220</xdr:colOff>
                    <xdr:row>13</xdr:row>
                    <xdr:rowOff>83820</xdr:rowOff>
                  </from>
                  <to>
                    <xdr:col>3</xdr:col>
                    <xdr:colOff>586740</xdr:colOff>
                    <xdr:row>15</xdr:row>
                    <xdr:rowOff>0</xdr:rowOff>
                  </to>
                </anchor>
              </controlPr>
            </control>
          </mc:Choice>
        </mc:AlternateContent>
        <mc:AlternateContent xmlns:mc="http://schemas.openxmlformats.org/markup-compatibility/2006">
          <mc:Choice Requires="x14">
            <control shapeId="7170" r:id="rId5" name="Check Box 2">
              <controlPr defaultSize="0" autoFill="0" autoLine="0" autoPict="0">
                <anchor moveWithCells="1">
                  <from>
                    <xdr:col>2</xdr:col>
                    <xdr:colOff>236220</xdr:colOff>
                    <xdr:row>65549</xdr:row>
                    <xdr:rowOff>83820</xdr:rowOff>
                  </from>
                  <to>
                    <xdr:col>3</xdr:col>
                    <xdr:colOff>586740</xdr:colOff>
                    <xdr:row>65551</xdr:row>
                    <xdr:rowOff>0</xdr:rowOff>
                  </to>
                </anchor>
              </controlPr>
            </control>
          </mc:Choice>
        </mc:AlternateContent>
        <mc:AlternateContent xmlns:mc="http://schemas.openxmlformats.org/markup-compatibility/2006">
          <mc:Choice Requires="x14">
            <control shapeId="7171" r:id="rId6" name="Check Box 3">
              <controlPr defaultSize="0" autoFill="0" autoLine="0" autoPict="0">
                <anchor moveWithCells="1">
                  <from>
                    <xdr:col>2</xdr:col>
                    <xdr:colOff>236220</xdr:colOff>
                    <xdr:row>131085</xdr:row>
                    <xdr:rowOff>83820</xdr:rowOff>
                  </from>
                  <to>
                    <xdr:col>3</xdr:col>
                    <xdr:colOff>586740</xdr:colOff>
                    <xdr:row>131087</xdr:row>
                    <xdr:rowOff>0</xdr:rowOff>
                  </to>
                </anchor>
              </controlPr>
            </control>
          </mc:Choice>
        </mc:AlternateContent>
        <mc:AlternateContent xmlns:mc="http://schemas.openxmlformats.org/markup-compatibility/2006">
          <mc:Choice Requires="x14">
            <control shapeId="7172" r:id="rId7" name="Check Box 4">
              <controlPr defaultSize="0" autoFill="0" autoLine="0" autoPict="0">
                <anchor moveWithCells="1">
                  <from>
                    <xdr:col>2</xdr:col>
                    <xdr:colOff>236220</xdr:colOff>
                    <xdr:row>196621</xdr:row>
                    <xdr:rowOff>83820</xdr:rowOff>
                  </from>
                  <to>
                    <xdr:col>3</xdr:col>
                    <xdr:colOff>586740</xdr:colOff>
                    <xdr:row>196623</xdr:row>
                    <xdr:rowOff>0</xdr:rowOff>
                  </to>
                </anchor>
              </controlPr>
            </control>
          </mc:Choice>
        </mc:AlternateContent>
        <mc:AlternateContent xmlns:mc="http://schemas.openxmlformats.org/markup-compatibility/2006">
          <mc:Choice Requires="x14">
            <control shapeId="7173" r:id="rId8" name="Check Box 5">
              <controlPr defaultSize="0" autoFill="0" autoLine="0" autoPict="0">
                <anchor moveWithCells="1">
                  <from>
                    <xdr:col>2</xdr:col>
                    <xdr:colOff>236220</xdr:colOff>
                    <xdr:row>262157</xdr:row>
                    <xdr:rowOff>83820</xdr:rowOff>
                  </from>
                  <to>
                    <xdr:col>3</xdr:col>
                    <xdr:colOff>586740</xdr:colOff>
                    <xdr:row>262159</xdr:row>
                    <xdr:rowOff>0</xdr:rowOff>
                  </to>
                </anchor>
              </controlPr>
            </control>
          </mc:Choice>
        </mc:AlternateContent>
        <mc:AlternateContent xmlns:mc="http://schemas.openxmlformats.org/markup-compatibility/2006">
          <mc:Choice Requires="x14">
            <control shapeId="7174" r:id="rId9" name="Check Box 6">
              <controlPr defaultSize="0" autoFill="0" autoLine="0" autoPict="0">
                <anchor moveWithCells="1">
                  <from>
                    <xdr:col>2</xdr:col>
                    <xdr:colOff>236220</xdr:colOff>
                    <xdr:row>327693</xdr:row>
                    <xdr:rowOff>83820</xdr:rowOff>
                  </from>
                  <to>
                    <xdr:col>3</xdr:col>
                    <xdr:colOff>586740</xdr:colOff>
                    <xdr:row>327695</xdr:row>
                    <xdr:rowOff>0</xdr:rowOff>
                  </to>
                </anchor>
              </controlPr>
            </control>
          </mc:Choice>
        </mc:AlternateContent>
        <mc:AlternateContent xmlns:mc="http://schemas.openxmlformats.org/markup-compatibility/2006">
          <mc:Choice Requires="x14">
            <control shapeId="7175" r:id="rId10" name="Check Box 7">
              <controlPr defaultSize="0" autoFill="0" autoLine="0" autoPict="0">
                <anchor moveWithCells="1">
                  <from>
                    <xdr:col>2</xdr:col>
                    <xdr:colOff>236220</xdr:colOff>
                    <xdr:row>393229</xdr:row>
                    <xdr:rowOff>83820</xdr:rowOff>
                  </from>
                  <to>
                    <xdr:col>3</xdr:col>
                    <xdr:colOff>586740</xdr:colOff>
                    <xdr:row>393231</xdr:row>
                    <xdr:rowOff>0</xdr:rowOff>
                  </to>
                </anchor>
              </controlPr>
            </control>
          </mc:Choice>
        </mc:AlternateContent>
        <mc:AlternateContent xmlns:mc="http://schemas.openxmlformats.org/markup-compatibility/2006">
          <mc:Choice Requires="x14">
            <control shapeId="7176" r:id="rId11" name="Check Box 8">
              <controlPr defaultSize="0" autoFill="0" autoLine="0" autoPict="0">
                <anchor moveWithCells="1">
                  <from>
                    <xdr:col>2</xdr:col>
                    <xdr:colOff>236220</xdr:colOff>
                    <xdr:row>458765</xdr:row>
                    <xdr:rowOff>83820</xdr:rowOff>
                  </from>
                  <to>
                    <xdr:col>3</xdr:col>
                    <xdr:colOff>586740</xdr:colOff>
                    <xdr:row>458767</xdr:row>
                    <xdr:rowOff>0</xdr:rowOff>
                  </to>
                </anchor>
              </controlPr>
            </control>
          </mc:Choice>
        </mc:AlternateContent>
        <mc:AlternateContent xmlns:mc="http://schemas.openxmlformats.org/markup-compatibility/2006">
          <mc:Choice Requires="x14">
            <control shapeId="7177" r:id="rId12" name="Check Box 9">
              <controlPr defaultSize="0" autoFill="0" autoLine="0" autoPict="0">
                <anchor moveWithCells="1">
                  <from>
                    <xdr:col>2</xdr:col>
                    <xdr:colOff>236220</xdr:colOff>
                    <xdr:row>524301</xdr:row>
                    <xdr:rowOff>83820</xdr:rowOff>
                  </from>
                  <to>
                    <xdr:col>3</xdr:col>
                    <xdr:colOff>586740</xdr:colOff>
                    <xdr:row>524303</xdr:row>
                    <xdr:rowOff>0</xdr:rowOff>
                  </to>
                </anchor>
              </controlPr>
            </control>
          </mc:Choice>
        </mc:AlternateContent>
        <mc:AlternateContent xmlns:mc="http://schemas.openxmlformats.org/markup-compatibility/2006">
          <mc:Choice Requires="x14">
            <control shapeId="7178" r:id="rId13" name="Check Box 10">
              <controlPr defaultSize="0" autoFill="0" autoLine="0" autoPict="0">
                <anchor moveWithCells="1">
                  <from>
                    <xdr:col>2</xdr:col>
                    <xdr:colOff>236220</xdr:colOff>
                    <xdr:row>589837</xdr:row>
                    <xdr:rowOff>83820</xdr:rowOff>
                  </from>
                  <to>
                    <xdr:col>3</xdr:col>
                    <xdr:colOff>586740</xdr:colOff>
                    <xdr:row>589839</xdr:row>
                    <xdr:rowOff>0</xdr:rowOff>
                  </to>
                </anchor>
              </controlPr>
            </control>
          </mc:Choice>
        </mc:AlternateContent>
        <mc:AlternateContent xmlns:mc="http://schemas.openxmlformats.org/markup-compatibility/2006">
          <mc:Choice Requires="x14">
            <control shapeId="7179" r:id="rId14" name="Check Box 11">
              <controlPr defaultSize="0" autoFill="0" autoLine="0" autoPict="0">
                <anchor moveWithCells="1">
                  <from>
                    <xdr:col>2</xdr:col>
                    <xdr:colOff>236220</xdr:colOff>
                    <xdr:row>655373</xdr:row>
                    <xdr:rowOff>83820</xdr:rowOff>
                  </from>
                  <to>
                    <xdr:col>3</xdr:col>
                    <xdr:colOff>586740</xdr:colOff>
                    <xdr:row>655375</xdr:row>
                    <xdr:rowOff>0</xdr:rowOff>
                  </to>
                </anchor>
              </controlPr>
            </control>
          </mc:Choice>
        </mc:AlternateContent>
        <mc:AlternateContent xmlns:mc="http://schemas.openxmlformats.org/markup-compatibility/2006">
          <mc:Choice Requires="x14">
            <control shapeId="7180" r:id="rId15" name="Check Box 12">
              <controlPr defaultSize="0" autoFill="0" autoLine="0" autoPict="0">
                <anchor moveWithCells="1">
                  <from>
                    <xdr:col>2</xdr:col>
                    <xdr:colOff>236220</xdr:colOff>
                    <xdr:row>720909</xdr:row>
                    <xdr:rowOff>83820</xdr:rowOff>
                  </from>
                  <to>
                    <xdr:col>3</xdr:col>
                    <xdr:colOff>586740</xdr:colOff>
                    <xdr:row>720911</xdr:row>
                    <xdr:rowOff>0</xdr:rowOff>
                  </to>
                </anchor>
              </controlPr>
            </control>
          </mc:Choice>
        </mc:AlternateContent>
        <mc:AlternateContent xmlns:mc="http://schemas.openxmlformats.org/markup-compatibility/2006">
          <mc:Choice Requires="x14">
            <control shapeId="7181" r:id="rId16" name="Check Box 13">
              <controlPr defaultSize="0" autoFill="0" autoLine="0" autoPict="0">
                <anchor moveWithCells="1">
                  <from>
                    <xdr:col>2</xdr:col>
                    <xdr:colOff>236220</xdr:colOff>
                    <xdr:row>786445</xdr:row>
                    <xdr:rowOff>83820</xdr:rowOff>
                  </from>
                  <to>
                    <xdr:col>3</xdr:col>
                    <xdr:colOff>586740</xdr:colOff>
                    <xdr:row>786447</xdr:row>
                    <xdr:rowOff>0</xdr:rowOff>
                  </to>
                </anchor>
              </controlPr>
            </control>
          </mc:Choice>
        </mc:AlternateContent>
        <mc:AlternateContent xmlns:mc="http://schemas.openxmlformats.org/markup-compatibility/2006">
          <mc:Choice Requires="x14">
            <control shapeId="7182" r:id="rId17" name="Check Box 14">
              <controlPr defaultSize="0" autoFill="0" autoLine="0" autoPict="0">
                <anchor moveWithCells="1">
                  <from>
                    <xdr:col>2</xdr:col>
                    <xdr:colOff>236220</xdr:colOff>
                    <xdr:row>851981</xdr:row>
                    <xdr:rowOff>83820</xdr:rowOff>
                  </from>
                  <to>
                    <xdr:col>3</xdr:col>
                    <xdr:colOff>586740</xdr:colOff>
                    <xdr:row>851983</xdr:row>
                    <xdr:rowOff>0</xdr:rowOff>
                  </to>
                </anchor>
              </controlPr>
            </control>
          </mc:Choice>
        </mc:AlternateContent>
        <mc:AlternateContent xmlns:mc="http://schemas.openxmlformats.org/markup-compatibility/2006">
          <mc:Choice Requires="x14">
            <control shapeId="7183" r:id="rId18" name="Check Box 15">
              <controlPr defaultSize="0" autoFill="0" autoLine="0" autoPict="0">
                <anchor moveWithCells="1">
                  <from>
                    <xdr:col>2</xdr:col>
                    <xdr:colOff>236220</xdr:colOff>
                    <xdr:row>917517</xdr:row>
                    <xdr:rowOff>83820</xdr:rowOff>
                  </from>
                  <to>
                    <xdr:col>3</xdr:col>
                    <xdr:colOff>586740</xdr:colOff>
                    <xdr:row>917519</xdr:row>
                    <xdr:rowOff>0</xdr:rowOff>
                  </to>
                </anchor>
              </controlPr>
            </control>
          </mc:Choice>
        </mc:AlternateContent>
        <mc:AlternateContent xmlns:mc="http://schemas.openxmlformats.org/markup-compatibility/2006">
          <mc:Choice Requires="x14">
            <control shapeId="7184" r:id="rId19" name="Check Box 16">
              <controlPr defaultSize="0" autoFill="0" autoLine="0" autoPict="0">
                <anchor moveWithCells="1">
                  <from>
                    <xdr:col>2</xdr:col>
                    <xdr:colOff>236220</xdr:colOff>
                    <xdr:row>983053</xdr:row>
                    <xdr:rowOff>83820</xdr:rowOff>
                  </from>
                  <to>
                    <xdr:col>3</xdr:col>
                    <xdr:colOff>586740</xdr:colOff>
                    <xdr:row>983055</xdr:row>
                    <xdr:rowOff>0</xdr:rowOff>
                  </to>
                </anchor>
              </controlPr>
            </control>
          </mc:Choice>
        </mc:AlternateContent>
        <mc:AlternateContent xmlns:mc="http://schemas.openxmlformats.org/markup-compatibility/2006">
          <mc:Choice Requires="x14">
            <control shapeId="7185" r:id="rId20" name="Check Box 17">
              <controlPr defaultSize="0" autoFill="0" autoLine="0" autoPict="0">
                <anchor moveWithCells="1">
                  <from>
                    <xdr:col>258</xdr:col>
                    <xdr:colOff>236220</xdr:colOff>
                    <xdr:row>13</xdr:row>
                    <xdr:rowOff>83820</xdr:rowOff>
                  </from>
                  <to>
                    <xdr:col>260</xdr:col>
                    <xdr:colOff>220980</xdr:colOff>
                    <xdr:row>15</xdr:row>
                    <xdr:rowOff>0</xdr:rowOff>
                  </to>
                </anchor>
              </controlPr>
            </control>
          </mc:Choice>
        </mc:AlternateContent>
        <mc:AlternateContent xmlns:mc="http://schemas.openxmlformats.org/markup-compatibility/2006">
          <mc:Choice Requires="x14">
            <control shapeId="7186" r:id="rId21" name="Check Box 18">
              <controlPr defaultSize="0" autoFill="0" autoLine="0" autoPict="0">
                <anchor moveWithCells="1">
                  <from>
                    <xdr:col>258</xdr:col>
                    <xdr:colOff>236220</xdr:colOff>
                    <xdr:row>65549</xdr:row>
                    <xdr:rowOff>83820</xdr:rowOff>
                  </from>
                  <to>
                    <xdr:col>260</xdr:col>
                    <xdr:colOff>220980</xdr:colOff>
                    <xdr:row>65551</xdr:row>
                    <xdr:rowOff>0</xdr:rowOff>
                  </to>
                </anchor>
              </controlPr>
            </control>
          </mc:Choice>
        </mc:AlternateContent>
        <mc:AlternateContent xmlns:mc="http://schemas.openxmlformats.org/markup-compatibility/2006">
          <mc:Choice Requires="x14">
            <control shapeId="7187" r:id="rId22" name="Check Box 19">
              <controlPr defaultSize="0" autoFill="0" autoLine="0" autoPict="0">
                <anchor moveWithCells="1">
                  <from>
                    <xdr:col>258</xdr:col>
                    <xdr:colOff>236220</xdr:colOff>
                    <xdr:row>131085</xdr:row>
                    <xdr:rowOff>83820</xdr:rowOff>
                  </from>
                  <to>
                    <xdr:col>260</xdr:col>
                    <xdr:colOff>220980</xdr:colOff>
                    <xdr:row>131087</xdr:row>
                    <xdr:rowOff>0</xdr:rowOff>
                  </to>
                </anchor>
              </controlPr>
            </control>
          </mc:Choice>
        </mc:AlternateContent>
        <mc:AlternateContent xmlns:mc="http://schemas.openxmlformats.org/markup-compatibility/2006">
          <mc:Choice Requires="x14">
            <control shapeId="7188" r:id="rId23" name="Check Box 20">
              <controlPr defaultSize="0" autoFill="0" autoLine="0" autoPict="0">
                <anchor moveWithCells="1">
                  <from>
                    <xdr:col>258</xdr:col>
                    <xdr:colOff>236220</xdr:colOff>
                    <xdr:row>196621</xdr:row>
                    <xdr:rowOff>83820</xdr:rowOff>
                  </from>
                  <to>
                    <xdr:col>260</xdr:col>
                    <xdr:colOff>220980</xdr:colOff>
                    <xdr:row>196623</xdr:row>
                    <xdr:rowOff>0</xdr:rowOff>
                  </to>
                </anchor>
              </controlPr>
            </control>
          </mc:Choice>
        </mc:AlternateContent>
        <mc:AlternateContent xmlns:mc="http://schemas.openxmlformats.org/markup-compatibility/2006">
          <mc:Choice Requires="x14">
            <control shapeId="7189" r:id="rId24" name="Check Box 21">
              <controlPr defaultSize="0" autoFill="0" autoLine="0" autoPict="0">
                <anchor moveWithCells="1">
                  <from>
                    <xdr:col>258</xdr:col>
                    <xdr:colOff>236220</xdr:colOff>
                    <xdr:row>262157</xdr:row>
                    <xdr:rowOff>83820</xdr:rowOff>
                  </from>
                  <to>
                    <xdr:col>260</xdr:col>
                    <xdr:colOff>220980</xdr:colOff>
                    <xdr:row>262159</xdr:row>
                    <xdr:rowOff>0</xdr:rowOff>
                  </to>
                </anchor>
              </controlPr>
            </control>
          </mc:Choice>
        </mc:AlternateContent>
        <mc:AlternateContent xmlns:mc="http://schemas.openxmlformats.org/markup-compatibility/2006">
          <mc:Choice Requires="x14">
            <control shapeId="7190" r:id="rId25" name="Check Box 22">
              <controlPr defaultSize="0" autoFill="0" autoLine="0" autoPict="0">
                <anchor moveWithCells="1">
                  <from>
                    <xdr:col>258</xdr:col>
                    <xdr:colOff>236220</xdr:colOff>
                    <xdr:row>327693</xdr:row>
                    <xdr:rowOff>83820</xdr:rowOff>
                  </from>
                  <to>
                    <xdr:col>260</xdr:col>
                    <xdr:colOff>220980</xdr:colOff>
                    <xdr:row>327695</xdr:row>
                    <xdr:rowOff>0</xdr:rowOff>
                  </to>
                </anchor>
              </controlPr>
            </control>
          </mc:Choice>
        </mc:AlternateContent>
        <mc:AlternateContent xmlns:mc="http://schemas.openxmlformats.org/markup-compatibility/2006">
          <mc:Choice Requires="x14">
            <control shapeId="7191" r:id="rId26" name="Check Box 23">
              <controlPr defaultSize="0" autoFill="0" autoLine="0" autoPict="0">
                <anchor moveWithCells="1">
                  <from>
                    <xdr:col>258</xdr:col>
                    <xdr:colOff>236220</xdr:colOff>
                    <xdr:row>393229</xdr:row>
                    <xdr:rowOff>83820</xdr:rowOff>
                  </from>
                  <to>
                    <xdr:col>260</xdr:col>
                    <xdr:colOff>220980</xdr:colOff>
                    <xdr:row>393231</xdr:row>
                    <xdr:rowOff>0</xdr:rowOff>
                  </to>
                </anchor>
              </controlPr>
            </control>
          </mc:Choice>
        </mc:AlternateContent>
        <mc:AlternateContent xmlns:mc="http://schemas.openxmlformats.org/markup-compatibility/2006">
          <mc:Choice Requires="x14">
            <control shapeId="7192" r:id="rId27" name="Check Box 24">
              <controlPr defaultSize="0" autoFill="0" autoLine="0" autoPict="0">
                <anchor moveWithCells="1">
                  <from>
                    <xdr:col>258</xdr:col>
                    <xdr:colOff>236220</xdr:colOff>
                    <xdr:row>458765</xdr:row>
                    <xdr:rowOff>83820</xdr:rowOff>
                  </from>
                  <to>
                    <xdr:col>260</xdr:col>
                    <xdr:colOff>220980</xdr:colOff>
                    <xdr:row>458767</xdr:row>
                    <xdr:rowOff>0</xdr:rowOff>
                  </to>
                </anchor>
              </controlPr>
            </control>
          </mc:Choice>
        </mc:AlternateContent>
        <mc:AlternateContent xmlns:mc="http://schemas.openxmlformats.org/markup-compatibility/2006">
          <mc:Choice Requires="x14">
            <control shapeId="7193" r:id="rId28" name="Check Box 25">
              <controlPr defaultSize="0" autoFill="0" autoLine="0" autoPict="0">
                <anchor moveWithCells="1">
                  <from>
                    <xdr:col>258</xdr:col>
                    <xdr:colOff>236220</xdr:colOff>
                    <xdr:row>524301</xdr:row>
                    <xdr:rowOff>83820</xdr:rowOff>
                  </from>
                  <to>
                    <xdr:col>260</xdr:col>
                    <xdr:colOff>220980</xdr:colOff>
                    <xdr:row>524303</xdr:row>
                    <xdr:rowOff>0</xdr:rowOff>
                  </to>
                </anchor>
              </controlPr>
            </control>
          </mc:Choice>
        </mc:AlternateContent>
        <mc:AlternateContent xmlns:mc="http://schemas.openxmlformats.org/markup-compatibility/2006">
          <mc:Choice Requires="x14">
            <control shapeId="7194" r:id="rId29" name="Check Box 26">
              <controlPr defaultSize="0" autoFill="0" autoLine="0" autoPict="0">
                <anchor moveWithCells="1">
                  <from>
                    <xdr:col>258</xdr:col>
                    <xdr:colOff>236220</xdr:colOff>
                    <xdr:row>589837</xdr:row>
                    <xdr:rowOff>83820</xdr:rowOff>
                  </from>
                  <to>
                    <xdr:col>260</xdr:col>
                    <xdr:colOff>220980</xdr:colOff>
                    <xdr:row>589839</xdr:row>
                    <xdr:rowOff>0</xdr:rowOff>
                  </to>
                </anchor>
              </controlPr>
            </control>
          </mc:Choice>
        </mc:AlternateContent>
        <mc:AlternateContent xmlns:mc="http://schemas.openxmlformats.org/markup-compatibility/2006">
          <mc:Choice Requires="x14">
            <control shapeId="7195" r:id="rId30" name="Check Box 27">
              <controlPr defaultSize="0" autoFill="0" autoLine="0" autoPict="0">
                <anchor moveWithCells="1">
                  <from>
                    <xdr:col>258</xdr:col>
                    <xdr:colOff>236220</xdr:colOff>
                    <xdr:row>655373</xdr:row>
                    <xdr:rowOff>83820</xdr:rowOff>
                  </from>
                  <to>
                    <xdr:col>260</xdr:col>
                    <xdr:colOff>220980</xdr:colOff>
                    <xdr:row>655375</xdr:row>
                    <xdr:rowOff>0</xdr:rowOff>
                  </to>
                </anchor>
              </controlPr>
            </control>
          </mc:Choice>
        </mc:AlternateContent>
        <mc:AlternateContent xmlns:mc="http://schemas.openxmlformats.org/markup-compatibility/2006">
          <mc:Choice Requires="x14">
            <control shapeId="7196" r:id="rId31" name="Check Box 28">
              <controlPr defaultSize="0" autoFill="0" autoLine="0" autoPict="0">
                <anchor moveWithCells="1">
                  <from>
                    <xdr:col>258</xdr:col>
                    <xdr:colOff>236220</xdr:colOff>
                    <xdr:row>720909</xdr:row>
                    <xdr:rowOff>83820</xdr:rowOff>
                  </from>
                  <to>
                    <xdr:col>260</xdr:col>
                    <xdr:colOff>220980</xdr:colOff>
                    <xdr:row>720911</xdr:row>
                    <xdr:rowOff>0</xdr:rowOff>
                  </to>
                </anchor>
              </controlPr>
            </control>
          </mc:Choice>
        </mc:AlternateContent>
        <mc:AlternateContent xmlns:mc="http://schemas.openxmlformats.org/markup-compatibility/2006">
          <mc:Choice Requires="x14">
            <control shapeId="7197" r:id="rId32" name="Check Box 29">
              <controlPr defaultSize="0" autoFill="0" autoLine="0" autoPict="0">
                <anchor moveWithCells="1">
                  <from>
                    <xdr:col>258</xdr:col>
                    <xdr:colOff>236220</xdr:colOff>
                    <xdr:row>786445</xdr:row>
                    <xdr:rowOff>83820</xdr:rowOff>
                  </from>
                  <to>
                    <xdr:col>260</xdr:col>
                    <xdr:colOff>220980</xdr:colOff>
                    <xdr:row>786447</xdr:row>
                    <xdr:rowOff>0</xdr:rowOff>
                  </to>
                </anchor>
              </controlPr>
            </control>
          </mc:Choice>
        </mc:AlternateContent>
        <mc:AlternateContent xmlns:mc="http://schemas.openxmlformats.org/markup-compatibility/2006">
          <mc:Choice Requires="x14">
            <control shapeId="7198" r:id="rId33" name="Check Box 30">
              <controlPr defaultSize="0" autoFill="0" autoLine="0" autoPict="0">
                <anchor moveWithCells="1">
                  <from>
                    <xdr:col>258</xdr:col>
                    <xdr:colOff>236220</xdr:colOff>
                    <xdr:row>851981</xdr:row>
                    <xdr:rowOff>83820</xdr:rowOff>
                  </from>
                  <to>
                    <xdr:col>260</xdr:col>
                    <xdr:colOff>220980</xdr:colOff>
                    <xdr:row>851983</xdr:row>
                    <xdr:rowOff>0</xdr:rowOff>
                  </to>
                </anchor>
              </controlPr>
            </control>
          </mc:Choice>
        </mc:AlternateContent>
        <mc:AlternateContent xmlns:mc="http://schemas.openxmlformats.org/markup-compatibility/2006">
          <mc:Choice Requires="x14">
            <control shapeId="7199" r:id="rId34" name="Check Box 31">
              <controlPr defaultSize="0" autoFill="0" autoLine="0" autoPict="0">
                <anchor moveWithCells="1">
                  <from>
                    <xdr:col>258</xdr:col>
                    <xdr:colOff>236220</xdr:colOff>
                    <xdr:row>917517</xdr:row>
                    <xdr:rowOff>83820</xdr:rowOff>
                  </from>
                  <to>
                    <xdr:col>260</xdr:col>
                    <xdr:colOff>220980</xdr:colOff>
                    <xdr:row>917519</xdr:row>
                    <xdr:rowOff>0</xdr:rowOff>
                  </to>
                </anchor>
              </controlPr>
            </control>
          </mc:Choice>
        </mc:AlternateContent>
        <mc:AlternateContent xmlns:mc="http://schemas.openxmlformats.org/markup-compatibility/2006">
          <mc:Choice Requires="x14">
            <control shapeId="7200" r:id="rId35" name="Check Box 32">
              <controlPr defaultSize="0" autoFill="0" autoLine="0" autoPict="0">
                <anchor moveWithCells="1">
                  <from>
                    <xdr:col>258</xdr:col>
                    <xdr:colOff>236220</xdr:colOff>
                    <xdr:row>983053</xdr:row>
                    <xdr:rowOff>83820</xdr:rowOff>
                  </from>
                  <to>
                    <xdr:col>260</xdr:col>
                    <xdr:colOff>220980</xdr:colOff>
                    <xdr:row>983055</xdr:row>
                    <xdr:rowOff>0</xdr:rowOff>
                  </to>
                </anchor>
              </controlPr>
            </control>
          </mc:Choice>
        </mc:AlternateContent>
        <mc:AlternateContent xmlns:mc="http://schemas.openxmlformats.org/markup-compatibility/2006">
          <mc:Choice Requires="x14">
            <control shapeId="7201" r:id="rId36" name="Check Box 33">
              <controlPr defaultSize="0" autoFill="0" autoLine="0" autoPict="0">
                <anchor moveWithCells="1">
                  <from>
                    <xdr:col>514</xdr:col>
                    <xdr:colOff>236220</xdr:colOff>
                    <xdr:row>13</xdr:row>
                    <xdr:rowOff>83820</xdr:rowOff>
                  </from>
                  <to>
                    <xdr:col>516</xdr:col>
                    <xdr:colOff>220980</xdr:colOff>
                    <xdr:row>15</xdr:row>
                    <xdr:rowOff>0</xdr:rowOff>
                  </to>
                </anchor>
              </controlPr>
            </control>
          </mc:Choice>
        </mc:AlternateContent>
        <mc:AlternateContent xmlns:mc="http://schemas.openxmlformats.org/markup-compatibility/2006">
          <mc:Choice Requires="x14">
            <control shapeId="7202" r:id="rId37" name="Check Box 34">
              <controlPr defaultSize="0" autoFill="0" autoLine="0" autoPict="0">
                <anchor moveWithCells="1">
                  <from>
                    <xdr:col>514</xdr:col>
                    <xdr:colOff>236220</xdr:colOff>
                    <xdr:row>65549</xdr:row>
                    <xdr:rowOff>83820</xdr:rowOff>
                  </from>
                  <to>
                    <xdr:col>516</xdr:col>
                    <xdr:colOff>220980</xdr:colOff>
                    <xdr:row>65551</xdr:row>
                    <xdr:rowOff>0</xdr:rowOff>
                  </to>
                </anchor>
              </controlPr>
            </control>
          </mc:Choice>
        </mc:AlternateContent>
        <mc:AlternateContent xmlns:mc="http://schemas.openxmlformats.org/markup-compatibility/2006">
          <mc:Choice Requires="x14">
            <control shapeId="7203" r:id="rId38" name="Check Box 35">
              <controlPr defaultSize="0" autoFill="0" autoLine="0" autoPict="0">
                <anchor moveWithCells="1">
                  <from>
                    <xdr:col>514</xdr:col>
                    <xdr:colOff>236220</xdr:colOff>
                    <xdr:row>131085</xdr:row>
                    <xdr:rowOff>83820</xdr:rowOff>
                  </from>
                  <to>
                    <xdr:col>516</xdr:col>
                    <xdr:colOff>220980</xdr:colOff>
                    <xdr:row>131087</xdr:row>
                    <xdr:rowOff>0</xdr:rowOff>
                  </to>
                </anchor>
              </controlPr>
            </control>
          </mc:Choice>
        </mc:AlternateContent>
        <mc:AlternateContent xmlns:mc="http://schemas.openxmlformats.org/markup-compatibility/2006">
          <mc:Choice Requires="x14">
            <control shapeId="7204" r:id="rId39" name="Check Box 36">
              <controlPr defaultSize="0" autoFill="0" autoLine="0" autoPict="0">
                <anchor moveWithCells="1">
                  <from>
                    <xdr:col>514</xdr:col>
                    <xdr:colOff>236220</xdr:colOff>
                    <xdr:row>196621</xdr:row>
                    <xdr:rowOff>83820</xdr:rowOff>
                  </from>
                  <to>
                    <xdr:col>516</xdr:col>
                    <xdr:colOff>220980</xdr:colOff>
                    <xdr:row>196623</xdr:row>
                    <xdr:rowOff>0</xdr:rowOff>
                  </to>
                </anchor>
              </controlPr>
            </control>
          </mc:Choice>
        </mc:AlternateContent>
        <mc:AlternateContent xmlns:mc="http://schemas.openxmlformats.org/markup-compatibility/2006">
          <mc:Choice Requires="x14">
            <control shapeId="7205" r:id="rId40" name="Check Box 37">
              <controlPr defaultSize="0" autoFill="0" autoLine="0" autoPict="0">
                <anchor moveWithCells="1">
                  <from>
                    <xdr:col>514</xdr:col>
                    <xdr:colOff>236220</xdr:colOff>
                    <xdr:row>262157</xdr:row>
                    <xdr:rowOff>83820</xdr:rowOff>
                  </from>
                  <to>
                    <xdr:col>516</xdr:col>
                    <xdr:colOff>220980</xdr:colOff>
                    <xdr:row>262159</xdr:row>
                    <xdr:rowOff>0</xdr:rowOff>
                  </to>
                </anchor>
              </controlPr>
            </control>
          </mc:Choice>
        </mc:AlternateContent>
        <mc:AlternateContent xmlns:mc="http://schemas.openxmlformats.org/markup-compatibility/2006">
          <mc:Choice Requires="x14">
            <control shapeId="7206" r:id="rId41" name="Check Box 38">
              <controlPr defaultSize="0" autoFill="0" autoLine="0" autoPict="0">
                <anchor moveWithCells="1">
                  <from>
                    <xdr:col>514</xdr:col>
                    <xdr:colOff>236220</xdr:colOff>
                    <xdr:row>327693</xdr:row>
                    <xdr:rowOff>83820</xdr:rowOff>
                  </from>
                  <to>
                    <xdr:col>516</xdr:col>
                    <xdr:colOff>220980</xdr:colOff>
                    <xdr:row>327695</xdr:row>
                    <xdr:rowOff>0</xdr:rowOff>
                  </to>
                </anchor>
              </controlPr>
            </control>
          </mc:Choice>
        </mc:AlternateContent>
        <mc:AlternateContent xmlns:mc="http://schemas.openxmlformats.org/markup-compatibility/2006">
          <mc:Choice Requires="x14">
            <control shapeId="7207" r:id="rId42" name="Check Box 39">
              <controlPr defaultSize="0" autoFill="0" autoLine="0" autoPict="0">
                <anchor moveWithCells="1">
                  <from>
                    <xdr:col>514</xdr:col>
                    <xdr:colOff>236220</xdr:colOff>
                    <xdr:row>393229</xdr:row>
                    <xdr:rowOff>83820</xdr:rowOff>
                  </from>
                  <to>
                    <xdr:col>516</xdr:col>
                    <xdr:colOff>220980</xdr:colOff>
                    <xdr:row>393231</xdr:row>
                    <xdr:rowOff>0</xdr:rowOff>
                  </to>
                </anchor>
              </controlPr>
            </control>
          </mc:Choice>
        </mc:AlternateContent>
        <mc:AlternateContent xmlns:mc="http://schemas.openxmlformats.org/markup-compatibility/2006">
          <mc:Choice Requires="x14">
            <control shapeId="7208" r:id="rId43" name="Check Box 40">
              <controlPr defaultSize="0" autoFill="0" autoLine="0" autoPict="0">
                <anchor moveWithCells="1">
                  <from>
                    <xdr:col>514</xdr:col>
                    <xdr:colOff>236220</xdr:colOff>
                    <xdr:row>458765</xdr:row>
                    <xdr:rowOff>83820</xdr:rowOff>
                  </from>
                  <to>
                    <xdr:col>516</xdr:col>
                    <xdr:colOff>220980</xdr:colOff>
                    <xdr:row>458767</xdr:row>
                    <xdr:rowOff>0</xdr:rowOff>
                  </to>
                </anchor>
              </controlPr>
            </control>
          </mc:Choice>
        </mc:AlternateContent>
        <mc:AlternateContent xmlns:mc="http://schemas.openxmlformats.org/markup-compatibility/2006">
          <mc:Choice Requires="x14">
            <control shapeId="7209" r:id="rId44" name="Check Box 41">
              <controlPr defaultSize="0" autoFill="0" autoLine="0" autoPict="0">
                <anchor moveWithCells="1">
                  <from>
                    <xdr:col>514</xdr:col>
                    <xdr:colOff>236220</xdr:colOff>
                    <xdr:row>524301</xdr:row>
                    <xdr:rowOff>83820</xdr:rowOff>
                  </from>
                  <to>
                    <xdr:col>516</xdr:col>
                    <xdr:colOff>220980</xdr:colOff>
                    <xdr:row>524303</xdr:row>
                    <xdr:rowOff>0</xdr:rowOff>
                  </to>
                </anchor>
              </controlPr>
            </control>
          </mc:Choice>
        </mc:AlternateContent>
        <mc:AlternateContent xmlns:mc="http://schemas.openxmlformats.org/markup-compatibility/2006">
          <mc:Choice Requires="x14">
            <control shapeId="7210" r:id="rId45" name="Check Box 42">
              <controlPr defaultSize="0" autoFill="0" autoLine="0" autoPict="0">
                <anchor moveWithCells="1">
                  <from>
                    <xdr:col>514</xdr:col>
                    <xdr:colOff>236220</xdr:colOff>
                    <xdr:row>589837</xdr:row>
                    <xdr:rowOff>83820</xdr:rowOff>
                  </from>
                  <to>
                    <xdr:col>516</xdr:col>
                    <xdr:colOff>220980</xdr:colOff>
                    <xdr:row>589839</xdr:row>
                    <xdr:rowOff>0</xdr:rowOff>
                  </to>
                </anchor>
              </controlPr>
            </control>
          </mc:Choice>
        </mc:AlternateContent>
        <mc:AlternateContent xmlns:mc="http://schemas.openxmlformats.org/markup-compatibility/2006">
          <mc:Choice Requires="x14">
            <control shapeId="7211" r:id="rId46" name="Check Box 43">
              <controlPr defaultSize="0" autoFill="0" autoLine="0" autoPict="0">
                <anchor moveWithCells="1">
                  <from>
                    <xdr:col>514</xdr:col>
                    <xdr:colOff>236220</xdr:colOff>
                    <xdr:row>655373</xdr:row>
                    <xdr:rowOff>83820</xdr:rowOff>
                  </from>
                  <to>
                    <xdr:col>516</xdr:col>
                    <xdr:colOff>220980</xdr:colOff>
                    <xdr:row>655375</xdr:row>
                    <xdr:rowOff>0</xdr:rowOff>
                  </to>
                </anchor>
              </controlPr>
            </control>
          </mc:Choice>
        </mc:AlternateContent>
        <mc:AlternateContent xmlns:mc="http://schemas.openxmlformats.org/markup-compatibility/2006">
          <mc:Choice Requires="x14">
            <control shapeId="7212" r:id="rId47" name="Check Box 44">
              <controlPr defaultSize="0" autoFill="0" autoLine="0" autoPict="0">
                <anchor moveWithCells="1">
                  <from>
                    <xdr:col>514</xdr:col>
                    <xdr:colOff>236220</xdr:colOff>
                    <xdr:row>720909</xdr:row>
                    <xdr:rowOff>83820</xdr:rowOff>
                  </from>
                  <to>
                    <xdr:col>516</xdr:col>
                    <xdr:colOff>220980</xdr:colOff>
                    <xdr:row>720911</xdr:row>
                    <xdr:rowOff>0</xdr:rowOff>
                  </to>
                </anchor>
              </controlPr>
            </control>
          </mc:Choice>
        </mc:AlternateContent>
        <mc:AlternateContent xmlns:mc="http://schemas.openxmlformats.org/markup-compatibility/2006">
          <mc:Choice Requires="x14">
            <control shapeId="7213" r:id="rId48" name="Check Box 45">
              <controlPr defaultSize="0" autoFill="0" autoLine="0" autoPict="0">
                <anchor moveWithCells="1">
                  <from>
                    <xdr:col>514</xdr:col>
                    <xdr:colOff>236220</xdr:colOff>
                    <xdr:row>786445</xdr:row>
                    <xdr:rowOff>83820</xdr:rowOff>
                  </from>
                  <to>
                    <xdr:col>516</xdr:col>
                    <xdr:colOff>220980</xdr:colOff>
                    <xdr:row>786447</xdr:row>
                    <xdr:rowOff>0</xdr:rowOff>
                  </to>
                </anchor>
              </controlPr>
            </control>
          </mc:Choice>
        </mc:AlternateContent>
        <mc:AlternateContent xmlns:mc="http://schemas.openxmlformats.org/markup-compatibility/2006">
          <mc:Choice Requires="x14">
            <control shapeId="7214" r:id="rId49" name="Check Box 46">
              <controlPr defaultSize="0" autoFill="0" autoLine="0" autoPict="0">
                <anchor moveWithCells="1">
                  <from>
                    <xdr:col>514</xdr:col>
                    <xdr:colOff>236220</xdr:colOff>
                    <xdr:row>851981</xdr:row>
                    <xdr:rowOff>83820</xdr:rowOff>
                  </from>
                  <to>
                    <xdr:col>516</xdr:col>
                    <xdr:colOff>220980</xdr:colOff>
                    <xdr:row>851983</xdr:row>
                    <xdr:rowOff>0</xdr:rowOff>
                  </to>
                </anchor>
              </controlPr>
            </control>
          </mc:Choice>
        </mc:AlternateContent>
        <mc:AlternateContent xmlns:mc="http://schemas.openxmlformats.org/markup-compatibility/2006">
          <mc:Choice Requires="x14">
            <control shapeId="7215" r:id="rId50" name="Check Box 47">
              <controlPr defaultSize="0" autoFill="0" autoLine="0" autoPict="0">
                <anchor moveWithCells="1">
                  <from>
                    <xdr:col>514</xdr:col>
                    <xdr:colOff>236220</xdr:colOff>
                    <xdr:row>917517</xdr:row>
                    <xdr:rowOff>83820</xdr:rowOff>
                  </from>
                  <to>
                    <xdr:col>516</xdr:col>
                    <xdr:colOff>220980</xdr:colOff>
                    <xdr:row>917519</xdr:row>
                    <xdr:rowOff>0</xdr:rowOff>
                  </to>
                </anchor>
              </controlPr>
            </control>
          </mc:Choice>
        </mc:AlternateContent>
        <mc:AlternateContent xmlns:mc="http://schemas.openxmlformats.org/markup-compatibility/2006">
          <mc:Choice Requires="x14">
            <control shapeId="7216" r:id="rId51" name="Check Box 48">
              <controlPr defaultSize="0" autoFill="0" autoLine="0" autoPict="0">
                <anchor moveWithCells="1">
                  <from>
                    <xdr:col>514</xdr:col>
                    <xdr:colOff>236220</xdr:colOff>
                    <xdr:row>983053</xdr:row>
                    <xdr:rowOff>83820</xdr:rowOff>
                  </from>
                  <to>
                    <xdr:col>516</xdr:col>
                    <xdr:colOff>220980</xdr:colOff>
                    <xdr:row>983055</xdr:row>
                    <xdr:rowOff>0</xdr:rowOff>
                  </to>
                </anchor>
              </controlPr>
            </control>
          </mc:Choice>
        </mc:AlternateContent>
        <mc:AlternateContent xmlns:mc="http://schemas.openxmlformats.org/markup-compatibility/2006">
          <mc:Choice Requires="x14">
            <control shapeId="7217" r:id="rId52" name="Check Box 49">
              <controlPr defaultSize="0" autoFill="0" autoLine="0" autoPict="0">
                <anchor moveWithCells="1">
                  <from>
                    <xdr:col>770</xdr:col>
                    <xdr:colOff>236220</xdr:colOff>
                    <xdr:row>13</xdr:row>
                    <xdr:rowOff>83820</xdr:rowOff>
                  </from>
                  <to>
                    <xdr:col>772</xdr:col>
                    <xdr:colOff>220980</xdr:colOff>
                    <xdr:row>15</xdr:row>
                    <xdr:rowOff>0</xdr:rowOff>
                  </to>
                </anchor>
              </controlPr>
            </control>
          </mc:Choice>
        </mc:AlternateContent>
        <mc:AlternateContent xmlns:mc="http://schemas.openxmlformats.org/markup-compatibility/2006">
          <mc:Choice Requires="x14">
            <control shapeId="7218" r:id="rId53" name="Check Box 50">
              <controlPr defaultSize="0" autoFill="0" autoLine="0" autoPict="0">
                <anchor moveWithCells="1">
                  <from>
                    <xdr:col>770</xdr:col>
                    <xdr:colOff>236220</xdr:colOff>
                    <xdr:row>65549</xdr:row>
                    <xdr:rowOff>83820</xdr:rowOff>
                  </from>
                  <to>
                    <xdr:col>772</xdr:col>
                    <xdr:colOff>220980</xdr:colOff>
                    <xdr:row>65551</xdr:row>
                    <xdr:rowOff>0</xdr:rowOff>
                  </to>
                </anchor>
              </controlPr>
            </control>
          </mc:Choice>
        </mc:AlternateContent>
        <mc:AlternateContent xmlns:mc="http://schemas.openxmlformats.org/markup-compatibility/2006">
          <mc:Choice Requires="x14">
            <control shapeId="7219" r:id="rId54" name="Check Box 51">
              <controlPr defaultSize="0" autoFill="0" autoLine="0" autoPict="0">
                <anchor moveWithCells="1">
                  <from>
                    <xdr:col>770</xdr:col>
                    <xdr:colOff>236220</xdr:colOff>
                    <xdr:row>131085</xdr:row>
                    <xdr:rowOff>83820</xdr:rowOff>
                  </from>
                  <to>
                    <xdr:col>772</xdr:col>
                    <xdr:colOff>220980</xdr:colOff>
                    <xdr:row>131087</xdr:row>
                    <xdr:rowOff>0</xdr:rowOff>
                  </to>
                </anchor>
              </controlPr>
            </control>
          </mc:Choice>
        </mc:AlternateContent>
        <mc:AlternateContent xmlns:mc="http://schemas.openxmlformats.org/markup-compatibility/2006">
          <mc:Choice Requires="x14">
            <control shapeId="7220" r:id="rId55" name="Check Box 52">
              <controlPr defaultSize="0" autoFill="0" autoLine="0" autoPict="0">
                <anchor moveWithCells="1">
                  <from>
                    <xdr:col>770</xdr:col>
                    <xdr:colOff>236220</xdr:colOff>
                    <xdr:row>196621</xdr:row>
                    <xdr:rowOff>83820</xdr:rowOff>
                  </from>
                  <to>
                    <xdr:col>772</xdr:col>
                    <xdr:colOff>220980</xdr:colOff>
                    <xdr:row>196623</xdr:row>
                    <xdr:rowOff>0</xdr:rowOff>
                  </to>
                </anchor>
              </controlPr>
            </control>
          </mc:Choice>
        </mc:AlternateContent>
        <mc:AlternateContent xmlns:mc="http://schemas.openxmlformats.org/markup-compatibility/2006">
          <mc:Choice Requires="x14">
            <control shapeId="7221" r:id="rId56" name="Check Box 53">
              <controlPr defaultSize="0" autoFill="0" autoLine="0" autoPict="0">
                <anchor moveWithCells="1">
                  <from>
                    <xdr:col>770</xdr:col>
                    <xdr:colOff>236220</xdr:colOff>
                    <xdr:row>262157</xdr:row>
                    <xdr:rowOff>83820</xdr:rowOff>
                  </from>
                  <to>
                    <xdr:col>772</xdr:col>
                    <xdr:colOff>220980</xdr:colOff>
                    <xdr:row>262159</xdr:row>
                    <xdr:rowOff>0</xdr:rowOff>
                  </to>
                </anchor>
              </controlPr>
            </control>
          </mc:Choice>
        </mc:AlternateContent>
        <mc:AlternateContent xmlns:mc="http://schemas.openxmlformats.org/markup-compatibility/2006">
          <mc:Choice Requires="x14">
            <control shapeId="7222" r:id="rId57" name="Check Box 54">
              <controlPr defaultSize="0" autoFill="0" autoLine="0" autoPict="0">
                <anchor moveWithCells="1">
                  <from>
                    <xdr:col>770</xdr:col>
                    <xdr:colOff>236220</xdr:colOff>
                    <xdr:row>327693</xdr:row>
                    <xdr:rowOff>83820</xdr:rowOff>
                  </from>
                  <to>
                    <xdr:col>772</xdr:col>
                    <xdr:colOff>220980</xdr:colOff>
                    <xdr:row>327695</xdr:row>
                    <xdr:rowOff>0</xdr:rowOff>
                  </to>
                </anchor>
              </controlPr>
            </control>
          </mc:Choice>
        </mc:AlternateContent>
        <mc:AlternateContent xmlns:mc="http://schemas.openxmlformats.org/markup-compatibility/2006">
          <mc:Choice Requires="x14">
            <control shapeId="7223" r:id="rId58" name="Check Box 55">
              <controlPr defaultSize="0" autoFill="0" autoLine="0" autoPict="0">
                <anchor moveWithCells="1">
                  <from>
                    <xdr:col>770</xdr:col>
                    <xdr:colOff>236220</xdr:colOff>
                    <xdr:row>393229</xdr:row>
                    <xdr:rowOff>83820</xdr:rowOff>
                  </from>
                  <to>
                    <xdr:col>772</xdr:col>
                    <xdr:colOff>220980</xdr:colOff>
                    <xdr:row>393231</xdr:row>
                    <xdr:rowOff>0</xdr:rowOff>
                  </to>
                </anchor>
              </controlPr>
            </control>
          </mc:Choice>
        </mc:AlternateContent>
        <mc:AlternateContent xmlns:mc="http://schemas.openxmlformats.org/markup-compatibility/2006">
          <mc:Choice Requires="x14">
            <control shapeId="7224" r:id="rId59" name="Check Box 56">
              <controlPr defaultSize="0" autoFill="0" autoLine="0" autoPict="0">
                <anchor moveWithCells="1">
                  <from>
                    <xdr:col>770</xdr:col>
                    <xdr:colOff>236220</xdr:colOff>
                    <xdr:row>458765</xdr:row>
                    <xdr:rowOff>83820</xdr:rowOff>
                  </from>
                  <to>
                    <xdr:col>772</xdr:col>
                    <xdr:colOff>220980</xdr:colOff>
                    <xdr:row>458767</xdr:row>
                    <xdr:rowOff>0</xdr:rowOff>
                  </to>
                </anchor>
              </controlPr>
            </control>
          </mc:Choice>
        </mc:AlternateContent>
        <mc:AlternateContent xmlns:mc="http://schemas.openxmlformats.org/markup-compatibility/2006">
          <mc:Choice Requires="x14">
            <control shapeId="7225" r:id="rId60" name="Check Box 57">
              <controlPr defaultSize="0" autoFill="0" autoLine="0" autoPict="0">
                <anchor moveWithCells="1">
                  <from>
                    <xdr:col>770</xdr:col>
                    <xdr:colOff>236220</xdr:colOff>
                    <xdr:row>524301</xdr:row>
                    <xdr:rowOff>83820</xdr:rowOff>
                  </from>
                  <to>
                    <xdr:col>772</xdr:col>
                    <xdr:colOff>220980</xdr:colOff>
                    <xdr:row>524303</xdr:row>
                    <xdr:rowOff>0</xdr:rowOff>
                  </to>
                </anchor>
              </controlPr>
            </control>
          </mc:Choice>
        </mc:AlternateContent>
        <mc:AlternateContent xmlns:mc="http://schemas.openxmlformats.org/markup-compatibility/2006">
          <mc:Choice Requires="x14">
            <control shapeId="7226" r:id="rId61" name="Check Box 58">
              <controlPr defaultSize="0" autoFill="0" autoLine="0" autoPict="0">
                <anchor moveWithCells="1">
                  <from>
                    <xdr:col>770</xdr:col>
                    <xdr:colOff>236220</xdr:colOff>
                    <xdr:row>589837</xdr:row>
                    <xdr:rowOff>83820</xdr:rowOff>
                  </from>
                  <to>
                    <xdr:col>772</xdr:col>
                    <xdr:colOff>220980</xdr:colOff>
                    <xdr:row>589839</xdr:row>
                    <xdr:rowOff>0</xdr:rowOff>
                  </to>
                </anchor>
              </controlPr>
            </control>
          </mc:Choice>
        </mc:AlternateContent>
        <mc:AlternateContent xmlns:mc="http://schemas.openxmlformats.org/markup-compatibility/2006">
          <mc:Choice Requires="x14">
            <control shapeId="7227" r:id="rId62" name="Check Box 59">
              <controlPr defaultSize="0" autoFill="0" autoLine="0" autoPict="0">
                <anchor moveWithCells="1">
                  <from>
                    <xdr:col>770</xdr:col>
                    <xdr:colOff>236220</xdr:colOff>
                    <xdr:row>655373</xdr:row>
                    <xdr:rowOff>83820</xdr:rowOff>
                  </from>
                  <to>
                    <xdr:col>772</xdr:col>
                    <xdr:colOff>220980</xdr:colOff>
                    <xdr:row>655375</xdr:row>
                    <xdr:rowOff>0</xdr:rowOff>
                  </to>
                </anchor>
              </controlPr>
            </control>
          </mc:Choice>
        </mc:AlternateContent>
        <mc:AlternateContent xmlns:mc="http://schemas.openxmlformats.org/markup-compatibility/2006">
          <mc:Choice Requires="x14">
            <control shapeId="7228" r:id="rId63" name="Check Box 60">
              <controlPr defaultSize="0" autoFill="0" autoLine="0" autoPict="0">
                <anchor moveWithCells="1">
                  <from>
                    <xdr:col>770</xdr:col>
                    <xdr:colOff>236220</xdr:colOff>
                    <xdr:row>720909</xdr:row>
                    <xdr:rowOff>83820</xdr:rowOff>
                  </from>
                  <to>
                    <xdr:col>772</xdr:col>
                    <xdr:colOff>220980</xdr:colOff>
                    <xdr:row>720911</xdr:row>
                    <xdr:rowOff>0</xdr:rowOff>
                  </to>
                </anchor>
              </controlPr>
            </control>
          </mc:Choice>
        </mc:AlternateContent>
        <mc:AlternateContent xmlns:mc="http://schemas.openxmlformats.org/markup-compatibility/2006">
          <mc:Choice Requires="x14">
            <control shapeId="7229" r:id="rId64" name="Check Box 61">
              <controlPr defaultSize="0" autoFill="0" autoLine="0" autoPict="0">
                <anchor moveWithCells="1">
                  <from>
                    <xdr:col>770</xdr:col>
                    <xdr:colOff>236220</xdr:colOff>
                    <xdr:row>786445</xdr:row>
                    <xdr:rowOff>83820</xdr:rowOff>
                  </from>
                  <to>
                    <xdr:col>772</xdr:col>
                    <xdr:colOff>220980</xdr:colOff>
                    <xdr:row>786447</xdr:row>
                    <xdr:rowOff>0</xdr:rowOff>
                  </to>
                </anchor>
              </controlPr>
            </control>
          </mc:Choice>
        </mc:AlternateContent>
        <mc:AlternateContent xmlns:mc="http://schemas.openxmlformats.org/markup-compatibility/2006">
          <mc:Choice Requires="x14">
            <control shapeId="7230" r:id="rId65" name="Check Box 62">
              <controlPr defaultSize="0" autoFill="0" autoLine="0" autoPict="0">
                <anchor moveWithCells="1">
                  <from>
                    <xdr:col>770</xdr:col>
                    <xdr:colOff>236220</xdr:colOff>
                    <xdr:row>851981</xdr:row>
                    <xdr:rowOff>83820</xdr:rowOff>
                  </from>
                  <to>
                    <xdr:col>772</xdr:col>
                    <xdr:colOff>220980</xdr:colOff>
                    <xdr:row>851983</xdr:row>
                    <xdr:rowOff>0</xdr:rowOff>
                  </to>
                </anchor>
              </controlPr>
            </control>
          </mc:Choice>
        </mc:AlternateContent>
        <mc:AlternateContent xmlns:mc="http://schemas.openxmlformats.org/markup-compatibility/2006">
          <mc:Choice Requires="x14">
            <control shapeId="7231" r:id="rId66" name="Check Box 63">
              <controlPr defaultSize="0" autoFill="0" autoLine="0" autoPict="0">
                <anchor moveWithCells="1">
                  <from>
                    <xdr:col>770</xdr:col>
                    <xdr:colOff>236220</xdr:colOff>
                    <xdr:row>917517</xdr:row>
                    <xdr:rowOff>83820</xdr:rowOff>
                  </from>
                  <to>
                    <xdr:col>772</xdr:col>
                    <xdr:colOff>220980</xdr:colOff>
                    <xdr:row>917519</xdr:row>
                    <xdr:rowOff>0</xdr:rowOff>
                  </to>
                </anchor>
              </controlPr>
            </control>
          </mc:Choice>
        </mc:AlternateContent>
        <mc:AlternateContent xmlns:mc="http://schemas.openxmlformats.org/markup-compatibility/2006">
          <mc:Choice Requires="x14">
            <control shapeId="7232" r:id="rId67" name="Check Box 64">
              <controlPr defaultSize="0" autoFill="0" autoLine="0" autoPict="0">
                <anchor moveWithCells="1">
                  <from>
                    <xdr:col>770</xdr:col>
                    <xdr:colOff>236220</xdr:colOff>
                    <xdr:row>983053</xdr:row>
                    <xdr:rowOff>83820</xdr:rowOff>
                  </from>
                  <to>
                    <xdr:col>772</xdr:col>
                    <xdr:colOff>220980</xdr:colOff>
                    <xdr:row>983055</xdr:row>
                    <xdr:rowOff>0</xdr:rowOff>
                  </to>
                </anchor>
              </controlPr>
            </control>
          </mc:Choice>
        </mc:AlternateContent>
        <mc:AlternateContent xmlns:mc="http://schemas.openxmlformats.org/markup-compatibility/2006">
          <mc:Choice Requires="x14">
            <control shapeId="7233" r:id="rId68" name="Check Box 65">
              <controlPr defaultSize="0" autoFill="0" autoLine="0" autoPict="0">
                <anchor moveWithCells="1">
                  <from>
                    <xdr:col>1026</xdr:col>
                    <xdr:colOff>236220</xdr:colOff>
                    <xdr:row>13</xdr:row>
                    <xdr:rowOff>83820</xdr:rowOff>
                  </from>
                  <to>
                    <xdr:col>1028</xdr:col>
                    <xdr:colOff>220980</xdr:colOff>
                    <xdr:row>15</xdr:row>
                    <xdr:rowOff>0</xdr:rowOff>
                  </to>
                </anchor>
              </controlPr>
            </control>
          </mc:Choice>
        </mc:AlternateContent>
        <mc:AlternateContent xmlns:mc="http://schemas.openxmlformats.org/markup-compatibility/2006">
          <mc:Choice Requires="x14">
            <control shapeId="7234" r:id="rId69" name="Check Box 66">
              <controlPr defaultSize="0" autoFill="0" autoLine="0" autoPict="0">
                <anchor moveWithCells="1">
                  <from>
                    <xdr:col>1026</xdr:col>
                    <xdr:colOff>236220</xdr:colOff>
                    <xdr:row>65549</xdr:row>
                    <xdr:rowOff>83820</xdr:rowOff>
                  </from>
                  <to>
                    <xdr:col>1028</xdr:col>
                    <xdr:colOff>220980</xdr:colOff>
                    <xdr:row>65551</xdr:row>
                    <xdr:rowOff>0</xdr:rowOff>
                  </to>
                </anchor>
              </controlPr>
            </control>
          </mc:Choice>
        </mc:AlternateContent>
        <mc:AlternateContent xmlns:mc="http://schemas.openxmlformats.org/markup-compatibility/2006">
          <mc:Choice Requires="x14">
            <control shapeId="7235" r:id="rId70" name="Check Box 67">
              <controlPr defaultSize="0" autoFill="0" autoLine="0" autoPict="0">
                <anchor moveWithCells="1">
                  <from>
                    <xdr:col>1026</xdr:col>
                    <xdr:colOff>236220</xdr:colOff>
                    <xdr:row>131085</xdr:row>
                    <xdr:rowOff>83820</xdr:rowOff>
                  </from>
                  <to>
                    <xdr:col>1028</xdr:col>
                    <xdr:colOff>220980</xdr:colOff>
                    <xdr:row>131087</xdr:row>
                    <xdr:rowOff>0</xdr:rowOff>
                  </to>
                </anchor>
              </controlPr>
            </control>
          </mc:Choice>
        </mc:AlternateContent>
        <mc:AlternateContent xmlns:mc="http://schemas.openxmlformats.org/markup-compatibility/2006">
          <mc:Choice Requires="x14">
            <control shapeId="7236" r:id="rId71" name="Check Box 68">
              <controlPr defaultSize="0" autoFill="0" autoLine="0" autoPict="0">
                <anchor moveWithCells="1">
                  <from>
                    <xdr:col>1026</xdr:col>
                    <xdr:colOff>236220</xdr:colOff>
                    <xdr:row>196621</xdr:row>
                    <xdr:rowOff>83820</xdr:rowOff>
                  </from>
                  <to>
                    <xdr:col>1028</xdr:col>
                    <xdr:colOff>220980</xdr:colOff>
                    <xdr:row>196623</xdr:row>
                    <xdr:rowOff>0</xdr:rowOff>
                  </to>
                </anchor>
              </controlPr>
            </control>
          </mc:Choice>
        </mc:AlternateContent>
        <mc:AlternateContent xmlns:mc="http://schemas.openxmlformats.org/markup-compatibility/2006">
          <mc:Choice Requires="x14">
            <control shapeId="7237" r:id="rId72" name="Check Box 69">
              <controlPr defaultSize="0" autoFill="0" autoLine="0" autoPict="0">
                <anchor moveWithCells="1">
                  <from>
                    <xdr:col>1026</xdr:col>
                    <xdr:colOff>236220</xdr:colOff>
                    <xdr:row>262157</xdr:row>
                    <xdr:rowOff>83820</xdr:rowOff>
                  </from>
                  <to>
                    <xdr:col>1028</xdr:col>
                    <xdr:colOff>220980</xdr:colOff>
                    <xdr:row>262159</xdr:row>
                    <xdr:rowOff>0</xdr:rowOff>
                  </to>
                </anchor>
              </controlPr>
            </control>
          </mc:Choice>
        </mc:AlternateContent>
        <mc:AlternateContent xmlns:mc="http://schemas.openxmlformats.org/markup-compatibility/2006">
          <mc:Choice Requires="x14">
            <control shapeId="7238" r:id="rId73" name="Check Box 70">
              <controlPr defaultSize="0" autoFill="0" autoLine="0" autoPict="0">
                <anchor moveWithCells="1">
                  <from>
                    <xdr:col>1026</xdr:col>
                    <xdr:colOff>236220</xdr:colOff>
                    <xdr:row>327693</xdr:row>
                    <xdr:rowOff>83820</xdr:rowOff>
                  </from>
                  <to>
                    <xdr:col>1028</xdr:col>
                    <xdr:colOff>220980</xdr:colOff>
                    <xdr:row>327695</xdr:row>
                    <xdr:rowOff>0</xdr:rowOff>
                  </to>
                </anchor>
              </controlPr>
            </control>
          </mc:Choice>
        </mc:AlternateContent>
        <mc:AlternateContent xmlns:mc="http://schemas.openxmlformats.org/markup-compatibility/2006">
          <mc:Choice Requires="x14">
            <control shapeId="7239" r:id="rId74" name="Check Box 71">
              <controlPr defaultSize="0" autoFill="0" autoLine="0" autoPict="0">
                <anchor moveWithCells="1">
                  <from>
                    <xdr:col>1026</xdr:col>
                    <xdr:colOff>236220</xdr:colOff>
                    <xdr:row>393229</xdr:row>
                    <xdr:rowOff>83820</xdr:rowOff>
                  </from>
                  <to>
                    <xdr:col>1028</xdr:col>
                    <xdr:colOff>220980</xdr:colOff>
                    <xdr:row>393231</xdr:row>
                    <xdr:rowOff>0</xdr:rowOff>
                  </to>
                </anchor>
              </controlPr>
            </control>
          </mc:Choice>
        </mc:AlternateContent>
        <mc:AlternateContent xmlns:mc="http://schemas.openxmlformats.org/markup-compatibility/2006">
          <mc:Choice Requires="x14">
            <control shapeId="7240" r:id="rId75" name="Check Box 72">
              <controlPr defaultSize="0" autoFill="0" autoLine="0" autoPict="0">
                <anchor moveWithCells="1">
                  <from>
                    <xdr:col>1026</xdr:col>
                    <xdr:colOff>236220</xdr:colOff>
                    <xdr:row>458765</xdr:row>
                    <xdr:rowOff>83820</xdr:rowOff>
                  </from>
                  <to>
                    <xdr:col>1028</xdr:col>
                    <xdr:colOff>220980</xdr:colOff>
                    <xdr:row>458767</xdr:row>
                    <xdr:rowOff>0</xdr:rowOff>
                  </to>
                </anchor>
              </controlPr>
            </control>
          </mc:Choice>
        </mc:AlternateContent>
        <mc:AlternateContent xmlns:mc="http://schemas.openxmlformats.org/markup-compatibility/2006">
          <mc:Choice Requires="x14">
            <control shapeId="7241" r:id="rId76" name="Check Box 73">
              <controlPr defaultSize="0" autoFill="0" autoLine="0" autoPict="0">
                <anchor moveWithCells="1">
                  <from>
                    <xdr:col>1026</xdr:col>
                    <xdr:colOff>236220</xdr:colOff>
                    <xdr:row>524301</xdr:row>
                    <xdr:rowOff>83820</xdr:rowOff>
                  </from>
                  <to>
                    <xdr:col>1028</xdr:col>
                    <xdr:colOff>220980</xdr:colOff>
                    <xdr:row>524303</xdr:row>
                    <xdr:rowOff>0</xdr:rowOff>
                  </to>
                </anchor>
              </controlPr>
            </control>
          </mc:Choice>
        </mc:AlternateContent>
        <mc:AlternateContent xmlns:mc="http://schemas.openxmlformats.org/markup-compatibility/2006">
          <mc:Choice Requires="x14">
            <control shapeId="7242" r:id="rId77" name="Check Box 74">
              <controlPr defaultSize="0" autoFill="0" autoLine="0" autoPict="0">
                <anchor moveWithCells="1">
                  <from>
                    <xdr:col>1026</xdr:col>
                    <xdr:colOff>236220</xdr:colOff>
                    <xdr:row>589837</xdr:row>
                    <xdr:rowOff>83820</xdr:rowOff>
                  </from>
                  <to>
                    <xdr:col>1028</xdr:col>
                    <xdr:colOff>220980</xdr:colOff>
                    <xdr:row>589839</xdr:row>
                    <xdr:rowOff>0</xdr:rowOff>
                  </to>
                </anchor>
              </controlPr>
            </control>
          </mc:Choice>
        </mc:AlternateContent>
        <mc:AlternateContent xmlns:mc="http://schemas.openxmlformats.org/markup-compatibility/2006">
          <mc:Choice Requires="x14">
            <control shapeId="7243" r:id="rId78" name="Check Box 75">
              <controlPr defaultSize="0" autoFill="0" autoLine="0" autoPict="0">
                <anchor moveWithCells="1">
                  <from>
                    <xdr:col>1026</xdr:col>
                    <xdr:colOff>236220</xdr:colOff>
                    <xdr:row>655373</xdr:row>
                    <xdr:rowOff>83820</xdr:rowOff>
                  </from>
                  <to>
                    <xdr:col>1028</xdr:col>
                    <xdr:colOff>220980</xdr:colOff>
                    <xdr:row>655375</xdr:row>
                    <xdr:rowOff>0</xdr:rowOff>
                  </to>
                </anchor>
              </controlPr>
            </control>
          </mc:Choice>
        </mc:AlternateContent>
        <mc:AlternateContent xmlns:mc="http://schemas.openxmlformats.org/markup-compatibility/2006">
          <mc:Choice Requires="x14">
            <control shapeId="7244" r:id="rId79" name="Check Box 76">
              <controlPr defaultSize="0" autoFill="0" autoLine="0" autoPict="0">
                <anchor moveWithCells="1">
                  <from>
                    <xdr:col>1026</xdr:col>
                    <xdr:colOff>236220</xdr:colOff>
                    <xdr:row>720909</xdr:row>
                    <xdr:rowOff>83820</xdr:rowOff>
                  </from>
                  <to>
                    <xdr:col>1028</xdr:col>
                    <xdr:colOff>220980</xdr:colOff>
                    <xdr:row>720911</xdr:row>
                    <xdr:rowOff>0</xdr:rowOff>
                  </to>
                </anchor>
              </controlPr>
            </control>
          </mc:Choice>
        </mc:AlternateContent>
        <mc:AlternateContent xmlns:mc="http://schemas.openxmlformats.org/markup-compatibility/2006">
          <mc:Choice Requires="x14">
            <control shapeId="7245" r:id="rId80" name="Check Box 77">
              <controlPr defaultSize="0" autoFill="0" autoLine="0" autoPict="0">
                <anchor moveWithCells="1">
                  <from>
                    <xdr:col>1026</xdr:col>
                    <xdr:colOff>236220</xdr:colOff>
                    <xdr:row>786445</xdr:row>
                    <xdr:rowOff>83820</xdr:rowOff>
                  </from>
                  <to>
                    <xdr:col>1028</xdr:col>
                    <xdr:colOff>220980</xdr:colOff>
                    <xdr:row>786447</xdr:row>
                    <xdr:rowOff>0</xdr:rowOff>
                  </to>
                </anchor>
              </controlPr>
            </control>
          </mc:Choice>
        </mc:AlternateContent>
        <mc:AlternateContent xmlns:mc="http://schemas.openxmlformats.org/markup-compatibility/2006">
          <mc:Choice Requires="x14">
            <control shapeId="7246" r:id="rId81" name="Check Box 78">
              <controlPr defaultSize="0" autoFill="0" autoLine="0" autoPict="0">
                <anchor moveWithCells="1">
                  <from>
                    <xdr:col>1026</xdr:col>
                    <xdr:colOff>236220</xdr:colOff>
                    <xdr:row>851981</xdr:row>
                    <xdr:rowOff>83820</xdr:rowOff>
                  </from>
                  <to>
                    <xdr:col>1028</xdr:col>
                    <xdr:colOff>220980</xdr:colOff>
                    <xdr:row>851983</xdr:row>
                    <xdr:rowOff>0</xdr:rowOff>
                  </to>
                </anchor>
              </controlPr>
            </control>
          </mc:Choice>
        </mc:AlternateContent>
        <mc:AlternateContent xmlns:mc="http://schemas.openxmlformats.org/markup-compatibility/2006">
          <mc:Choice Requires="x14">
            <control shapeId="7247" r:id="rId82" name="Check Box 79">
              <controlPr defaultSize="0" autoFill="0" autoLine="0" autoPict="0">
                <anchor moveWithCells="1">
                  <from>
                    <xdr:col>1026</xdr:col>
                    <xdr:colOff>236220</xdr:colOff>
                    <xdr:row>917517</xdr:row>
                    <xdr:rowOff>83820</xdr:rowOff>
                  </from>
                  <to>
                    <xdr:col>1028</xdr:col>
                    <xdr:colOff>220980</xdr:colOff>
                    <xdr:row>917519</xdr:row>
                    <xdr:rowOff>0</xdr:rowOff>
                  </to>
                </anchor>
              </controlPr>
            </control>
          </mc:Choice>
        </mc:AlternateContent>
        <mc:AlternateContent xmlns:mc="http://schemas.openxmlformats.org/markup-compatibility/2006">
          <mc:Choice Requires="x14">
            <control shapeId="7248" r:id="rId83" name="Check Box 80">
              <controlPr defaultSize="0" autoFill="0" autoLine="0" autoPict="0">
                <anchor moveWithCells="1">
                  <from>
                    <xdr:col>1026</xdr:col>
                    <xdr:colOff>236220</xdr:colOff>
                    <xdr:row>983053</xdr:row>
                    <xdr:rowOff>83820</xdr:rowOff>
                  </from>
                  <to>
                    <xdr:col>1028</xdr:col>
                    <xdr:colOff>220980</xdr:colOff>
                    <xdr:row>983055</xdr:row>
                    <xdr:rowOff>0</xdr:rowOff>
                  </to>
                </anchor>
              </controlPr>
            </control>
          </mc:Choice>
        </mc:AlternateContent>
        <mc:AlternateContent xmlns:mc="http://schemas.openxmlformats.org/markup-compatibility/2006">
          <mc:Choice Requires="x14">
            <control shapeId="7249" r:id="rId84" name="Check Box 81">
              <controlPr defaultSize="0" autoFill="0" autoLine="0" autoPict="0">
                <anchor moveWithCells="1">
                  <from>
                    <xdr:col>1282</xdr:col>
                    <xdr:colOff>236220</xdr:colOff>
                    <xdr:row>13</xdr:row>
                    <xdr:rowOff>83820</xdr:rowOff>
                  </from>
                  <to>
                    <xdr:col>1284</xdr:col>
                    <xdr:colOff>220980</xdr:colOff>
                    <xdr:row>15</xdr:row>
                    <xdr:rowOff>0</xdr:rowOff>
                  </to>
                </anchor>
              </controlPr>
            </control>
          </mc:Choice>
        </mc:AlternateContent>
        <mc:AlternateContent xmlns:mc="http://schemas.openxmlformats.org/markup-compatibility/2006">
          <mc:Choice Requires="x14">
            <control shapeId="7250" r:id="rId85" name="Check Box 82">
              <controlPr defaultSize="0" autoFill="0" autoLine="0" autoPict="0">
                <anchor moveWithCells="1">
                  <from>
                    <xdr:col>1282</xdr:col>
                    <xdr:colOff>236220</xdr:colOff>
                    <xdr:row>65549</xdr:row>
                    <xdr:rowOff>83820</xdr:rowOff>
                  </from>
                  <to>
                    <xdr:col>1284</xdr:col>
                    <xdr:colOff>220980</xdr:colOff>
                    <xdr:row>65551</xdr:row>
                    <xdr:rowOff>0</xdr:rowOff>
                  </to>
                </anchor>
              </controlPr>
            </control>
          </mc:Choice>
        </mc:AlternateContent>
        <mc:AlternateContent xmlns:mc="http://schemas.openxmlformats.org/markup-compatibility/2006">
          <mc:Choice Requires="x14">
            <control shapeId="7251" r:id="rId86" name="Check Box 83">
              <controlPr defaultSize="0" autoFill="0" autoLine="0" autoPict="0">
                <anchor moveWithCells="1">
                  <from>
                    <xdr:col>1282</xdr:col>
                    <xdr:colOff>236220</xdr:colOff>
                    <xdr:row>131085</xdr:row>
                    <xdr:rowOff>83820</xdr:rowOff>
                  </from>
                  <to>
                    <xdr:col>1284</xdr:col>
                    <xdr:colOff>220980</xdr:colOff>
                    <xdr:row>131087</xdr:row>
                    <xdr:rowOff>0</xdr:rowOff>
                  </to>
                </anchor>
              </controlPr>
            </control>
          </mc:Choice>
        </mc:AlternateContent>
        <mc:AlternateContent xmlns:mc="http://schemas.openxmlformats.org/markup-compatibility/2006">
          <mc:Choice Requires="x14">
            <control shapeId="7252" r:id="rId87" name="Check Box 84">
              <controlPr defaultSize="0" autoFill="0" autoLine="0" autoPict="0">
                <anchor moveWithCells="1">
                  <from>
                    <xdr:col>1282</xdr:col>
                    <xdr:colOff>236220</xdr:colOff>
                    <xdr:row>196621</xdr:row>
                    <xdr:rowOff>83820</xdr:rowOff>
                  </from>
                  <to>
                    <xdr:col>1284</xdr:col>
                    <xdr:colOff>220980</xdr:colOff>
                    <xdr:row>196623</xdr:row>
                    <xdr:rowOff>0</xdr:rowOff>
                  </to>
                </anchor>
              </controlPr>
            </control>
          </mc:Choice>
        </mc:AlternateContent>
        <mc:AlternateContent xmlns:mc="http://schemas.openxmlformats.org/markup-compatibility/2006">
          <mc:Choice Requires="x14">
            <control shapeId="7253" r:id="rId88" name="Check Box 85">
              <controlPr defaultSize="0" autoFill="0" autoLine="0" autoPict="0">
                <anchor moveWithCells="1">
                  <from>
                    <xdr:col>1282</xdr:col>
                    <xdr:colOff>236220</xdr:colOff>
                    <xdr:row>262157</xdr:row>
                    <xdr:rowOff>83820</xdr:rowOff>
                  </from>
                  <to>
                    <xdr:col>1284</xdr:col>
                    <xdr:colOff>220980</xdr:colOff>
                    <xdr:row>262159</xdr:row>
                    <xdr:rowOff>0</xdr:rowOff>
                  </to>
                </anchor>
              </controlPr>
            </control>
          </mc:Choice>
        </mc:AlternateContent>
        <mc:AlternateContent xmlns:mc="http://schemas.openxmlformats.org/markup-compatibility/2006">
          <mc:Choice Requires="x14">
            <control shapeId="7254" r:id="rId89" name="Check Box 86">
              <controlPr defaultSize="0" autoFill="0" autoLine="0" autoPict="0">
                <anchor moveWithCells="1">
                  <from>
                    <xdr:col>1282</xdr:col>
                    <xdr:colOff>236220</xdr:colOff>
                    <xdr:row>327693</xdr:row>
                    <xdr:rowOff>83820</xdr:rowOff>
                  </from>
                  <to>
                    <xdr:col>1284</xdr:col>
                    <xdr:colOff>220980</xdr:colOff>
                    <xdr:row>327695</xdr:row>
                    <xdr:rowOff>0</xdr:rowOff>
                  </to>
                </anchor>
              </controlPr>
            </control>
          </mc:Choice>
        </mc:AlternateContent>
        <mc:AlternateContent xmlns:mc="http://schemas.openxmlformats.org/markup-compatibility/2006">
          <mc:Choice Requires="x14">
            <control shapeId="7255" r:id="rId90" name="Check Box 87">
              <controlPr defaultSize="0" autoFill="0" autoLine="0" autoPict="0">
                <anchor moveWithCells="1">
                  <from>
                    <xdr:col>1282</xdr:col>
                    <xdr:colOff>236220</xdr:colOff>
                    <xdr:row>393229</xdr:row>
                    <xdr:rowOff>83820</xdr:rowOff>
                  </from>
                  <to>
                    <xdr:col>1284</xdr:col>
                    <xdr:colOff>220980</xdr:colOff>
                    <xdr:row>393231</xdr:row>
                    <xdr:rowOff>0</xdr:rowOff>
                  </to>
                </anchor>
              </controlPr>
            </control>
          </mc:Choice>
        </mc:AlternateContent>
        <mc:AlternateContent xmlns:mc="http://schemas.openxmlformats.org/markup-compatibility/2006">
          <mc:Choice Requires="x14">
            <control shapeId="7256" r:id="rId91" name="Check Box 88">
              <controlPr defaultSize="0" autoFill="0" autoLine="0" autoPict="0">
                <anchor moveWithCells="1">
                  <from>
                    <xdr:col>1282</xdr:col>
                    <xdr:colOff>236220</xdr:colOff>
                    <xdr:row>458765</xdr:row>
                    <xdr:rowOff>83820</xdr:rowOff>
                  </from>
                  <to>
                    <xdr:col>1284</xdr:col>
                    <xdr:colOff>220980</xdr:colOff>
                    <xdr:row>458767</xdr:row>
                    <xdr:rowOff>0</xdr:rowOff>
                  </to>
                </anchor>
              </controlPr>
            </control>
          </mc:Choice>
        </mc:AlternateContent>
        <mc:AlternateContent xmlns:mc="http://schemas.openxmlformats.org/markup-compatibility/2006">
          <mc:Choice Requires="x14">
            <control shapeId="7257" r:id="rId92" name="Check Box 89">
              <controlPr defaultSize="0" autoFill="0" autoLine="0" autoPict="0">
                <anchor moveWithCells="1">
                  <from>
                    <xdr:col>1282</xdr:col>
                    <xdr:colOff>236220</xdr:colOff>
                    <xdr:row>524301</xdr:row>
                    <xdr:rowOff>83820</xdr:rowOff>
                  </from>
                  <to>
                    <xdr:col>1284</xdr:col>
                    <xdr:colOff>220980</xdr:colOff>
                    <xdr:row>524303</xdr:row>
                    <xdr:rowOff>0</xdr:rowOff>
                  </to>
                </anchor>
              </controlPr>
            </control>
          </mc:Choice>
        </mc:AlternateContent>
        <mc:AlternateContent xmlns:mc="http://schemas.openxmlformats.org/markup-compatibility/2006">
          <mc:Choice Requires="x14">
            <control shapeId="7258" r:id="rId93" name="Check Box 90">
              <controlPr defaultSize="0" autoFill="0" autoLine="0" autoPict="0">
                <anchor moveWithCells="1">
                  <from>
                    <xdr:col>1282</xdr:col>
                    <xdr:colOff>236220</xdr:colOff>
                    <xdr:row>589837</xdr:row>
                    <xdr:rowOff>83820</xdr:rowOff>
                  </from>
                  <to>
                    <xdr:col>1284</xdr:col>
                    <xdr:colOff>220980</xdr:colOff>
                    <xdr:row>589839</xdr:row>
                    <xdr:rowOff>0</xdr:rowOff>
                  </to>
                </anchor>
              </controlPr>
            </control>
          </mc:Choice>
        </mc:AlternateContent>
        <mc:AlternateContent xmlns:mc="http://schemas.openxmlformats.org/markup-compatibility/2006">
          <mc:Choice Requires="x14">
            <control shapeId="7259" r:id="rId94" name="Check Box 91">
              <controlPr defaultSize="0" autoFill="0" autoLine="0" autoPict="0">
                <anchor moveWithCells="1">
                  <from>
                    <xdr:col>1282</xdr:col>
                    <xdr:colOff>236220</xdr:colOff>
                    <xdr:row>655373</xdr:row>
                    <xdr:rowOff>83820</xdr:rowOff>
                  </from>
                  <to>
                    <xdr:col>1284</xdr:col>
                    <xdr:colOff>220980</xdr:colOff>
                    <xdr:row>655375</xdr:row>
                    <xdr:rowOff>0</xdr:rowOff>
                  </to>
                </anchor>
              </controlPr>
            </control>
          </mc:Choice>
        </mc:AlternateContent>
        <mc:AlternateContent xmlns:mc="http://schemas.openxmlformats.org/markup-compatibility/2006">
          <mc:Choice Requires="x14">
            <control shapeId="7260" r:id="rId95" name="Check Box 92">
              <controlPr defaultSize="0" autoFill="0" autoLine="0" autoPict="0">
                <anchor moveWithCells="1">
                  <from>
                    <xdr:col>1282</xdr:col>
                    <xdr:colOff>236220</xdr:colOff>
                    <xdr:row>720909</xdr:row>
                    <xdr:rowOff>83820</xdr:rowOff>
                  </from>
                  <to>
                    <xdr:col>1284</xdr:col>
                    <xdr:colOff>220980</xdr:colOff>
                    <xdr:row>720911</xdr:row>
                    <xdr:rowOff>0</xdr:rowOff>
                  </to>
                </anchor>
              </controlPr>
            </control>
          </mc:Choice>
        </mc:AlternateContent>
        <mc:AlternateContent xmlns:mc="http://schemas.openxmlformats.org/markup-compatibility/2006">
          <mc:Choice Requires="x14">
            <control shapeId="7261" r:id="rId96" name="Check Box 93">
              <controlPr defaultSize="0" autoFill="0" autoLine="0" autoPict="0">
                <anchor moveWithCells="1">
                  <from>
                    <xdr:col>1282</xdr:col>
                    <xdr:colOff>236220</xdr:colOff>
                    <xdr:row>786445</xdr:row>
                    <xdr:rowOff>83820</xdr:rowOff>
                  </from>
                  <to>
                    <xdr:col>1284</xdr:col>
                    <xdr:colOff>220980</xdr:colOff>
                    <xdr:row>786447</xdr:row>
                    <xdr:rowOff>0</xdr:rowOff>
                  </to>
                </anchor>
              </controlPr>
            </control>
          </mc:Choice>
        </mc:AlternateContent>
        <mc:AlternateContent xmlns:mc="http://schemas.openxmlformats.org/markup-compatibility/2006">
          <mc:Choice Requires="x14">
            <control shapeId="7262" r:id="rId97" name="Check Box 94">
              <controlPr defaultSize="0" autoFill="0" autoLine="0" autoPict="0">
                <anchor moveWithCells="1">
                  <from>
                    <xdr:col>1282</xdr:col>
                    <xdr:colOff>236220</xdr:colOff>
                    <xdr:row>851981</xdr:row>
                    <xdr:rowOff>83820</xdr:rowOff>
                  </from>
                  <to>
                    <xdr:col>1284</xdr:col>
                    <xdr:colOff>220980</xdr:colOff>
                    <xdr:row>851983</xdr:row>
                    <xdr:rowOff>0</xdr:rowOff>
                  </to>
                </anchor>
              </controlPr>
            </control>
          </mc:Choice>
        </mc:AlternateContent>
        <mc:AlternateContent xmlns:mc="http://schemas.openxmlformats.org/markup-compatibility/2006">
          <mc:Choice Requires="x14">
            <control shapeId="7263" r:id="rId98" name="Check Box 95">
              <controlPr defaultSize="0" autoFill="0" autoLine="0" autoPict="0">
                <anchor moveWithCells="1">
                  <from>
                    <xdr:col>1282</xdr:col>
                    <xdr:colOff>236220</xdr:colOff>
                    <xdr:row>917517</xdr:row>
                    <xdr:rowOff>83820</xdr:rowOff>
                  </from>
                  <to>
                    <xdr:col>1284</xdr:col>
                    <xdr:colOff>220980</xdr:colOff>
                    <xdr:row>917519</xdr:row>
                    <xdr:rowOff>0</xdr:rowOff>
                  </to>
                </anchor>
              </controlPr>
            </control>
          </mc:Choice>
        </mc:AlternateContent>
        <mc:AlternateContent xmlns:mc="http://schemas.openxmlformats.org/markup-compatibility/2006">
          <mc:Choice Requires="x14">
            <control shapeId="7264" r:id="rId99" name="Check Box 96">
              <controlPr defaultSize="0" autoFill="0" autoLine="0" autoPict="0">
                <anchor moveWithCells="1">
                  <from>
                    <xdr:col>1282</xdr:col>
                    <xdr:colOff>236220</xdr:colOff>
                    <xdr:row>983053</xdr:row>
                    <xdr:rowOff>83820</xdr:rowOff>
                  </from>
                  <to>
                    <xdr:col>1284</xdr:col>
                    <xdr:colOff>220980</xdr:colOff>
                    <xdr:row>983055</xdr:row>
                    <xdr:rowOff>0</xdr:rowOff>
                  </to>
                </anchor>
              </controlPr>
            </control>
          </mc:Choice>
        </mc:AlternateContent>
        <mc:AlternateContent xmlns:mc="http://schemas.openxmlformats.org/markup-compatibility/2006">
          <mc:Choice Requires="x14">
            <control shapeId="7265" r:id="rId100" name="Check Box 97">
              <controlPr defaultSize="0" autoFill="0" autoLine="0" autoPict="0">
                <anchor moveWithCells="1">
                  <from>
                    <xdr:col>1538</xdr:col>
                    <xdr:colOff>236220</xdr:colOff>
                    <xdr:row>13</xdr:row>
                    <xdr:rowOff>83820</xdr:rowOff>
                  </from>
                  <to>
                    <xdr:col>1540</xdr:col>
                    <xdr:colOff>220980</xdr:colOff>
                    <xdr:row>15</xdr:row>
                    <xdr:rowOff>0</xdr:rowOff>
                  </to>
                </anchor>
              </controlPr>
            </control>
          </mc:Choice>
        </mc:AlternateContent>
        <mc:AlternateContent xmlns:mc="http://schemas.openxmlformats.org/markup-compatibility/2006">
          <mc:Choice Requires="x14">
            <control shapeId="7266" r:id="rId101" name="Check Box 98">
              <controlPr defaultSize="0" autoFill="0" autoLine="0" autoPict="0">
                <anchor moveWithCells="1">
                  <from>
                    <xdr:col>1538</xdr:col>
                    <xdr:colOff>236220</xdr:colOff>
                    <xdr:row>65549</xdr:row>
                    <xdr:rowOff>83820</xdr:rowOff>
                  </from>
                  <to>
                    <xdr:col>1540</xdr:col>
                    <xdr:colOff>220980</xdr:colOff>
                    <xdr:row>65551</xdr:row>
                    <xdr:rowOff>0</xdr:rowOff>
                  </to>
                </anchor>
              </controlPr>
            </control>
          </mc:Choice>
        </mc:AlternateContent>
        <mc:AlternateContent xmlns:mc="http://schemas.openxmlformats.org/markup-compatibility/2006">
          <mc:Choice Requires="x14">
            <control shapeId="7267" r:id="rId102" name="Check Box 99">
              <controlPr defaultSize="0" autoFill="0" autoLine="0" autoPict="0">
                <anchor moveWithCells="1">
                  <from>
                    <xdr:col>1538</xdr:col>
                    <xdr:colOff>236220</xdr:colOff>
                    <xdr:row>131085</xdr:row>
                    <xdr:rowOff>83820</xdr:rowOff>
                  </from>
                  <to>
                    <xdr:col>1540</xdr:col>
                    <xdr:colOff>220980</xdr:colOff>
                    <xdr:row>131087</xdr:row>
                    <xdr:rowOff>0</xdr:rowOff>
                  </to>
                </anchor>
              </controlPr>
            </control>
          </mc:Choice>
        </mc:AlternateContent>
        <mc:AlternateContent xmlns:mc="http://schemas.openxmlformats.org/markup-compatibility/2006">
          <mc:Choice Requires="x14">
            <control shapeId="7268" r:id="rId103" name="Check Box 100">
              <controlPr defaultSize="0" autoFill="0" autoLine="0" autoPict="0">
                <anchor moveWithCells="1">
                  <from>
                    <xdr:col>1538</xdr:col>
                    <xdr:colOff>236220</xdr:colOff>
                    <xdr:row>196621</xdr:row>
                    <xdr:rowOff>83820</xdr:rowOff>
                  </from>
                  <to>
                    <xdr:col>1540</xdr:col>
                    <xdr:colOff>220980</xdr:colOff>
                    <xdr:row>196623</xdr:row>
                    <xdr:rowOff>0</xdr:rowOff>
                  </to>
                </anchor>
              </controlPr>
            </control>
          </mc:Choice>
        </mc:AlternateContent>
        <mc:AlternateContent xmlns:mc="http://schemas.openxmlformats.org/markup-compatibility/2006">
          <mc:Choice Requires="x14">
            <control shapeId="7269" r:id="rId104" name="Check Box 101">
              <controlPr defaultSize="0" autoFill="0" autoLine="0" autoPict="0">
                <anchor moveWithCells="1">
                  <from>
                    <xdr:col>1538</xdr:col>
                    <xdr:colOff>236220</xdr:colOff>
                    <xdr:row>262157</xdr:row>
                    <xdr:rowOff>83820</xdr:rowOff>
                  </from>
                  <to>
                    <xdr:col>1540</xdr:col>
                    <xdr:colOff>220980</xdr:colOff>
                    <xdr:row>262159</xdr:row>
                    <xdr:rowOff>0</xdr:rowOff>
                  </to>
                </anchor>
              </controlPr>
            </control>
          </mc:Choice>
        </mc:AlternateContent>
        <mc:AlternateContent xmlns:mc="http://schemas.openxmlformats.org/markup-compatibility/2006">
          <mc:Choice Requires="x14">
            <control shapeId="7270" r:id="rId105" name="Check Box 102">
              <controlPr defaultSize="0" autoFill="0" autoLine="0" autoPict="0">
                <anchor moveWithCells="1">
                  <from>
                    <xdr:col>1538</xdr:col>
                    <xdr:colOff>236220</xdr:colOff>
                    <xdr:row>327693</xdr:row>
                    <xdr:rowOff>83820</xdr:rowOff>
                  </from>
                  <to>
                    <xdr:col>1540</xdr:col>
                    <xdr:colOff>220980</xdr:colOff>
                    <xdr:row>327695</xdr:row>
                    <xdr:rowOff>0</xdr:rowOff>
                  </to>
                </anchor>
              </controlPr>
            </control>
          </mc:Choice>
        </mc:AlternateContent>
        <mc:AlternateContent xmlns:mc="http://schemas.openxmlformats.org/markup-compatibility/2006">
          <mc:Choice Requires="x14">
            <control shapeId="7271" r:id="rId106" name="Check Box 103">
              <controlPr defaultSize="0" autoFill="0" autoLine="0" autoPict="0">
                <anchor moveWithCells="1">
                  <from>
                    <xdr:col>1538</xdr:col>
                    <xdr:colOff>236220</xdr:colOff>
                    <xdr:row>393229</xdr:row>
                    <xdr:rowOff>83820</xdr:rowOff>
                  </from>
                  <to>
                    <xdr:col>1540</xdr:col>
                    <xdr:colOff>220980</xdr:colOff>
                    <xdr:row>393231</xdr:row>
                    <xdr:rowOff>0</xdr:rowOff>
                  </to>
                </anchor>
              </controlPr>
            </control>
          </mc:Choice>
        </mc:AlternateContent>
        <mc:AlternateContent xmlns:mc="http://schemas.openxmlformats.org/markup-compatibility/2006">
          <mc:Choice Requires="x14">
            <control shapeId="7272" r:id="rId107" name="Check Box 104">
              <controlPr defaultSize="0" autoFill="0" autoLine="0" autoPict="0">
                <anchor moveWithCells="1">
                  <from>
                    <xdr:col>1538</xdr:col>
                    <xdr:colOff>236220</xdr:colOff>
                    <xdr:row>458765</xdr:row>
                    <xdr:rowOff>83820</xdr:rowOff>
                  </from>
                  <to>
                    <xdr:col>1540</xdr:col>
                    <xdr:colOff>220980</xdr:colOff>
                    <xdr:row>458767</xdr:row>
                    <xdr:rowOff>0</xdr:rowOff>
                  </to>
                </anchor>
              </controlPr>
            </control>
          </mc:Choice>
        </mc:AlternateContent>
        <mc:AlternateContent xmlns:mc="http://schemas.openxmlformats.org/markup-compatibility/2006">
          <mc:Choice Requires="x14">
            <control shapeId="7273" r:id="rId108" name="Check Box 105">
              <controlPr defaultSize="0" autoFill="0" autoLine="0" autoPict="0">
                <anchor moveWithCells="1">
                  <from>
                    <xdr:col>1538</xdr:col>
                    <xdr:colOff>236220</xdr:colOff>
                    <xdr:row>524301</xdr:row>
                    <xdr:rowOff>83820</xdr:rowOff>
                  </from>
                  <to>
                    <xdr:col>1540</xdr:col>
                    <xdr:colOff>220980</xdr:colOff>
                    <xdr:row>524303</xdr:row>
                    <xdr:rowOff>0</xdr:rowOff>
                  </to>
                </anchor>
              </controlPr>
            </control>
          </mc:Choice>
        </mc:AlternateContent>
        <mc:AlternateContent xmlns:mc="http://schemas.openxmlformats.org/markup-compatibility/2006">
          <mc:Choice Requires="x14">
            <control shapeId="7274" r:id="rId109" name="Check Box 106">
              <controlPr defaultSize="0" autoFill="0" autoLine="0" autoPict="0">
                <anchor moveWithCells="1">
                  <from>
                    <xdr:col>1538</xdr:col>
                    <xdr:colOff>236220</xdr:colOff>
                    <xdr:row>589837</xdr:row>
                    <xdr:rowOff>83820</xdr:rowOff>
                  </from>
                  <to>
                    <xdr:col>1540</xdr:col>
                    <xdr:colOff>220980</xdr:colOff>
                    <xdr:row>589839</xdr:row>
                    <xdr:rowOff>0</xdr:rowOff>
                  </to>
                </anchor>
              </controlPr>
            </control>
          </mc:Choice>
        </mc:AlternateContent>
        <mc:AlternateContent xmlns:mc="http://schemas.openxmlformats.org/markup-compatibility/2006">
          <mc:Choice Requires="x14">
            <control shapeId="7275" r:id="rId110" name="Check Box 107">
              <controlPr defaultSize="0" autoFill="0" autoLine="0" autoPict="0">
                <anchor moveWithCells="1">
                  <from>
                    <xdr:col>1538</xdr:col>
                    <xdr:colOff>236220</xdr:colOff>
                    <xdr:row>655373</xdr:row>
                    <xdr:rowOff>83820</xdr:rowOff>
                  </from>
                  <to>
                    <xdr:col>1540</xdr:col>
                    <xdr:colOff>220980</xdr:colOff>
                    <xdr:row>655375</xdr:row>
                    <xdr:rowOff>0</xdr:rowOff>
                  </to>
                </anchor>
              </controlPr>
            </control>
          </mc:Choice>
        </mc:AlternateContent>
        <mc:AlternateContent xmlns:mc="http://schemas.openxmlformats.org/markup-compatibility/2006">
          <mc:Choice Requires="x14">
            <control shapeId="7276" r:id="rId111" name="Check Box 108">
              <controlPr defaultSize="0" autoFill="0" autoLine="0" autoPict="0">
                <anchor moveWithCells="1">
                  <from>
                    <xdr:col>1538</xdr:col>
                    <xdr:colOff>236220</xdr:colOff>
                    <xdr:row>720909</xdr:row>
                    <xdr:rowOff>83820</xdr:rowOff>
                  </from>
                  <to>
                    <xdr:col>1540</xdr:col>
                    <xdr:colOff>220980</xdr:colOff>
                    <xdr:row>720911</xdr:row>
                    <xdr:rowOff>0</xdr:rowOff>
                  </to>
                </anchor>
              </controlPr>
            </control>
          </mc:Choice>
        </mc:AlternateContent>
        <mc:AlternateContent xmlns:mc="http://schemas.openxmlformats.org/markup-compatibility/2006">
          <mc:Choice Requires="x14">
            <control shapeId="7277" r:id="rId112" name="Check Box 109">
              <controlPr defaultSize="0" autoFill="0" autoLine="0" autoPict="0">
                <anchor moveWithCells="1">
                  <from>
                    <xdr:col>1538</xdr:col>
                    <xdr:colOff>236220</xdr:colOff>
                    <xdr:row>786445</xdr:row>
                    <xdr:rowOff>83820</xdr:rowOff>
                  </from>
                  <to>
                    <xdr:col>1540</xdr:col>
                    <xdr:colOff>220980</xdr:colOff>
                    <xdr:row>786447</xdr:row>
                    <xdr:rowOff>0</xdr:rowOff>
                  </to>
                </anchor>
              </controlPr>
            </control>
          </mc:Choice>
        </mc:AlternateContent>
        <mc:AlternateContent xmlns:mc="http://schemas.openxmlformats.org/markup-compatibility/2006">
          <mc:Choice Requires="x14">
            <control shapeId="7278" r:id="rId113" name="Check Box 110">
              <controlPr defaultSize="0" autoFill="0" autoLine="0" autoPict="0">
                <anchor moveWithCells="1">
                  <from>
                    <xdr:col>1538</xdr:col>
                    <xdr:colOff>236220</xdr:colOff>
                    <xdr:row>851981</xdr:row>
                    <xdr:rowOff>83820</xdr:rowOff>
                  </from>
                  <to>
                    <xdr:col>1540</xdr:col>
                    <xdr:colOff>220980</xdr:colOff>
                    <xdr:row>851983</xdr:row>
                    <xdr:rowOff>0</xdr:rowOff>
                  </to>
                </anchor>
              </controlPr>
            </control>
          </mc:Choice>
        </mc:AlternateContent>
        <mc:AlternateContent xmlns:mc="http://schemas.openxmlformats.org/markup-compatibility/2006">
          <mc:Choice Requires="x14">
            <control shapeId="7279" r:id="rId114" name="Check Box 111">
              <controlPr defaultSize="0" autoFill="0" autoLine="0" autoPict="0">
                <anchor moveWithCells="1">
                  <from>
                    <xdr:col>1538</xdr:col>
                    <xdr:colOff>236220</xdr:colOff>
                    <xdr:row>917517</xdr:row>
                    <xdr:rowOff>83820</xdr:rowOff>
                  </from>
                  <to>
                    <xdr:col>1540</xdr:col>
                    <xdr:colOff>220980</xdr:colOff>
                    <xdr:row>917519</xdr:row>
                    <xdr:rowOff>0</xdr:rowOff>
                  </to>
                </anchor>
              </controlPr>
            </control>
          </mc:Choice>
        </mc:AlternateContent>
        <mc:AlternateContent xmlns:mc="http://schemas.openxmlformats.org/markup-compatibility/2006">
          <mc:Choice Requires="x14">
            <control shapeId="7280" r:id="rId115" name="Check Box 112">
              <controlPr defaultSize="0" autoFill="0" autoLine="0" autoPict="0">
                <anchor moveWithCells="1">
                  <from>
                    <xdr:col>1538</xdr:col>
                    <xdr:colOff>236220</xdr:colOff>
                    <xdr:row>983053</xdr:row>
                    <xdr:rowOff>83820</xdr:rowOff>
                  </from>
                  <to>
                    <xdr:col>1540</xdr:col>
                    <xdr:colOff>220980</xdr:colOff>
                    <xdr:row>983055</xdr:row>
                    <xdr:rowOff>0</xdr:rowOff>
                  </to>
                </anchor>
              </controlPr>
            </control>
          </mc:Choice>
        </mc:AlternateContent>
        <mc:AlternateContent xmlns:mc="http://schemas.openxmlformats.org/markup-compatibility/2006">
          <mc:Choice Requires="x14">
            <control shapeId="7281" r:id="rId116" name="Check Box 113">
              <controlPr defaultSize="0" autoFill="0" autoLine="0" autoPict="0">
                <anchor moveWithCells="1">
                  <from>
                    <xdr:col>1794</xdr:col>
                    <xdr:colOff>236220</xdr:colOff>
                    <xdr:row>13</xdr:row>
                    <xdr:rowOff>83820</xdr:rowOff>
                  </from>
                  <to>
                    <xdr:col>1796</xdr:col>
                    <xdr:colOff>220980</xdr:colOff>
                    <xdr:row>15</xdr:row>
                    <xdr:rowOff>0</xdr:rowOff>
                  </to>
                </anchor>
              </controlPr>
            </control>
          </mc:Choice>
        </mc:AlternateContent>
        <mc:AlternateContent xmlns:mc="http://schemas.openxmlformats.org/markup-compatibility/2006">
          <mc:Choice Requires="x14">
            <control shapeId="7282" r:id="rId117" name="Check Box 114">
              <controlPr defaultSize="0" autoFill="0" autoLine="0" autoPict="0">
                <anchor moveWithCells="1">
                  <from>
                    <xdr:col>1794</xdr:col>
                    <xdr:colOff>236220</xdr:colOff>
                    <xdr:row>65549</xdr:row>
                    <xdr:rowOff>83820</xdr:rowOff>
                  </from>
                  <to>
                    <xdr:col>1796</xdr:col>
                    <xdr:colOff>220980</xdr:colOff>
                    <xdr:row>65551</xdr:row>
                    <xdr:rowOff>0</xdr:rowOff>
                  </to>
                </anchor>
              </controlPr>
            </control>
          </mc:Choice>
        </mc:AlternateContent>
        <mc:AlternateContent xmlns:mc="http://schemas.openxmlformats.org/markup-compatibility/2006">
          <mc:Choice Requires="x14">
            <control shapeId="7283" r:id="rId118" name="Check Box 115">
              <controlPr defaultSize="0" autoFill="0" autoLine="0" autoPict="0">
                <anchor moveWithCells="1">
                  <from>
                    <xdr:col>1794</xdr:col>
                    <xdr:colOff>236220</xdr:colOff>
                    <xdr:row>131085</xdr:row>
                    <xdr:rowOff>83820</xdr:rowOff>
                  </from>
                  <to>
                    <xdr:col>1796</xdr:col>
                    <xdr:colOff>220980</xdr:colOff>
                    <xdr:row>131087</xdr:row>
                    <xdr:rowOff>0</xdr:rowOff>
                  </to>
                </anchor>
              </controlPr>
            </control>
          </mc:Choice>
        </mc:AlternateContent>
        <mc:AlternateContent xmlns:mc="http://schemas.openxmlformats.org/markup-compatibility/2006">
          <mc:Choice Requires="x14">
            <control shapeId="7284" r:id="rId119" name="Check Box 116">
              <controlPr defaultSize="0" autoFill="0" autoLine="0" autoPict="0">
                <anchor moveWithCells="1">
                  <from>
                    <xdr:col>1794</xdr:col>
                    <xdr:colOff>236220</xdr:colOff>
                    <xdr:row>196621</xdr:row>
                    <xdr:rowOff>83820</xdr:rowOff>
                  </from>
                  <to>
                    <xdr:col>1796</xdr:col>
                    <xdr:colOff>220980</xdr:colOff>
                    <xdr:row>196623</xdr:row>
                    <xdr:rowOff>0</xdr:rowOff>
                  </to>
                </anchor>
              </controlPr>
            </control>
          </mc:Choice>
        </mc:AlternateContent>
        <mc:AlternateContent xmlns:mc="http://schemas.openxmlformats.org/markup-compatibility/2006">
          <mc:Choice Requires="x14">
            <control shapeId="7285" r:id="rId120" name="Check Box 117">
              <controlPr defaultSize="0" autoFill="0" autoLine="0" autoPict="0">
                <anchor moveWithCells="1">
                  <from>
                    <xdr:col>1794</xdr:col>
                    <xdr:colOff>236220</xdr:colOff>
                    <xdr:row>262157</xdr:row>
                    <xdr:rowOff>83820</xdr:rowOff>
                  </from>
                  <to>
                    <xdr:col>1796</xdr:col>
                    <xdr:colOff>220980</xdr:colOff>
                    <xdr:row>262159</xdr:row>
                    <xdr:rowOff>0</xdr:rowOff>
                  </to>
                </anchor>
              </controlPr>
            </control>
          </mc:Choice>
        </mc:AlternateContent>
        <mc:AlternateContent xmlns:mc="http://schemas.openxmlformats.org/markup-compatibility/2006">
          <mc:Choice Requires="x14">
            <control shapeId="7286" r:id="rId121" name="Check Box 118">
              <controlPr defaultSize="0" autoFill="0" autoLine="0" autoPict="0">
                <anchor moveWithCells="1">
                  <from>
                    <xdr:col>1794</xdr:col>
                    <xdr:colOff>236220</xdr:colOff>
                    <xdr:row>327693</xdr:row>
                    <xdr:rowOff>83820</xdr:rowOff>
                  </from>
                  <to>
                    <xdr:col>1796</xdr:col>
                    <xdr:colOff>220980</xdr:colOff>
                    <xdr:row>327695</xdr:row>
                    <xdr:rowOff>0</xdr:rowOff>
                  </to>
                </anchor>
              </controlPr>
            </control>
          </mc:Choice>
        </mc:AlternateContent>
        <mc:AlternateContent xmlns:mc="http://schemas.openxmlformats.org/markup-compatibility/2006">
          <mc:Choice Requires="x14">
            <control shapeId="7287" r:id="rId122" name="Check Box 119">
              <controlPr defaultSize="0" autoFill="0" autoLine="0" autoPict="0">
                <anchor moveWithCells="1">
                  <from>
                    <xdr:col>1794</xdr:col>
                    <xdr:colOff>236220</xdr:colOff>
                    <xdr:row>393229</xdr:row>
                    <xdr:rowOff>83820</xdr:rowOff>
                  </from>
                  <to>
                    <xdr:col>1796</xdr:col>
                    <xdr:colOff>220980</xdr:colOff>
                    <xdr:row>393231</xdr:row>
                    <xdr:rowOff>0</xdr:rowOff>
                  </to>
                </anchor>
              </controlPr>
            </control>
          </mc:Choice>
        </mc:AlternateContent>
        <mc:AlternateContent xmlns:mc="http://schemas.openxmlformats.org/markup-compatibility/2006">
          <mc:Choice Requires="x14">
            <control shapeId="7288" r:id="rId123" name="Check Box 120">
              <controlPr defaultSize="0" autoFill="0" autoLine="0" autoPict="0">
                <anchor moveWithCells="1">
                  <from>
                    <xdr:col>1794</xdr:col>
                    <xdr:colOff>236220</xdr:colOff>
                    <xdr:row>458765</xdr:row>
                    <xdr:rowOff>83820</xdr:rowOff>
                  </from>
                  <to>
                    <xdr:col>1796</xdr:col>
                    <xdr:colOff>220980</xdr:colOff>
                    <xdr:row>458767</xdr:row>
                    <xdr:rowOff>0</xdr:rowOff>
                  </to>
                </anchor>
              </controlPr>
            </control>
          </mc:Choice>
        </mc:AlternateContent>
        <mc:AlternateContent xmlns:mc="http://schemas.openxmlformats.org/markup-compatibility/2006">
          <mc:Choice Requires="x14">
            <control shapeId="7289" r:id="rId124" name="Check Box 121">
              <controlPr defaultSize="0" autoFill="0" autoLine="0" autoPict="0">
                <anchor moveWithCells="1">
                  <from>
                    <xdr:col>1794</xdr:col>
                    <xdr:colOff>236220</xdr:colOff>
                    <xdr:row>524301</xdr:row>
                    <xdr:rowOff>83820</xdr:rowOff>
                  </from>
                  <to>
                    <xdr:col>1796</xdr:col>
                    <xdr:colOff>220980</xdr:colOff>
                    <xdr:row>524303</xdr:row>
                    <xdr:rowOff>0</xdr:rowOff>
                  </to>
                </anchor>
              </controlPr>
            </control>
          </mc:Choice>
        </mc:AlternateContent>
        <mc:AlternateContent xmlns:mc="http://schemas.openxmlformats.org/markup-compatibility/2006">
          <mc:Choice Requires="x14">
            <control shapeId="7290" r:id="rId125" name="Check Box 122">
              <controlPr defaultSize="0" autoFill="0" autoLine="0" autoPict="0">
                <anchor moveWithCells="1">
                  <from>
                    <xdr:col>1794</xdr:col>
                    <xdr:colOff>236220</xdr:colOff>
                    <xdr:row>589837</xdr:row>
                    <xdr:rowOff>83820</xdr:rowOff>
                  </from>
                  <to>
                    <xdr:col>1796</xdr:col>
                    <xdr:colOff>220980</xdr:colOff>
                    <xdr:row>589839</xdr:row>
                    <xdr:rowOff>0</xdr:rowOff>
                  </to>
                </anchor>
              </controlPr>
            </control>
          </mc:Choice>
        </mc:AlternateContent>
        <mc:AlternateContent xmlns:mc="http://schemas.openxmlformats.org/markup-compatibility/2006">
          <mc:Choice Requires="x14">
            <control shapeId="7291" r:id="rId126" name="Check Box 123">
              <controlPr defaultSize="0" autoFill="0" autoLine="0" autoPict="0">
                <anchor moveWithCells="1">
                  <from>
                    <xdr:col>1794</xdr:col>
                    <xdr:colOff>236220</xdr:colOff>
                    <xdr:row>655373</xdr:row>
                    <xdr:rowOff>83820</xdr:rowOff>
                  </from>
                  <to>
                    <xdr:col>1796</xdr:col>
                    <xdr:colOff>220980</xdr:colOff>
                    <xdr:row>655375</xdr:row>
                    <xdr:rowOff>0</xdr:rowOff>
                  </to>
                </anchor>
              </controlPr>
            </control>
          </mc:Choice>
        </mc:AlternateContent>
        <mc:AlternateContent xmlns:mc="http://schemas.openxmlformats.org/markup-compatibility/2006">
          <mc:Choice Requires="x14">
            <control shapeId="7292" r:id="rId127" name="Check Box 124">
              <controlPr defaultSize="0" autoFill="0" autoLine="0" autoPict="0">
                <anchor moveWithCells="1">
                  <from>
                    <xdr:col>1794</xdr:col>
                    <xdr:colOff>236220</xdr:colOff>
                    <xdr:row>720909</xdr:row>
                    <xdr:rowOff>83820</xdr:rowOff>
                  </from>
                  <to>
                    <xdr:col>1796</xdr:col>
                    <xdr:colOff>220980</xdr:colOff>
                    <xdr:row>720911</xdr:row>
                    <xdr:rowOff>0</xdr:rowOff>
                  </to>
                </anchor>
              </controlPr>
            </control>
          </mc:Choice>
        </mc:AlternateContent>
        <mc:AlternateContent xmlns:mc="http://schemas.openxmlformats.org/markup-compatibility/2006">
          <mc:Choice Requires="x14">
            <control shapeId="7293" r:id="rId128" name="Check Box 125">
              <controlPr defaultSize="0" autoFill="0" autoLine="0" autoPict="0">
                <anchor moveWithCells="1">
                  <from>
                    <xdr:col>1794</xdr:col>
                    <xdr:colOff>236220</xdr:colOff>
                    <xdr:row>786445</xdr:row>
                    <xdr:rowOff>83820</xdr:rowOff>
                  </from>
                  <to>
                    <xdr:col>1796</xdr:col>
                    <xdr:colOff>220980</xdr:colOff>
                    <xdr:row>786447</xdr:row>
                    <xdr:rowOff>0</xdr:rowOff>
                  </to>
                </anchor>
              </controlPr>
            </control>
          </mc:Choice>
        </mc:AlternateContent>
        <mc:AlternateContent xmlns:mc="http://schemas.openxmlformats.org/markup-compatibility/2006">
          <mc:Choice Requires="x14">
            <control shapeId="7294" r:id="rId129" name="Check Box 126">
              <controlPr defaultSize="0" autoFill="0" autoLine="0" autoPict="0">
                <anchor moveWithCells="1">
                  <from>
                    <xdr:col>1794</xdr:col>
                    <xdr:colOff>236220</xdr:colOff>
                    <xdr:row>851981</xdr:row>
                    <xdr:rowOff>83820</xdr:rowOff>
                  </from>
                  <to>
                    <xdr:col>1796</xdr:col>
                    <xdr:colOff>220980</xdr:colOff>
                    <xdr:row>851983</xdr:row>
                    <xdr:rowOff>0</xdr:rowOff>
                  </to>
                </anchor>
              </controlPr>
            </control>
          </mc:Choice>
        </mc:AlternateContent>
        <mc:AlternateContent xmlns:mc="http://schemas.openxmlformats.org/markup-compatibility/2006">
          <mc:Choice Requires="x14">
            <control shapeId="7295" r:id="rId130" name="Check Box 127">
              <controlPr defaultSize="0" autoFill="0" autoLine="0" autoPict="0">
                <anchor moveWithCells="1">
                  <from>
                    <xdr:col>1794</xdr:col>
                    <xdr:colOff>236220</xdr:colOff>
                    <xdr:row>917517</xdr:row>
                    <xdr:rowOff>83820</xdr:rowOff>
                  </from>
                  <to>
                    <xdr:col>1796</xdr:col>
                    <xdr:colOff>220980</xdr:colOff>
                    <xdr:row>917519</xdr:row>
                    <xdr:rowOff>0</xdr:rowOff>
                  </to>
                </anchor>
              </controlPr>
            </control>
          </mc:Choice>
        </mc:AlternateContent>
        <mc:AlternateContent xmlns:mc="http://schemas.openxmlformats.org/markup-compatibility/2006">
          <mc:Choice Requires="x14">
            <control shapeId="7296" r:id="rId131" name="Check Box 128">
              <controlPr defaultSize="0" autoFill="0" autoLine="0" autoPict="0">
                <anchor moveWithCells="1">
                  <from>
                    <xdr:col>1794</xdr:col>
                    <xdr:colOff>236220</xdr:colOff>
                    <xdr:row>983053</xdr:row>
                    <xdr:rowOff>83820</xdr:rowOff>
                  </from>
                  <to>
                    <xdr:col>1796</xdr:col>
                    <xdr:colOff>220980</xdr:colOff>
                    <xdr:row>983055</xdr:row>
                    <xdr:rowOff>0</xdr:rowOff>
                  </to>
                </anchor>
              </controlPr>
            </control>
          </mc:Choice>
        </mc:AlternateContent>
        <mc:AlternateContent xmlns:mc="http://schemas.openxmlformats.org/markup-compatibility/2006">
          <mc:Choice Requires="x14">
            <control shapeId="7297" r:id="rId132" name="Check Box 129">
              <controlPr defaultSize="0" autoFill="0" autoLine="0" autoPict="0">
                <anchor moveWithCells="1">
                  <from>
                    <xdr:col>2050</xdr:col>
                    <xdr:colOff>236220</xdr:colOff>
                    <xdr:row>13</xdr:row>
                    <xdr:rowOff>83820</xdr:rowOff>
                  </from>
                  <to>
                    <xdr:col>2052</xdr:col>
                    <xdr:colOff>220980</xdr:colOff>
                    <xdr:row>15</xdr:row>
                    <xdr:rowOff>0</xdr:rowOff>
                  </to>
                </anchor>
              </controlPr>
            </control>
          </mc:Choice>
        </mc:AlternateContent>
        <mc:AlternateContent xmlns:mc="http://schemas.openxmlformats.org/markup-compatibility/2006">
          <mc:Choice Requires="x14">
            <control shapeId="7298" r:id="rId133" name="Check Box 130">
              <controlPr defaultSize="0" autoFill="0" autoLine="0" autoPict="0">
                <anchor moveWithCells="1">
                  <from>
                    <xdr:col>2050</xdr:col>
                    <xdr:colOff>236220</xdr:colOff>
                    <xdr:row>65549</xdr:row>
                    <xdr:rowOff>83820</xdr:rowOff>
                  </from>
                  <to>
                    <xdr:col>2052</xdr:col>
                    <xdr:colOff>220980</xdr:colOff>
                    <xdr:row>65551</xdr:row>
                    <xdr:rowOff>0</xdr:rowOff>
                  </to>
                </anchor>
              </controlPr>
            </control>
          </mc:Choice>
        </mc:AlternateContent>
        <mc:AlternateContent xmlns:mc="http://schemas.openxmlformats.org/markup-compatibility/2006">
          <mc:Choice Requires="x14">
            <control shapeId="7299" r:id="rId134" name="Check Box 131">
              <controlPr defaultSize="0" autoFill="0" autoLine="0" autoPict="0">
                <anchor moveWithCells="1">
                  <from>
                    <xdr:col>2050</xdr:col>
                    <xdr:colOff>236220</xdr:colOff>
                    <xdr:row>131085</xdr:row>
                    <xdr:rowOff>83820</xdr:rowOff>
                  </from>
                  <to>
                    <xdr:col>2052</xdr:col>
                    <xdr:colOff>220980</xdr:colOff>
                    <xdr:row>131087</xdr:row>
                    <xdr:rowOff>0</xdr:rowOff>
                  </to>
                </anchor>
              </controlPr>
            </control>
          </mc:Choice>
        </mc:AlternateContent>
        <mc:AlternateContent xmlns:mc="http://schemas.openxmlformats.org/markup-compatibility/2006">
          <mc:Choice Requires="x14">
            <control shapeId="7300" r:id="rId135" name="Check Box 132">
              <controlPr defaultSize="0" autoFill="0" autoLine="0" autoPict="0">
                <anchor moveWithCells="1">
                  <from>
                    <xdr:col>2050</xdr:col>
                    <xdr:colOff>236220</xdr:colOff>
                    <xdr:row>196621</xdr:row>
                    <xdr:rowOff>83820</xdr:rowOff>
                  </from>
                  <to>
                    <xdr:col>2052</xdr:col>
                    <xdr:colOff>220980</xdr:colOff>
                    <xdr:row>196623</xdr:row>
                    <xdr:rowOff>0</xdr:rowOff>
                  </to>
                </anchor>
              </controlPr>
            </control>
          </mc:Choice>
        </mc:AlternateContent>
        <mc:AlternateContent xmlns:mc="http://schemas.openxmlformats.org/markup-compatibility/2006">
          <mc:Choice Requires="x14">
            <control shapeId="7301" r:id="rId136" name="Check Box 133">
              <controlPr defaultSize="0" autoFill="0" autoLine="0" autoPict="0">
                <anchor moveWithCells="1">
                  <from>
                    <xdr:col>2050</xdr:col>
                    <xdr:colOff>236220</xdr:colOff>
                    <xdr:row>262157</xdr:row>
                    <xdr:rowOff>83820</xdr:rowOff>
                  </from>
                  <to>
                    <xdr:col>2052</xdr:col>
                    <xdr:colOff>220980</xdr:colOff>
                    <xdr:row>262159</xdr:row>
                    <xdr:rowOff>0</xdr:rowOff>
                  </to>
                </anchor>
              </controlPr>
            </control>
          </mc:Choice>
        </mc:AlternateContent>
        <mc:AlternateContent xmlns:mc="http://schemas.openxmlformats.org/markup-compatibility/2006">
          <mc:Choice Requires="x14">
            <control shapeId="7302" r:id="rId137" name="Check Box 134">
              <controlPr defaultSize="0" autoFill="0" autoLine="0" autoPict="0">
                <anchor moveWithCells="1">
                  <from>
                    <xdr:col>2050</xdr:col>
                    <xdr:colOff>236220</xdr:colOff>
                    <xdr:row>327693</xdr:row>
                    <xdr:rowOff>83820</xdr:rowOff>
                  </from>
                  <to>
                    <xdr:col>2052</xdr:col>
                    <xdr:colOff>220980</xdr:colOff>
                    <xdr:row>327695</xdr:row>
                    <xdr:rowOff>0</xdr:rowOff>
                  </to>
                </anchor>
              </controlPr>
            </control>
          </mc:Choice>
        </mc:AlternateContent>
        <mc:AlternateContent xmlns:mc="http://schemas.openxmlformats.org/markup-compatibility/2006">
          <mc:Choice Requires="x14">
            <control shapeId="7303" r:id="rId138" name="Check Box 135">
              <controlPr defaultSize="0" autoFill="0" autoLine="0" autoPict="0">
                <anchor moveWithCells="1">
                  <from>
                    <xdr:col>2050</xdr:col>
                    <xdr:colOff>236220</xdr:colOff>
                    <xdr:row>393229</xdr:row>
                    <xdr:rowOff>83820</xdr:rowOff>
                  </from>
                  <to>
                    <xdr:col>2052</xdr:col>
                    <xdr:colOff>220980</xdr:colOff>
                    <xdr:row>393231</xdr:row>
                    <xdr:rowOff>0</xdr:rowOff>
                  </to>
                </anchor>
              </controlPr>
            </control>
          </mc:Choice>
        </mc:AlternateContent>
        <mc:AlternateContent xmlns:mc="http://schemas.openxmlformats.org/markup-compatibility/2006">
          <mc:Choice Requires="x14">
            <control shapeId="7304" r:id="rId139" name="Check Box 136">
              <controlPr defaultSize="0" autoFill="0" autoLine="0" autoPict="0">
                <anchor moveWithCells="1">
                  <from>
                    <xdr:col>2050</xdr:col>
                    <xdr:colOff>236220</xdr:colOff>
                    <xdr:row>458765</xdr:row>
                    <xdr:rowOff>83820</xdr:rowOff>
                  </from>
                  <to>
                    <xdr:col>2052</xdr:col>
                    <xdr:colOff>220980</xdr:colOff>
                    <xdr:row>458767</xdr:row>
                    <xdr:rowOff>0</xdr:rowOff>
                  </to>
                </anchor>
              </controlPr>
            </control>
          </mc:Choice>
        </mc:AlternateContent>
        <mc:AlternateContent xmlns:mc="http://schemas.openxmlformats.org/markup-compatibility/2006">
          <mc:Choice Requires="x14">
            <control shapeId="7305" r:id="rId140" name="Check Box 137">
              <controlPr defaultSize="0" autoFill="0" autoLine="0" autoPict="0">
                <anchor moveWithCells="1">
                  <from>
                    <xdr:col>2050</xdr:col>
                    <xdr:colOff>236220</xdr:colOff>
                    <xdr:row>524301</xdr:row>
                    <xdr:rowOff>83820</xdr:rowOff>
                  </from>
                  <to>
                    <xdr:col>2052</xdr:col>
                    <xdr:colOff>220980</xdr:colOff>
                    <xdr:row>524303</xdr:row>
                    <xdr:rowOff>0</xdr:rowOff>
                  </to>
                </anchor>
              </controlPr>
            </control>
          </mc:Choice>
        </mc:AlternateContent>
        <mc:AlternateContent xmlns:mc="http://schemas.openxmlformats.org/markup-compatibility/2006">
          <mc:Choice Requires="x14">
            <control shapeId="7306" r:id="rId141" name="Check Box 138">
              <controlPr defaultSize="0" autoFill="0" autoLine="0" autoPict="0">
                <anchor moveWithCells="1">
                  <from>
                    <xdr:col>2050</xdr:col>
                    <xdr:colOff>236220</xdr:colOff>
                    <xdr:row>589837</xdr:row>
                    <xdr:rowOff>83820</xdr:rowOff>
                  </from>
                  <to>
                    <xdr:col>2052</xdr:col>
                    <xdr:colOff>220980</xdr:colOff>
                    <xdr:row>589839</xdr:row>
                    <xdr:rowOff>0</xdr:rowOff>
                  </to>
                </anchor>
              </controlPr>
            </control>
          </mc:Choice>
        </mc:AlternateContent>
        <mc:AlternateContent xmlns:mc="http://schemas.openxmlformats.org/markup-compatibility/2006">
          <mc:Choice Requires="x14">
            <control shapeId="7307" r:id="rId142" name="Check Box 139">
              <controlPr defaultSize="0" autoFill="0" autoLine="0" autoPict="0">
                <anchor moveWithCells="1">
                  <from>
                    <xdr:col>2050</xdr:col>
                    <xdr:colOff>236220</xdr:colOff>
                    <xdr:row>655373</xdr:row>
                    <xdr:rowOff>83820</xdr:rowOff>
                  </from>
                  <to>
                    <xdr:col>2052</xdr:col>
                    <xdr:colOff>220980</xdr:colOff>
                    <xdr:row>655375</xdr:row>
                    <xdr:rowOff>0</xdr:rowOff>
                  </to>
                </anchor>
              </controlPr>
            </control>
          </mc:Choice>
        </mc:AlternateContent>
        <mc:AlternateContent xmlns:mc="http://schemas.openxmlformats.org/markup-compatibility/2006">
          <mc:Choice Requires="x14">
            <control shapeId="7308" r:id="rId143" name="Check Box 140">
              <controlPr defaultSize="0" autoFill="0" autoLine="0" autoPict="0">
                <anchor moveWithCells="1">
                  <from>
                    <xdr:col>2050</xdr:col>
                    <xdr:colOff>236220</xdr:colOff>
                    <xdr:row>720909</xdr:row>
                    <xdr:rowOff>83820</xdr:rowOff>
                  </from>
                  <to>
                    <xdr:col>2052</xdr:col>
                    <xdr:colOff>220980</xdr:colOff>
                    <xdr:row>720911</xdr:row>
                    <xdr:rowOff>0</xdr:rowOff>
                  </to>
                </anchor>
              </controlPr>
            </control>
          </mc:Choice>
        </mc:AlternateContent>
        <mc:AlternateContent xmlns:mc="http://schemas.openxmlformats.org/markup-compatibility/2006">
          <mc:Choice Requires="x14">
            <control shapeId="7309" r:id="rId144" name="Check Box 141">
              <controlPr defaultSize="0" autoFill="0" autoLine="0" autoPict="0">
                <anchor moveWithCells="1">
                  <from>
                    <xdr:col>2050</xdr:col>
                    <xdr:colOff>236220</xdr:colOff>
                    <xdr:row>786445</xdr:row>
                    <xdr:rowOff>83820</xdr:rowOff>
                  </from>
                  <to>
                    <xdr:col>2052</xdr:col>
                    <xdr:colOff>220980</xdr:colOff>
                    <xdr:row>786447</xdr:row>
                    <xdr:rowOff>0</xdr:rowOff>
                  </to>
                </anchor>
              </controlPr>
            </control>
          </mc:Choice>
        </mc:AlternateContent>
        <mc:AlternateContent xmlns:mc="http://schemas.openxmlformats.org/markup-compatibility/2006">
          <mc:Choice Requires="x14">
            <control shapeId="7310" r:id="rId145" name="Check Box 142">
              <controlPr defaultSize="0" autoFill="0" autoLine="0" autoPict="0">
                <anchor moveWithCells="1">
                  <from>
                    <xdr:col>2050</xdr:col>
                    <xdr:colOff>236220</xdr:colOff>
                    <xdr:row>851981</xdr:row>
                    <xdr:rowOff>83820</xdr:rowOff>
                  </from>
                  <to>
                    <xdr:col>2052</xdr:col>
                    <xdr:colOff>220980</xdr:colOff>
                    <xdr:row>851983</xdr:row>
                    <xdr:rowOff>0</xdr:rowOff>
                  </to>
                </anchor>
              </controlPr>
            </control>
          </mc:Choice>
        </mc:AlternateContent>
        <mc:AlternateContent xmlns:mc="http://schemas.openxmlformats.org/markup-compatibility/2006">
          <mc:Choice Requires="x14">
            <control shapeId="7311" r:id="rId146" name="Check Box 143">
              <controlPr defaultSize="0" autoFill="0" autoLine="0" autoPict="0">
                <anchor moveWithCells="1">
                  <from>
                    <xdr:col>2050</xdr:col>
                    <xdr:colOff>236220</xdr:colOff>
                    <xdr:row>917517</xdr:row>
                    <xdr:rowOff>83820</xdr:rowOff>
                  </from>
                  <to>
                    <xdr:col>2052</xdr:col>
                    <xdr:colOff>220980</xdr:colOff>
                    <xdr:row>917519</xdr:row>
                    <xdr:rowOff>0</xdr:rowOff>
                  </to>
                </anchor>
              </controlPr>
            </control>
          </mc:Choice>
        </mc:AlternateContent>
        <mc:AlternateContent xmlns:mc="http://schemas.openxmlformats.org/markup-compatibility/2006">
          <mc:Choice Requires="x14">
            <control shapeId="7312" r:id="rId147" name="Check Box 144">
              <controlPr defaultSize="0" autoFill="0" autoLine="0" autoPict="0">
                <anchor moveWithCells="1">
                  <from>
                    <xdr:col>2050</xdr:col>
                    <xdr:colOff>236220</xdr:colOff>
                    <xdr:row>983053</xdr:row>
                    <xdr:rowOff>83820</xdr:rowOff>
                  </from>
                  <to>
                    <xdr:col>2052</xdr:col>
                    <xdr:colOff>220980</xdr:colOff>
                    <xdr:row>983055</xdr:row>
                    <xdr:rowOff>0</xdr:rowOff>
                  </to>
                </anchor>
              </controlPr>
            </control>
          </mc:Choice>
        </mc:AlternateContent>
        <mc:AlternateContent xmlns:mc="http://schemas.openxmlformats.org/markup-compatibility/2006">
          <mc:Choice Requires="x14">
            <control shapeId="7313" r:id="rId148" name="Check Box 145">
              <controlPr defaultSize="0" autoFill="0" autoLine="0" autoPict="0">
                <anchor moveWithCells="1">
                  <from>
                    <xdr:col>2306</xdr:col>
                    <xdr:colOff>236220</xdr:colOff>
                    <xdr:row>13</xdr:row>
                    <xdr:rowOff>83820</xdr:rowOff>
                  </from>
                  <to>
                    <xdr:col>2308</xdr:col>
                    <xdr:colOff>220980</xdr:colOff>
                    <xdr:row>15</xdr:row>
                    <xdr:rowOff>0</xdr:rowOff>
                  </to>
                </anchor>
              </controlPr>
            </control>
          </mc:Choice>
        </mc:AlternateContent>
        <mc:AlternateContent xmlns:mc="http://schemas.openxmlformats.org/markup-compatibility/2006">
          <mc:Choice Requires="x14">
            <control shapeId="7314" r:id="rId149" name="Check Box 146">
              <controlPr defaultSize="0" autoFill="0" autoLine="0" autoPict="0">
                <anchor moveWithCells="1">
                  <from>
                    <xdr:col>2306</xdr:col>
                    <xdr:colOff>236220</xdr:colOff>
                    <xdr:row>65549</xdr:row>
                    <xdr:rowOff>83820</xdr:rowOff>
                  </from>
                  <to>
                    <xdr:col>2308</xdr:col>
                    <xdr:colOff>220980</xdr:colOff>
                    <xdr:row>65551</xdr:row>
                    <xdr:rowOff>0</xdr:rowOff>
                  </to>
                </anchor>
              </controlPr>
            </control>
          </mc:Choice>
        </mc:AlternateContent>
        <mc:AlternateContent xmlns:mc="http://schemas.openxmlformats.org/markup-compatibility/2006">
          <mc:Choice Requires="x14">
            <control shapeId="7315" r:id="rId150" name="Check Box 147">
              <controlPr defaultSize="0" autoFill="0" autoLine="0" autoPict="0">
                <anchor moveWithCells="1">
                  <from>
                    <xdr:col>2306</xdr:col>
                    <xdr:colOff>236220</xdr:colOff>
                    <xdr:row>131085</xdr:row>
                    <xdr:rowOff>83820</xdr:rowOff>
                  </from>
                  <to>
                    <xdr:col>2308</xdr:col>
                    <xdr:colOff>220980</xdr:colOff>
                    <xdr:row>131087</xdr:row>
                    <xdr:rowOff>0</xdr:rowOff>
                  </to>
                </anchor>
              </controlPr>
            </control>
          </mc:Choice>
        </mc:AlternateContent>
        <mc:AlternateContent xmlns:mc="http://schemas.openxmlformats.org/markup-compatibility/2006">
          <mc:Choice Requires="x14">
            <control shapeId="7316" r:id="rId151" name="Check Box 148">
              <controlPr defaultSize="0" autoFill="0" autoLine="0" autoPict="0">
                <anchor moveWithCells="1">
                  <from>
                    <xdr:col>2306</xdr:col>
                    <xdr:colOff>236220</xdr:colOff>
                    <xdr:row>196621</xdr:row>
                    <xdr:rowOff>83820</xdr:rowOff>
                  </from>
                  <to>
                    <xdr:col>2308</xdr:col>
                    <xdr:colOff>220980</xdr:colOff>
                    <xdr:row>196623</xdr:row>
                    <xdr:rowOff>0</xdr:rowOff>
                  </to>
                </anchor>
              </controlPr>
            </control>
          </mc:Choice>
        </mc:AlternateContent>
        <mc:AlternateContent xmlns:mc="http://schemas.openxmlformats.org/markup-compatibility/2006">
          <mc:Choice Requires="x14">
            <control shapeId="7317" r:id="rId152" name="Check Box 149">
              <controlPr defaultSize="0" autoFill="0" autoLine="0" autoPict="0">
                <anchor moveWithCells="1">
                  <from>
                    <xdr:col>2306</xdr:col>
                    <xdr:colOff>236220</xdr:colOff>
                    <xdr:row>262157</xdr:row>
                    <xdr:rowOff>83820</xdr:rowOff>
                  </from>
                  <to>
                    <xdr:col>2308</xdr:col>
                    <xdr:colOff>220980</xdr:colOff>
                    <xdr:row>262159</xdr:row>
                    <xdr:rowOff>0</xdr:rowOff>
                  </to>
                </anchor>
              </controlPr>
            </control>
          </mc:Choice>
        </mc:AlternateContent>
        <mc:AlternateContent xmlns:mc="http://schemas.openxmlformats.org/markup-compatibility/2006">
          <mc:Choice Requires="x14">
            <control shapeId="7318" r:id="rId153" name="Check Box 150">
              <controlPr defaultSize="0" autoFill="0" autoLine="0" autoPict="0">
                <anchor moveWithCells="1">
                  <from>
                    <xdr:col>2306</xdr:col>
                    <xdr:colOff>236220</xdr:colOff>
                    <xdr:row>327693</xdr:row>
                    <xdr:rowOff>83820</xdr:rowOff>
                  </from>
                  <to>
                    <xdr:col>2308</xdr:col>
                    <xdr:colOff>220980</xdr:colOff>
                    <xdr:row>327695</xdr:row>
                    <xdr:rowOff>0</xdr:rowOff>
                  </to>
                </anchor>
              </controlPr>
            </control>
          </mc:Choice>
        </mc:AlternateContent>
        <mc:AlternateContent xmlns:mc="http://schemas.openxmlformats.org/markup-compatibility/2006">
          <mc:Choice Requires="x14">
            <control shapeId="7319" r:id="rId154" name="Check Box 151">
              <controlPr defaultSize="0" autoFill="0" autoLine="0" autoPict="0">
                <anchor moveWithCells="1">
                  <from>
                    <xdr:col>2306</xdr:col>
                    <xdr:colOff>236220</xdr:colOff>
                    <xdr:row>393229</xdr:row>
                    <xdr:rowOff>83820</xdr:rowOff>
                  </from>
                  <to>
                    <xdr:col>2308</xdr:col>
                    <xdr:colOff>220980</xdr:colOff>
                    <xdr:row>393231</xdr:row>
                    <xdr:rowOff>0</xdr:rowOff>
                  </to>
                </anchor>
              </controlPr>
            </control>
          </mc:Choice>
        </mc:AlternateContent>
        <mc:AlternateContent xmlns:mc="http://schemas.openxmlformats.org/markup-compatibility/2006">
          <mc:Choice Requires="x14">
            <control shapeId="7320" r:id="rId155" name="Check Box 152">
              <controlPr defaultSize="0" autoFill="0" autoLine="0" autoPict="0">
                <anchor moveWithCells="1">
                  <from>
                    <xdr:col>2306</xdr:col>
                    <xdr:colOff>236220</xdr:colOff>
                    <xdr:row>458765</xdr:row>
                    <xdr:rowOff>83820</xdr:rowOff>
                  </from>
                  <to>
                    <xdr:col>2308</xdr:col>
                    <xdr:colOff>220980</xdr:colOff>
                    <xdr:row>458767</xdr:row>
                    <xdr:rowOff>0</xdr:rowOff>
                  </to>
                </anchor>
              </controlPr>
            </control>
          </mc:Choice>
        </mc:AlternateContent>
        <mc:AlternateContent xmlns:mc="http://schemas.openxmlformats.org/markup-compatibility/2006">
          <mc:Choice Requires="x14">
            <control shapeId="7321" r:id="rId156" name="Check Box 153">
              <controlPr defaultSize="0" autoFill="0" autoLine="0" autoPict="0">
                <anchor moveWithCells="1">
                  <from>
                    <xdr:col>2306</xdr:col>
                    <xdr:colOff>236220</xdr:colOff>
                    <xdr:row>524301</xdr:row>
                    <xdr:rowOff>83820</xdr:rowOff>
                  </from>
                  <to>
                    <xdr:col>2308</xdr:col>
                    <xdr:colOff>220980</xdr:colOff>
                    <xdr:row>524303</xdr:row>
                    <xdr:rowOff>0</xdr:rowOff>
                  </to>
                </anchor>
              </controlPr>
            </control>
          </mc:Choice>
        </mc:AlternateContent>
        <mc:AlternateContent xmlns:mc="http://schemas.openxmlformats.org/markup-compatibility/2006">
          <mc:Choice Requires="x14">
            <control shapeId="7322" r:id="rId157" name="Check Box 154">
              <controlPr defaultSize="0" autoFill="0" autoLine="0" autoPict="0">
                <anchor moveWithCells="1">
                  <from>
                    <xdr:col>2306</xdr:col>
                    <xdr:colOff>236220</xdr:colOff>
                    <xdr:row>589837</xdr:row>
                    <xdr:rowOff>83820</xdr:rowOff>
                  </from>
                  <to>
                    <xdr:col>2308</xdr:col>
                    <xdr:colOff>220980</xdr:colOff>
                    <xdr:row>589839</xdr:row>
                    <xdr:rowOff>0</xdr:rowOff>
                  </to>
                </anchor>
              </controlPr>
            </control>
          </mc:Choice>
        </mc:AlternateContent>
        <mc:AlternateContent xmlns:mc="http://schemas.openxmlformats.org/markup-compatibility/2006">
          <mc:Choice Requires="x14">
            <control shapeId="7323" r:id="rId158" name="Check Box 155">
              <controlPr defaultSize="0" autoFill="0" autoLine="0" autoPict="0">
                <anchor moveWithCells="1">
                  <from>
                    <xdr:col>2306</xdr:col>
                    <xdr:colOff>236220</xdr:colOff>
                    <xdr:row>655373</xdr:row>
                    <xdr:rowOff>83820</xdr:rowOff>
                  </from>
                  <to>
                    <xdr:col>2308</xdr:col>
                    <xdr:colOff>220980</xdr:colOff>
                    <xdr:row>655375</xdr:row>
                    <xdr:rowOff>0</xdr:rowOff>
                  </to>
                </anchor>
              </controlPr>
            </control>
          </mc:Choice>
        </mc:AlternateContent>
        <mc:AlternateContent xmlns:mc="http://schemas.openxmlformats.org/markup-compatibility/2006">
          <mc:Choice Requires="x14">
            <control shapeId="7324" r:id="rId159" name="Check Box 156">
              <controlPr defaultSize="0" autoFill="0" autoLine="0" autoPict="0">
                <anchor moveWithCells="1">
                  <from>
                    <xdr:col>2306</xdr:col>
                    <xdr:colOff>236220</xdr:colOff>
                    <xdr:row>720909</xdr:row>
                    <xdr:rowOff>83820</xdr:rowOff>
                  </from>
                  <to>
                    <xdr:col>2308</xdr:col>
                    <xdr:colOff>220980</xdr:colOff>
                    <xdr:row>720911</xdr:row>
                    <xdr:rowOff>0</xdr:rowOff>
                  </to>
                </anchor>
              </controlPr>
            </control>
          </mc:Choice>
        </mc:AlternateContent>
        <mc:AlternateContent xmlns:mc="http://schemas.openxmlformats.org/markup-compatibility/2006">
          <mc:Choice Requires="x14">
            <control shapeId="7325" r:id="rId160" name="Check Box 157">
              <controlPr defaultSize="0" autoFill="0" autoLine="0" autoPict="0">
                <anchor moveWithCells="1">
                  <from>
                    <xdr:col>2306</xdr:col>
                    <xdr:colOff>236220</xdr:colOff>
                    <xdr:row>786445</xdr:row>
                    <xdr:rowOff>83820</xdr:rowOff>
                  </from>
                  <to>
                    <xdr:col>2308</xdr:col>
                    <xdr:colOff>220980</xdr:colOff>
                    <xdr:row>786447</xdr:row>
                    <xdr:rowOff>0</xdr:rowOff>
                  </to>
                </anchor>
              </controlPr>
            </control>
          </mc:Choice>
        </mc:AlternateContent>
        <mc:AlternateContent xmlns:mc="http://schemas.openxmlformats.org/markup-compatibility/2006">
          <mc:Choice Requires="x14">
            <control shapeId="7326" r:id="rId161" name="Check Box 158">
              <controlPr defaultSize="0" autoFill="0" autoLine="0" autoPict="0">
                <anchor moveWithCells="1">
                  <from>
                    <xdr:col>2306</xdr:col>
                    <xdr:colOff>236220</xdr:colOff>
                    <xdr:row>851981</xdr:row>
                    <xdr:rowOff>83820</xdr:rowOff>
                  </from>
                  <to>
                    <xdr:col>2308</xdr:col>
                    <xdr:colOff>220980</xdr:colOff>
                    <xdr:row>851983</xdr:row>
                    <xdr:rowOff>0</xdr:rowOff>
                  </to>
                </anchor>
              </controlPr>
            </control>
          </mc:Choice>
        </mc:AlternateContent>
        <mc:AlternateContent xmlns:mc="http://schemas.openxmlformats.org/markup-compatibility/2006">
          <mc:Choice Requires="x14">
            <control shapeId="7327" r:id="rId162" name="Check Box 159">
              <controlPr defaultSize="0" autoFill="0" autoLine="0" autoPict="0">
                <anchor moveWithCells="1">
                  <from>
                    <xdr:col>2306</xdr:col>
                    <xdr:colOff>236220</xdr:colOff>
                    <xdr:row>917517</xdr:row>
                    <xdr:rowOff>83820</xdr:rowOff>
                  </from>
                  <to>
                    <xdr:col>2308</xdr:col>
                    <xdr:colOff>220980</xdr:colOff>
                    <xdr:row>917519</xdr:row>
                    <xdr:rowOff>0</xdr:rowOff>
                  </to>
                </anchor>
              </controlPr>
            </control>
          </mc:Choice>
        </mc:AlternateContent>
        <mc:AlternateContent xmlns:mc="http://schemas.openxmlformats.org/markup-compatibility/2006">
          <mc:Choice Requires="x14">
            <control shapeId="7328" r:id="rId163" name="Check Box 160">
              <controlPr defaultSize="0" autoFill="0" autoLine="0" autoPict="0">
                <anchor moveWithCells="1">
                  <from>
                    <xdr:col>2306</xdr:col>
                    <xdr:colOff>236220</xdr:colOff>
                    <xdr:row>983053</xdr:row>
                    <xdr:rowOff>83820</xdr:rowOff>
                  </from>
                  <to>
                    <xdr:col>2308</xdr:col>
                    <xdr:colOff>220980</xdr:colOff>
                    <xdr:row>983055</xdr:row>
                    <xdr:rowOff>0</xdr:rowOff>
                  </to>
                </anchor>
              </controlPr>
            </control>
          </mc:Choice>
        </mc:AlternateContent>
        <mc:AlternateContent xmlns:mc="http://schemas.openxmlformats.org/markup-compatibility/2006">
          <mc:Choice Requires="x14">
            <control shapeId="7329" r:id="rId164" name="Check Box 161">
              <controlPr defaultSize="0" autoFill="0" autoLine="0" autoPict="0">
                <anchor moveWithCells="1">
                  <from>
                    <xdr:col>2562</xdr:col>
                    <xdr:colOff>236220</xdr:colOff>
                    <xdr:row>13</xdr:row>
                    <xdr:rowOff>83820</xdr:rowOff>
                  </from>
                  <to>
                    <xdr:col>2564</xdr:col>
                    <xdr:colOff>220980</xdr:colOff>
                    <xdr:row>15</xdr:row>
                    <xdr:rowOff>0</xdr:rowOff>
                  </to>
                </anchor>
              </controlPr>
            </control>
          </mc:Choice>
        </mc:AlternateContent>
        <mc:AlternateContent xmlns:mc="http://schemas.openxmlformats.org/markup-compatibility/2006">
          <mc:Choice Requires="x14">
            <control shapeId="7330" r:id="rId165" name="Check Box 162">
              <controlPr defaultSize="0" autoFill="0" autoLine="0" autoPict="0">
                <anchor moveWithCells="1">
                  <from>
                    <xdr:col>2562</xdr:col>
                    <xdr:colOff>236220</xdr:colOff>
                    <xdr:row>65549</xdr:row>
                    <xdr:rowOff>83820</xdr:rowOff>
                  </from>
                  <to>
                    <xdr:col>2564</xdr:col>
                    <xdr:colOff>220980</xdr:colOff>
                    <xdr:row>65551</xdr:row>
                    <xdr:rowOff>0</xdr:rowOff>
                  </to>
                </anchor>
              </controlPr>
            </control>
          </mc:Choice>
        </mc:AlternateContent>
        <mc:AlternateContent xmlns:mc="http://schemas.openxmlformats.org/markup-compatibility/2006">
          <mc:Choice Requires="x14">
            <control shapeId="7331" r:id="rId166" name="Check Box 163">
              <controlPr defaultSize="0" autoFill="0" autoLine="0" autoPict="0">
                <anchor moveWithCells="1">
                  <from>
                    <xdr:col>2562</xdr:col>
                    <xdr:colOff>236220</xdr:colOff>
                    <xdr:row>131085</xdr:row>
                    <xdr:rowOff>83820</xdr:rowOff>
                  </from>
                  <to>
                    <xdr:col>2564</xdr:col>
                    <xdr:colOff>220980</xdr:colOff>
                    <xdr:row>131087</xdr:row>
                    <xdr:rowOff>0</xdr:rowOff>
                  </to>
                </anchor>
              </controlPr>
            </control>
          </mc:Choice>
        </mc:AlternateContent>
        <mc:AlternateContent xmlns:mc="http://schemas.openxmlformats.org/markup-compatibility/2006">
          <mc:Choice Requires="x14">
            <control shapeId="7332" r:id="rId167" name="Check Box 164">
              <controlPr defaultSize="0" autoFill="0" autoLine="0" autoPict="0">
                <anchor moveWithCells="1">
                  <from>
                    <xdr:col>2562</xdr:col>
                    <xdr:colOff>236220</xdr:colOff>
                    <xdr:row>196621</xdr:row>
                    <xdr:rowOff>83820</xdr:rowOff>
                  </from>
                  <to>
                    <xdr:col>2564</xdr:col>
                    <xdr:colOff>220980</xdr:colOff>
                    <xdr:row>196623</xdr:row>
                    <xdr:rowOff>0</xdr:rowOff>
                  </to>
                </anchor>
              </controlPr>
            </control>
          </mc:Choice>
        </mc:AlternateContent>
        <mc:AlternateContent xmlns:mc="http://schemas.openxmlformats.org/markup-compatibility/2006">
          <mc:Choice Requires="x14">
            <control shapeId="7333" r:id="rId168" name="Check Box 165">
              <controlPr defaultSize="0" autoFill="0" autoLine="0" autoPict="0">
                <anchor moveWithCells="1">
                  <from>
                    <xdr:col>2562</xdr:col>
                    <xdr:colOff>236220</xdr:colOff>
                    <xdr:row>262157</xdr:row>
                    <xdr:rowOff>83820</xdr:rowOff>
                  </from>
                  <to>
                    <xdr:col>2564</xdr:col>
                    <xdr:colOff>220980</xdr:colOff>
                    <xdr:row>262159</xdr:row>
                    <xdr:rowOff>0</xdr:rowOff>
                  </to>
                </anchor>
              </controlPr>
            </control>
          </mc:Choice>
        </mc:AlternateContent>
        <mc:AlternateContent xmlns:mc="http://schemas.openxmlformats.org/markup-compatibility/2006">
          <mc:Choice Requires="x14">
            <control shapeId="7334" r:id="rId169" name="Check Box 166">
              <controlPr defaultSize="0" autoFill="0" autoLine="0" autoPict="0">
                <anchor moveWithCells="1">
                  <from>
                    <xdr:col>2562</xdr:col>
                    <xdr:colOff>236220</xdr:colOff>
                    <xdr:row>327693</xdr:row>
                    <xdr:rowOff>83820</xdr:rowOff>
                  </from>
                  <to>
                    <xdr:col>2564</xdr:col>
                    <xdr:colOff>220980</xdr:colOff>
                    <xdr:row>327695</xdr:row>
                    <xdr:rowOff>0</xdr:rowOff>
                  </to>
                </anchor>
              </controlPr>
            </control>
          </mc:Choice>
        </mc:AlternateContent>
        <mc:AlternateContent xmlns:mc="http://schemas.openxmlformats.org/markup-compatibility/2006">
          <mc:Choice Requires="x14">
            <control shapeId="7335" r:id="rId170" name="Check Box 167">
              <controlPr defaultSize="0" autoFill="0" autoLine="0" autoPict="0">
                <anchor moveWithCells="1">
                  <from>
                    <xdr:col>2562</xdr:col>
                    <xdr:colOff>236220</xdr:colOff>
                    <xdr:row>393229</xdr:row>
                    <xdr:rowOff>83820</xdr:rowOff>
                  </from>
                  <to>
                    <xdr:col>2564</xdr:col>
                    <xdr:colOff>220980</xdr:colOff>
                    <xdr:row>393231</xdr:row>
                    <xdr:rowOff>0</xdr:rowOff>
                  </to>
                </anchor>
              </controlPr>
            </control>
          </mc:Choice>
        </mc:AlternateContent>
        <mc:AlternateContent xmlns:mc="http://schemas.openxmlformats.org/markup-compatibility/2006">
          <mc:Choice Requires="x14">
            <control shapeId="7336" r:id="rId171" name="Check Box 168">
              <controlPr defaultSize="0" autoFill="0" autoLine="0" autoPict="0">
                <anchor moveWithCells="1">
                  <from>
                    <xdr:col>2562</xdr:col>
                    <xdr:colOff>236220</xdr:colOff>
                    <xdr:row>458765</xdr:row>
                    <xdr:rowOff>83820</xdr:rowOff>
                  </from>
                  <to>
                    <xdr:col>2564</xdr:col>
                    <xdr:colOff>220980</xdr:colOff>
                    <xdr:row>458767</xdr:row>
                    <xdr:rowOff>0</xdr:rowOff>
                  </to>
                </anchor>
              </controlPr>
            </control>
          </mc:Choice>
        </mc:AlternateContent>
        <mc:AlternateContent xmlns:mc="http://schemas.openxmlformats.org/markup-compatibility/2006">
          <mc:Choice Requires="x14">
            <control shapeId="7337" r:id="rId172" name="Check Box 169">
              <controlPr defaultSize="0" autoFill="0" autoLine="0" autoPict="0">
                <anchor moveWithCells="1">
                  <from>
                    <xdr:col>2562</xdr:col>
                    <xdr:colOff>236220</xdr:colOff>
                    <xdr:row>524301</xdr:row>
                    <xdr:rowOff>83820</xdr:rowOff>
                  </from>
                  <to>
                    <xdr:col>2564</xdr:col>
                    <xdr:colOff>220980</xdr:colOff>
                    <xdr:row>524303</xdr:row>
                    <xdr:rowOff>0</xdr:rowOff>
                  </to>
                </anchor>
              </controlPr>
            </control>
          </mc:Choice>
        </mc:AlternateContent>
        <mc:AlternateContent xmlns:mc="http://schemas.openxmlformats.org/markup-compatibility/2006">
          <mc:Choice Requires="x14">
            <control shapeId="7338" r:id="rId173" name="Check Box 170">
              <controlPr defaultSize="0" autoFill="0" autoLine="0" autoPict="0">
                <anchor moveWithCells="1">
                  <from>
                    <xdr:col>2562</xdr:col>
                    <xdr:colOff>236220</xdr:colOff>
                    <xdr:row>589837</xdr:row>
                    <xdr:rowOff>83820</xdr:rowOff>
                  </from>
                  <to>
                    <xdr:col>2564</xdr:col>
                    <xdr:colOff>220980</xdr:colOff>
                    <xdr:row>589839</xdr:row>
                    <xdr:rowOff>0</xdr:rowOff>
                  </to>
                </anchor>
              </controlPr>
            </control>
          </mc:Choice>
        </mc:AlternateContent>
        <mc:AlternateContent xmlns:mc="http://schemas.openxmlformats.org/markup-compatibility/2006">
          <mc:Choice Requires="x14">
            <control shapeId="7339" r:id="rId174" name="Check Box 171">
              <controlPr defaultSize="0" autoFill="0" autoLine="0" autoPict="0">
                <anchor moveWithCells="1">
                  <from>
                    <xdr:col>2562</xdr:col>
                    <xdr:colOff>236220</xdr:colOff>
                    <xdr:row>655373</xdr:row>
                    <xdr:rowOff>83820</xdr:rowOff>
                  </from>
                  <to>
                    <xdr:col>2564</xdr:col>
                    <xdr:colOff>220980</xdr:colOff>
                    <xdr:row>655375</xdr:row>
                    <xdr:rowOff>0</xdr:rowOff>
                  </to>
                </anchor>
              </controlPr>
            </control>
          </mc:Choice>
        </mc:AlternateContent>
        <mc:AlternateContent xmlns:mc="http://schemas.openxmlformats.org/markup-compatibility/2006">
          <mc:Choice Requires="x14">
            <control shapeId="7340" r:id="rId175" name="Check Box 172">
              <controlPr defaultSize="0" autoFill="0" autoLine="0" autoPict="0">
                <anchor moveWithCells="1">
                  <from>
                    <xdr:col>2562</xdr:col>
                    <xdr:colOff>236220</xdr:colOff>
                    <xdr:row>720909</xdr:row>
                    <xdr:rowOff>83820</xdr:rowOff>
                  </from>
                  <to>
                    <xdr:col>2564</xdr:col>
                    <xdr:colOff>220980</xdr:colOff>
                    <xdr:row>720911</xdr:row>
                    <xdr:rowOff>0</xdr:rowOff>
                  </to>
                </anchor>
              </controlPr>
            </control>
          </mc:Choice>
        </mc:AlternateContent>
        <mc:AlternateContent xmlns:mc="http://schemas.openxmlformats.org/markup-compatibility/2006">
          <mc:Choice Requires="x14">
            <control shapeId="7341" r:id="rId176" name="Check Box 173">
              <controlPr defaultSize="0" autoFill="0" autoLine="0" autoPict="0">
                <anchor moveWithCells="1">
                  <from>
                    <xdr:col>2562</xdr:col>
                    <xdr:colOff>236220</xdr:colOff>
                    <xdr:row>786445</xdr:row>
                    <xdr:rowOff>83820</xdr:rowOff>
                  </from>
                  <to>
                    <xdr:col>2564</xdr:col>
                    <xdr:colOff>220980</xdr:colOff>
                    <xdr:row>786447</xdr:row>
                    <xdr:rowOff>0</xdr:rowOff>
                  </to>
                </anchor>
              </controlPr>
            </control>
          </mc:Choice>
        </mc:AlternateContent>
        <mc:AlternateContent xmlns:mc="http://schemas.openxmlformats.org/markup-compatibility/2006">
          <mc:Choice Requires="x14">
            <control shapeId="7342" r:id="rId177" name="Check Box 174">
              <controlPr defaultSize="0" autoFill="0" autoLine="0" autoPict="0">
                <anchor moveWithCells="1">
                  <from>
                    <xdr:col>2562</xdr:col>
                    <xdr:colOff>236220</xdr:colOff>
                    <xdr:row>851981</xdr:row>
                    <xdr:rowOff>83820</xdr:rowOff>
                  </from>
                  <to>
                    <xdr:col>2564</xdr:col>
                    <xdr:colOff>220980</xdr:colOff>
                    <xdr:row>851983</xdr:row>
                    <xdr:rowOff>0</xdr:rowOff>
                  </to>
                </anchor>
              </controlPr>
            </control>
          </mc:Choice>
        </mc:AlternateContent>
        <mc:AlternateContent xmlns:mc="http://schemas.openxmlformats.org/markup-compatibility/2006">
          <mc:Choice Requires="x14">
            <control shapeId="7343" r:id="rId178" name="Check Box 175">
              <controlPr defaultSize="0" autoFill="0" autoLine="0" autoPict="0">
                <anchor moveWithCells="1">
                  <from>
                    <xdr:col>2562</xdr:col>
                    <xdr:colOff>236220</xdr:colOff>
                    <xdr:row>917517</xdr:row>
                    <xdr:rowOff>83820</xdr:rowOff>
                  </from>
                  <to>
                    <xdr:col>2564</xdr:col>
                    <xdr:colOff>220980</xdr:colOff>
                    <xdr:row>917519</xdr:row>
                    <xdr:rowOff>0</xdr:rowOff>
                  </to>
                </anchor>
              </controlPr>
            </control>
          </mc:Choice>
        </mc:AlternateContent>
        <mc:AlternateContent xmlns:mc="http://schemas.openxmlformats.org/markup-compatibility/2006">
          <mc:Choice Requires="x14">
            <control shapeId="7344" r:id="rId179" name="Check Box 176">
              <controlPr defaultSize="0" autoFill="0" autoLine="0" autoPict="0">
                <anchor moveWithCells="1">
                  <from>
                    <xdr:col>2562</xdr:col>
                    <xdr:colOff>236220</xdr:colOff>
                    <xdr:row>983053</xdr:row>
                    <xdr:rowOff>83820</xdr:rowOff>
                  </from>
                  <to>
                    <xdr:col>2564</xdr:col>
                    <xdr:colOff>220980</xdr:colOff>
                    <xdr:row>983055</xdr:row>
                    <xdr:rowOff>0</xdr:rowOff>
                  </to>
                </anchor>
              </controlPr>
            </control>
          </mc:Choice>
        </mc:AlternateContent>
        <mc:AlternateContent xmlns:mc="http://schemas.openxmlformats.org/markup-compatibility/2006">
          <mc:Choice Requires="x14">
            <control shapeId="7345" r:id="rId180" name="Check Box 177">
              <controlPr defaultSize="0" autoFill="0" autoLine="0" autoPict="0">
                <anchor moveWithCells="1">
                  <from>
                    <xdr:col>2818</xdr:col>
                    <xdr:colOff>236220</xdr:colOff>
                    <xdr:row>13</xdr:row>
                    <xdr:rowOff>83820</xdr:rowOff>
                  </from>
                  <to>
                    <xdr:col>2820</xdr:col>
                    <xdr:colOff>220980</xdr:colOff>
                    <xdr:row>15</xdr:row>
                    <xdr:rowOff>0</xdr:rowOff>
                  </to>
                </anchor>
              </controlPr>
            </control>
          </mc:Choice>
        </mc:AlternateContent>
        <mc:AlternateContent xmlns:mc="http://schemas.openxmlformats.org/markup-compatibility/2006">
          <mc:Choice Requires="x14">
            <control shapeId="7346" r:id="rId181" name="Check Box 178">
              <controlPr defaultSize="0" autoFill="0" autoLine="0" autoPict="0">
                <anchor moveWithCells="1">
                  <from>
                    <xdr:col>2818</xdr:col>
                    <xdr:colOff>236220</xdr:colOff>
                    <xdr:row>65549</xdr:row>
                    <xdr:rowOff>83820</xdr:rowOff>
                  </from>
                  <to>
                    <xdr:col>2820</xdr:col>
                    <xdr:colOff>220980</xdr:colOff>
                    <xdr:row>65551</xdr:row>
                    <xdr:rowOff>0</xdr:rowOff>
                  </to>
                </anchor>
              </controlPr>
            </control>
          </mc:Choice>
        </mc:AlternateContent>
        <mc:AlternateContent xmlns:mc="http://schemas.openxmlformats.org/markup-compatibility/2006">
          <mc:Choice Requires="x14">
            <control shapeId="7347" r:id="rId182" name="Check Box 179">
              <controlPr defaultSize="0" autoFill="0" autoLine="0" autoPict="0">
                <anchor moveWithCells="1">
                  <from>
                    <xdr:col>2818</xdr:col>
                    <xdr:colOff>236220</xdr:colOff>
                    <xdr:row>131085</xdr:row>
                    <xdr:rowOff>83820</xdr:rowOff>
                  </from>
                  <to>
                    <xdr:col>2820</xdr:col>
                    <xdr:colOff>220980</xdr:colOff>
                    <xdr:row>131087</xdr:row>
                    <xdr:rowOff>0</xdr:rowOff>
                  </to>
                </anchor>
              </controlPr>
            </control>
          </mc:Choice>
        </mc:AlternateContent>
        <mc:AlternateContent xmlns:mc="http://schemas.openxmlformats.org/markup-compatibility/2006">
          <mc:Choice Requires="x14">
            <control shapeId="7348" r:id="rId183" name="Check Box 180">
              <controlPr defaultSize="0" autoFill="0" autoLine="0" autoPict="0">
                <anchor moveWithCells="1">
                  <from>
                    <xdr:col>2818</xdr:col>
                    <xdr:colOff>236220</xdr:colOff>
                    <xdr:row>196621</xdr:row>
                    <xdr:rowOff>83820</xdr:rowOff>
                  </from>
                  <to>
                    <xdr:col>2820</xdr:col>
                    <xdr:colOff>220980</xdr:colOff>
                    <xdr:row>196623</xdr:row>
                    <xdr:rowOff>0</xdr:rowOff>
                  </to>
                </anchor>
              </controlPr>
            </control>
          </mc:Choice>
        </mc:AlternateContent>
        <mc:AlternateContent xmlns:mc="http://schemas.openxmlformats.org/markup-compatibility/2006">
          <mc:Choice Requires="x14">
            <control shapeId="7349" r:id="rId184" name="Check Box 181">
              <controlPr defaultSize="0" autoFill="0" autoLine="0" autoPict="0">
                <anchor moveWithCells="1">
                  <from>
                    <xdr:col>2818</xdr:col>
                    <xdr:colOff>236220</xdr:colOff>
                    <xdr:row>262157</xdr:row>
                    <xdr:rowOff>83820</xdr:rowOff>
                  </from>
                  <to>
                    <xdr:col>2820</xdr:col>
                    <xdr:colOff>220980</xdr:colOff>
                    <xdr:row>262159</xdr:row>
                    <xdr:rowOff>0</xdr:rowOff>
                  </to>
                </anchor>
              </controlPr>
            </control>
          </mc:Choice>
        </mc:AlternateContent>
        <mc:AlternateContent xmlns:mc="http://schemas.openxmlformats.org/markup-compatibility/2006">
          <mc:Choice Requires="x14">
            <control shapeId="7350" r:id="rId185" name="Check Box 182">
              <controlPr defaultSize="0" autoFill="0" autoLine="0" autoPict="0">
                <anchor moveWithCells="1">
                  <from>
                    <xdr:col>2818</xdr:col>
                    <xdr:colOff>236220</xdr:colOff>
                    <xdr:row>327693</xdr:row>
                    <xdr:rowOff>83820</xdr:rowOff>
                  </from>
                  <to>
                    <xdr:col>2820</xdr:col>
                    <xdr:colOff>220980</xdr:colOff>
                    <xdr:row>327695</xdr:row>
                    <xdr:rowOff>0</xdr:rowOff>
                  </to>
                </anchor>
              </controlPr>
            </control>
          </mc:Choice>
        </mc:AlternateContent>
        <mc:AlternateContent xmlns:mc="http://schemas.openxmlformats.org/markup-compatibility/2006">
          <mc:Choice Requires="x14">
            <control shapeId="7351" r:id="rId186" name="Check Box 183">
              <controlPr defaultSize="0" autoFill="0" autoLine="0" autoPict="0">
                <anchor moveWithCells="1">
                  <from>
                    <xdr:col>2818</xdr:col>
                    <xdr:colOff>236220</xdr:colOff>
                    <xdr:row>393229</xdr:row>
                    <xdr:rowOff>83820</xdr:rowOff>
                  </from>
                  <to>
                    <xdr:col>2820</xdr:col>
                    <xdr:colOff>220980</xdr:colOff>
                    <xdr:row>393231</xdr:row>
                    <xdr:rowOff>0</xdr:rowOff>
                  </to>
                </anchor>
              </controlPr>
            </control>
          </mc:Choice>
        </mc:AlternateContent>
        <mc:AlternateContent xmlns:mc="http://schemas.openxmlformats.org/markup-compatibility/2006">
          <mc:Choice Requires="x14">
            <control shapeId="7352" r:id="rId187" name="Check Box 184">
              <controlPr defaultSize="0" autoFill="0" autoLine="0" autoPict="0">
                <anchor moveWithCells="1">
                  <from>
                    <xdr:col>2818</xdr:col>
                    <xdr:colOff>236220</xdr:colOff>
                    <xdr:row>458765</xdr:row>
                    <xdr:rowOff>83820</xdr:rowOff>
                  </from>
                  <to>
                    <xdr:col>2820</xdr:col>
                    <xdr:colOff>220980</xdr:colOff>
                    <xdr:row>458767</xdr:row>
                    <xdr:rowOff>0</xdr:rowOff>
                  </to>
                </anchor>
              </controlPr>
            </control>
          </mc:Choice>
        </mc:AlternateContent>
        <mc:AlternateContent xmlns:mc="http://schemas.openxmlformats.org/markup-compatibility/2006">
          <mc:Choice Requires="x14">
            <control shapeId="7353" r:id="rId188" name="Check Box 185">
              <controlPr defaultSize="0" autoFill="0" autoLine="0" autoPict="0">
                <anchor moveWithCells="1">
                  <from>
                    <xdr:col>2818</xdr:col>
                    <xdr:colOff>236220</xdr:colOff>
                    <xdr:row>524301</xdr:row>
                    <xdr:rowOff>83820</xdr:rowOff>
                  </from>
                  <to>
                    <xdr:col>2820</xdr:col>
                    <xdr:colOff>220980</xdr:colOff>
                    <xdr:row>524303</xdr:row>
                    <xdr:rowOff>0</xdr:rowOff>
                  </to>
                </anchor>
              </controlPr>
            </control>
          </mc:Choice>
        </mc:AlternateContent>
        <mc:AlternateContent xmlns:mc="http://schemas.openxmlformats.org/markup-compatibility/2006">
          <mc:Choice Requires="x14">
            <control shapeId="7354" r:id="rId189" name="Check Box 186">
              <controlPr defaultSize="0" autoFill="0" autoLine="0" autoPict="0">
                <anchor moveWithCells="1">
                  <from>
                    <xdr:col>2818</xdr:col>
                    <xdr:colOff>236220</xdr:colOff>
                    <xdr:row>589837</xdr:row>
                    <xdr:rowOff>83820</xdr:rowOff>
                  </from>
                  <to>
                    <xdr:col>2820</xdr:col>
                    <xdr:colOff>220980</xdr:colOff>
                    <xdr:row>589839</xdr:row>
                    <xdr:rowOff>0</xdr:rowOff>
                  </to>
                </anchor>
              </controlPr>
            </control>
          </mc:Choice>
        </mc:AlternateContent>
        <mc:AlternateContent xmlns:mc="http://schemas.openxmlformats.org/markup-compatibility/2006">
          <mc:Choice Requires="x14">
            <control shapeId="7355" r:id="rId190" name="Check Box 187">
              <controlPr defaultSize="0" autoFill="0" autoLine="0" autoPict="0">
                <anchor moveWithCells="1">
                  <from>
                    <xdr:col>2818</xdr:col>
                    <xdr:colOff>236220</xdr:colOff>
                    <xdr:row>655373</xdr:row>
                    <xdr:rowOff>83820</xdr:rowOff>
                  </from>
                  <to>
                    <xdr:col>2820</xdr:col>
                    <xdr:colOff>220980</xdr:colOff>
                    <xdr:row>655375</xdr:row>
                    <xdr:rowOff>0</xdr:rowOff>
                  </to>
                </anchor>
              </controlPr>
            </control>
          </mc:Choice>
        </mc:AlternateContent>
        <mc:AlternateContent xmlns:mc="http://schemas.openxmlformats.org/markup-compatibility/2006">
          <mc:Choice Requires="x14">
            <control shapeId="7356" r:id="rId191" name="Check Box 188">
              <controlPr defaultSize="0" autoFill="0" autoLine="0" autoPict="0">
                <anchor moveWithCells="1">
                  <from>
                    <xdr:col>2818</xdr:col>
                    <xdr:colOff>236220</xdr:colOff>
                    <xdr:row>720909</xdr:row>
                    <xdr:rowOff>83820</xdr:rowOff>
                  </from>
                  <to>
                    <xdr:col>2820</xdr:col>
                    <xdr:colOff>220980</xdr:colOff>
                    <xdr:row>720911</xdr:row>
                    <xdr:rowOff>0</xdr:rowOff>
                  </to>
                </anchor>
              </controlPr>
            </control>
          </mc:Choice>
        </mc:AlternateContent>
        <mc:AlternateContent xmlns:mc="http://schemas.openxmlformats.org/markup-compatibility/2006">
          <mc:Choice Requires="x14">
            <control shapeId="7357" r:id="rId192" name="Check Box 189">
              <controlPr defaultSize="0" autoFill="0" autoLine="0" autoPict="0">
                <anchor moveWithCells="1">
                  <from>
                    <xdr:col>2818</xdr:col>
                    <xdr:colOff>236220</xdr:colOff>
                    <xdr:row>786445</xdr:row>
                    <xdr:rowOff>83820</xdr:rowOff>
                  </from>
                  <to>
                    <xdr:col>2820</xdr:col>
                    <xdr:colOff>220980</xdr:colOff>
                    <xdr:row>786447</xdr:row>
                    <xdr:rowOff>0</xdr:rowOff>
                  </to>
                </anchor>
              </controlPr>
            </control>
          </mc:Choice>
        </mc:AlternateContent>
        <mc:AlternateContent xmlns:mc="http://schemas.openxmlformats.org/markup-compatibility/2006">
          <mc:Choice Requires="x14">
            <control shapeId="7358" r:id="rId193" name="Check Box 190">
              <controlPr defaultSize="0" autoFill="0" autoLine="0" autoPict="0">
                <anchor moveWithCells="1">
                  <from>
                    <xdr:col>2818</xdr:col>
                    <xdr:colOff>236220</xdr:colOff>
                    <xdr:row>851981</xdr:row>
                    <xdr:rowOff>83820</xdr:rowOff>
                  </from>
                  <to>
                    <xdr:col>2820</xdr:col>
                    <xdr:colOff>220980</xdr:colOff>
                    <xdr:row>851983</xdr:row>
                    <xdr:rowOff>0</xdr:rowOff>
                  </to>
                </anchor>
              </controlPr>
            </control>
          </mc:Choice>
        </mc:AlternateContent>
        <mc:AlternateContent xmlns:mc="http://schemas.openxmlformats.org/markup-compatibility/2006">
          <mc:Choice Requires="x14">
            <control shapeId="7359" r:id="rId194" name="Check Box 191">
              <controlPr defaultSize="0" autoFill="0" autoLine="0" autoPict="0">
                <anchor moveWithCells="1">
                  <from>
                    <xdr:col>2818</xdr:col>
                    <xdr:colOff>236220</xdr:colOff>
                    <xdr:row>917517</xdr:row>
                    <xdr:rowOff>83820</xdr:rowOff>
                  </from>
                  <to>
                    <xdr:col>2820</xdr:col>
                    <xdr:colOff>220980</xdr:colOff>
                    <xdr:row>917519</xdr:row>
                    <xdr:rowOff>0</xdr:rowOff>
                  </to>
                </anchor>
              </controlPr>
            </control>
          </mc:Choice>
        </mc:AlternateContent>
        <mc:AlternateContent xmlns:mc="http://schemas.openxmlformats.org/markup-compatibility/2006">
          <mc:Choice Requires="x14">
            <control shapeId="7360" r:id="rId195" name="Check Box 192">
              <controlPr defaultSize="0" autoFill="0" autoLine="0" autoPict="0">
                <anchor moveWithCells="1">
                  <from>
                    <xdr:col>2818</xdr:col>
                    <xdr:colOff>236220</xdr:colOff>
                    <xdr:row>983053</xdr:row>
                    <xdr:rowOff>83820</xdr:rowOff>
                  </from>
                  <to>
                    <xdr:col>2820</xdr:col>
                    <xdr:colOff>220980</xdr:colOff>
                    <xdr:row>983055</xdr:row>
                    <xdr:rowOff>0</xdr:rowOff>
                  </to>
                </anchor>
              </controlPr>
            </control>
          </mc:Choice>
        </mc:AlternateContent>
        <mc:AlternateContent xmlns:mc="http://schemas.openxmlformats.org/markup-compatibility/2006">
          <mc:Choice Requires="x14">
            <control shapeId="7361" r:id="rId196" name="Check Box 193">
              <controlPr defaultSize="0" autoFill="0" autoLine="0" autoPict="0">
                <anchor moveWithCells="1">
                  <from>
                    <xdr:col>3074</xdr:col>
                    <xdr:colOff>236220</xdr:colOff>
                    <xdr:row>13</xdr:row>
                    <xdr:rowOff>83820</xdr:rowOff>
                  </from>
                  <to>
                    <xdr:col>3076</xdr:col>
                    <xdr:colOff>220980</xdr:colOff>
                    <xdr:row>15</xdr:row>
                    <xdr:rowOff>0</xdr:rowOff>
                  </to>
                </anchor>
              </controlPr>
            </control>
          </mc:Choice>
        </mc:AlternateContent>
        <mc:AlternateContent xmlns:mc="http://schemas.openxmlformats.org/markup-compatibility/2006">
          <mc:Choice Requires="x14">
            <control shapeId="7362" r:id="rId197" name="Check Box 194">
              <controlPr defaultSize="0" autoFill="0" autoLine="0" autoPict="0">
                <anchor moveWithCells="1">
                  <from>
                    <xdr:col>3074</xdr:col>
                    <xdr:colOff>236220</xdr:colOff>
                    <xdr:row>65549</xdr:row>
                    <xdr:rowOff>83820</xdr:rowOff>
                  </from>
                  <to>
                    <xdr:col>3076</xdr:col>
                    <xdr:colOff>220980</xdr:colOff>
                    <xdr:row>65551</xdr:row>
                    <xdr:rowOff>0</xdr:rowOff>
                  </to>
                </anchor>
              </controlPr>
            </control>
          </mc:Choice>
        </mc:AlternateContent>
        <mc:AlternateContent xmlns:mc="http://schemas.openxmlformats.org/markup-compatibility/2006">
          <mc:Choice Requires="x14">
            <control shapeId="7363" r:id="rId198" name="Check Box 195">
              <controlPr defaultSize="0" autoFill="0" autoLine="0" autoPict="0">
                <anchor moveWithCells="1">
                  <from>
                    <xdr:col>3074</xdr:col>
                    <xdr:colOff>236220</xdr:colOff>
                    <xdr:row>131085</xdr:row>
                    <xdr:rowOff>83820</xdr:rowOff>
                  </from>
                  <to>
                    <xdr:col>3076</xdr:col>
                    <xdr:colOff>220980</xdr:colOff>
                    <xdr:row>131087</xdr:row>
                    <xdr:rowOff>0</xdr:rowOff>
                  </to>
                </anchor>
              </controlPr>
            </control>
          </mc:Choice>
        </mc:AlternateContent>
        <mc:AlternateContent xmlns:mc="http://schemas.openxmlformats.org/markup-compatibility/2006">
          <mc:Choice Requires="x14">
            <control shapeId="7364" r:id="rId199" name="Check Box 196">
              <controlPr defaultSize="0" autoFill="0" autoLine="0" autoPict="0">
                <anchor moveWithCells="1">
                  <from>
                    <xdr:col>3074</xdr:col>
                    <xdr:colOff>236220</xdr:colOff>
                    <xdr:row>196621</xdr:row>
                    <xdr:rowOff>83820</xdr:rowOff>
                  </from>
                  <to>
                    <xdr:col>3076</xdr:col>
                    <xdr:colOff>220980</xdr:colOff>
                    <xdr:row>196623</xdr:row>
                    <xdr:rowOff>0</xdr:rowOff>
                  </to>
                </anchor>
              </controlPr>
            </control>
          </mc:Choice>
        </mc:AlternateContent>
        <mc:AlternateContent xmlns:mc="http://schemas.openxmlformats.org/markup-compatibility/2006">
          <mc:Choice Requires="x14">
            <control shapeId="7365" r:id="rId200" name="Check Box 197">
              <controlPr defaultSize="0" autoFill="0" autoLine="0" autoPict="0">
                <anchor moveWithCells="1">
                  <from>
                    <xdr:col>3074</xdr:col>
                    <xdr:colOff>236220</xdr:colOff>
                    <xdr:row>262157</xdr:row>
                    <xdr:rowOff>83820</xdr:rowOff>
                  </from>
                  <to>
                    <xdr:col>3076</xdr:col>
                    <xdr:colOff>220980</xdr:colOff>
                    <xdr:row>262159</xdr:row>
                    <xdr:rowOff>0</xdr:rowOff>
                  </to>
                </anchor>
              </controlPr>
            </control>
          </mc:Choice>
        </mc:AlternateContent>
        <mc:AlternateContent xmlns:mc="http://schemas.openxmlformats.org/markup-compatibility/2006">
          <mc:Choice Requires="x14">
            <control shapeId="7366" r:id="rId201" name="Check Box 198">
              <controlPr defaultSize="0" autoFill="0" autoLine="0" autoPict="0">
                <anchor moveWithCells="1">
                  <from>
                    <xdr:col>3074</xdr:col>
                    <xdr:colOff>236220</xdr:colOff>
                    <xdr:row>327693</xdr:row>
                    <xdr:rowOff>83820</xdr:rowOff>
                  </from>
                  <to>
                    <xdr:col>3076</xdr:col>
                    <xdr:colOff>220980</xdr:colOff>
                    <xdr:row>327695</xdr:row>
                    <xdr:rowOff>0</xdr:rowOff>
                  </to>
                </anchor>
              </controlPr>
            </control>
          </mc:Choice>
        </mc:AlternateContent>
        <mc:AlternateContent xmlns:mc="http://schemas.openxmlformats.org/markup-compatibility/2006">
          <mc:Choice Requires="x14">
            <control shapeId="7367" r:id="rId202" name="Check Box 199">
              <controlPr defaultSize="0" autoFill="0" autoLine="0" autoPict="0">
                <anchor moveWithCells="1">
                  <from>
                    <xdr:col>3074</xdr:col>
                    <xdr:colOff>236220</xdr:colOff>
                    <xdr:row>393229</xdr:row>
                    <xdr:rowOff>83820</xdr:rowOff>
                  </from>
                  <to>
                    <xdr:col>3076</xdr:col>
                    <xdr:colOff>220980</xdr:colOff>
                    <xdr:row>393231</xdr:row>
                    <xdr:rowOff>0</xdr:rowOff>
                  </to>
                </anchor>
              </controlPr>
            </control>
          </mc:Choice>
        </mc:AlternateContent>
        <mc:AlternateContent xmlns:mc="http://schemas.openxmlformats.org/markup-compatibility/2006">
          <mc:Choice Requires="x14">
            <control shapeId="7368" r:id="rId203" name="Check Box 200">
              <controlPr defaultSize="0" autoFill="0" autoLine="0" autoPict="0">
                <anchor moveWithCells="1">
                  <from>
                    <xdr:col>3074</xdr:col>
                    <xdr:colOff>236220</xdr:colOff>
                    <xdr:row>458765</xdr:row>
                    <xdr:rowOff>83820</xdr:rowOff>
                  </from>
                  <to>
                    <xdr:col>3076</xdr:col>
                    <xdr:colOff>220980</xdr:colOff>
                    <xdr:row>458767</xdr:row>
                    <xdr:rowOff>0</xdr:rowOff>
                  </to>
                </anchor>
              </controlPr>
            </control>
          </mc:Choice>
        </mc:AlternateContent>
        <mc:AlternateContent xmlns:mc="http://schemas.openxmlformats.org/markup-compatibility/2006">
          <mc:Choice Requires="x14">
            <control shapeId="7369" r:id="rId204" name="Check Box 201">
              <controlPr defaultSize="0" autoFill="0" autoLine="0" autoPict="0">
                <anchor moveWithCells="1">
                  <from>
                    <xdr:col>3074</xdr:col>
                    <xdr:colOff>236220</xdr:colOff>
                    <xdr:row>524301</xdr:row>
                    <xdr:rowOff>83820</xdr:rowOff>
                  </from>
                  <to>
                    <xdr:col>3076</xdr:col>
                    <xdr:colOff>220980</xdr:colOff>
                    <xdr:row>524303</xdr:row>
                    <xdr:rowOff>0</xdr:rowOff>
                  </to>
                </anchor>
              </controlPr>
            </control>
          </mc:Choice>
        </mc:AlternateContent>
        <mc:AlternateContent xmlns:mc="http://schemas.openxmlformats.org/markup-compatibility/2006">
          <mc:Choice Requires="x14">
            <control shapeId="7370" r:id="rId205" name="Check Box 202">
              <controlPr defaultSize="0" autoFill="0" autoLine="0" autoPict="0">
                <anchor moveWithCells="1">
                  <from>
                    <xdr:col>3074</xdr:col>
                    <xdr:colOff>236220</xdr:colOff>
                    <xdr:row>589837</xdr:row>
                    <xdr:rowOff>83820</xdr:rowOff>
                  </from>
                  <to>
                    <xdr:col>3076</xdr:col>
                    <xdr:colOff>220980</xdr:colOff>
                    <xdr:row>589839</xdr:row>
                    <xdr:rowOff>0</xdr:rowOff>
                  </to>
                </anchor>
              </controlPr>
            </control>
          </mc:Choice>
        </mc:AlternateContent>
        <mc:AlternateContent xmlns:mc="http://schemas.openxmlformats.org/markup-compatibility/2006">
          <mc:Choice Requires="x14">
            <control shapeId="7371" r:id="rId206" name="Check Box 203">
              <controlPr defaultSize="0" autoFill="0" autoLine="0" autoPict="0">
                <anchor moveWithCells="1">
                  <from>
                    <xdr:col>3074</xdr:col>
                    <xdr:colOff>236220</xdr:colOff>
                    <xdr:row>655373</xdr:row>
                    <xdr:rowOff>83820</xdr:rowOff>
                  </from>
                  <to>
                    <xdr:col>3076</xdr:col>
                    <xdr:colOff>220980</xdr:colOff>
                    <xdr:row>655375</xdr:row>
                    <xdr:rowOff>0</xdr:rowOff>
                  </to>
                </anchor>
              </controlPr>
            </control>
          </mc:Choice>
        </mc:AlternateContent>
        <mc:AlternateContent xmlns:mc="http://schemas.openxmlformats.org/markup-compatibility/2006">
          <mc:Choice Requires="x14">
            <control shapeId="7372" r:id="rId207" name="Check Box 204">
              <controlPr defaultSize="0" autoFill="0" autoLine="0" autoPict="0">
                <anchor moveWithCells="1">
                  <from>
                    <xdr:col>3074</xdr:col>
                    <xdr:colOff>236220</xdr:colOff>
                    <xdr:row>720909</xdr:row>
                    <xdr:rowOff>83820</xdr:rowOff>
                  </from>
                  <to>
                    <xdr:col>3076</xdr:col>
                    <xdr:colOff>220980</xdr:colOff>
                    <xdr:row>720911</xdr:row>
                    <xdr:rowOff>0</xdr:rowOff>
                  </to>
                </anchor>
              </controlPr>
            </control>
          </mc:Choice>
        </mc:AlternateContent>
        <mc:AlternateContent xmlns:mc="http://schemas.openxmlformats.org/markup-compatibility/2006">
          <mc:Choice Requires="x14">
            <control shapeId="7373" r:id="rId208" name="Check Box 205">
              <controlPr defaultSize="0" autoFill="0" autoLine="0" autoPict="0">
                <anchor moveWithCells="1">
                  <from>
                    <xdr:col>3074</xdr:col>
                    <xdr:colOff>236220</xdr:colOff>
                    <xdr:row>786445</xdr:row>
                    <xdr:rowOff>83820</xdr:rowOff>
                  </from>
                  <to>
                    <xdr:col>3076</xdr:col>
                    <xdr:colOff>220980</xdr:colOff>
                    <xdr:row>786447</xdr:row>
                    <xdr:rowOff>0</xdr:rowOff>
                  </to>
                </anchor>
              </controlPr>
            </control>
          </mc:Choice>
        </mc:AlternateContent>
        <mc:AlternateContent xmlns:mc="http://schemas.openxmlformats.org/markup-compatibility/2006">
          <mc:Choice Requires="x14">
            <control shapeId="7374" r:id="rId209" name="Check Box 206">
              <controlPr defaultSize="0" autoFill="0" autoLine="0" autoPict="0">
                <anchor moveWithCells="1">
                  <from>
                    <xdr:col>3074</xdr:col>
                    <xdr:colOff>236220</xdr:colOff>
                    <xdr:row>851981</xdr:row>
                    <xdr:rowOff>83820</xdr:rowOff>
                  </from>
                  <to>
                    <xdr:col>3076</xdr:col>
                    <xdr:colOff>220980</xdr:colOff>
                    <xdr:row>851983</xdr:row>
                    <xdr:rowOff>0</xdr:rowOff>
                  </to>
                </anchor>
              </controlPr>
            </control>
          </mc:Choice>
        </mc:AlternateContent>
        <mc:AlternateContent xmlns:mc="http://schemas.openxmlformats.org/markup-compatibility/2006">
          <mc:Choice Requires="x14">
            <control shapeId="7375" r:id="rId210" name="Check Box 207">
              <controlPr defaultSize="0" autoFill="0" autoLine="0" autoPict="0">
                <anchor moveWithCells="1">
                  <from>
                    <xdr:col>3074</xdr:col>
                    <xdr:colOff>236220</xdr:colOff>
                    <xdr:row>917517</xdr:row>
                    <xdr:rowOff>83820</xdr:rowOff>
                  </from>
                  <to>
                    <xdr:col>3076</xdr:col>
                    <xdr:colOff>220980</xdr:colOff>
                    <xdr:row>917519</xdr:row>
                    <xdr:rowOff>0</xdr:rowOff>
                  </to>
                </anchor>
              </controlPr>
            </control>
          </mc:Choice>
        </mc:AlternateContent>
        <mc:AlternateContent xmlns:mc="http://schemas.openxmlformats.org/markup-compatibility/2006">
          <mc:Choice Requires="x14">
            <control shapeId="7376" r:id="rId211" name="Check Box 208">
              <controlPr defaultSize="0" autoFill="0" autoLine="0" autoPict="0">
                <anchor moveWithCells="1">
                  <from>
                    <xdr:col>3074</xdr:col>
                    <xdr:colOff>236220</xdr:colOff>
                    <xdr:row>983053</xdr:row>
                    <xdr:rowOff>83820</xdr:rowOff>
                  </from>
                  <to>
                    <xdr:col>3076</xdr:col>
                    <xdr:colOff>220980</xdr:colOff>
                    <xdr:row>983055</xdr:row>
                    <xdr:rowOff>0</xdr:rowOff>
                  </to>
                </anchor>
              </controlPr>
            </control>
          </mc:Choice>
        </mc:AlternateContent>
        <mc:AlternateContent xmlns:mc="http://schemas.openxmlformats.org/markup-compatibility/2006">
          <mc:Choice Requires="x14">
            <control shapeId="7377" r:id="rId212" name="Check Box 209">
              <controlPr defaultSize="0" autoFill="0" autoLine="0" autoPict="0">
                <anchor moveWithCells="1">
                  <from>
                    <xdr:col>3330</xdr:col>
                    <xdr:colOff>236220</xdr:colOff>
                    <xdr:row>13</xdr:row>
                    <xdr:rowOff>83820</xdr:rowOff>
                  </from>
                  <to>
                    <xdr:col>3332</xdr:col>
                    <xdr:colOff>220980</xdr:colOff>
                    <xdr:row>15</xdr:row>
                    <xdr:rowOff>0</xdr:rowOff>
                  </to>
                </anchor>
              </controlPr>
            </control>
          </mc:Choice>
        </mc:AlternateContent>
        <mc:AlternateContent xmlns:mc="http://schemas.openxmlformats.org/markup-compatibility/2006">
          <mc:Choice Requires="x14">
            <control shapeId="7378" r:id="rId213" name="Check Box 210">
              <controlPr defaultSize="0" autoFill="0" autoLine="0" autoPict="0">
                <anchor moveWithCells="1">
                  <from>
                    <xdr:col>3330</xdr:col>
                    <xdr:colOff>236220</xdr:colOff>
                    <xdr:row>65549</xdr:row>
                    <xdr:rowOff>83820</xdr:rowOff>
                  </from>
                  <to>
                    <xdr:col>3332</xdr:col>
                    <xdr:colOff>220980</xdr:colOff>
                    <xdr:row>65551</xdr:row>
                    <xdr:rowOff>0</xdr:rowOff>
                  </to>
                </anchor>
              </controlPr>
            </control>
          </mc:Choice>
        </mc:AlternateContent>
        <mc:AlternateContent xmlns:mc="http://schemas.openxmlformats.org/markup-compatibility/2006">
          <mc:Choice Requires="x14">
            <control shapeId="7379" r:id="rId214" name="Check Box 211">
              <controlPr defaultSize="0" autoFill="0" autoLine="0" autoPict="0">
                <anchor moveWithCells="1">
                  <from>
                    <xdr:col>3330</xdr:col>
                    <xdr:colOff>236220</xdr:colOff>
                    <xdr:row>131085</xdr:row>
                    <xdr:rowOff>83820</xdr:rowOff>
                  </from>
                  <to>
                    <xdr:col>3332</xdr:col>
                    <xdr:colOff>220980</xdr:colOff>
                    <xdr:row>131087</xdr:row>
                    <xdr:rowOff>0</xdr:rowOff>
                  </to>
                </anchor>
              </controlPr>
            </control>
          </mc:Choice>
        </mc:AlternateContent>
        <mc:AlternateContent xmlns:mc="http://schemas.openxmlformats.org/markup-compatibility/2006">
          <mc:Choice Requires="x14">
            <control shapeId="7380" r:id="rId215" name="Check Box 212">
              <controlPr defaultSize="0" autoFill="0" autoLine="0" autoPict="0">
                <anchor moveWithCells="1">
                  <from>
                    <xdr:col>3330</xdr:col>
                    <xdr:colOff>236220</xdr:colOff>
                    <xdr:row>196621</xdr:row>
                    <xdr:rowOff>83820</xdr:rowOff>
                  </from>
                  <to>
                    <xdr:col>3332</xdr:col>
                    <xdr:colOff>220980</xdr:colOff>
                    <xdr:row>196623</xdr:row>
                    <xdr:rowOff>0</xdr:rowOff>
                  </to>
                </anchor>
              </controlPr>
            </control>
          </mc:Choice>
        </mc:AlternateContent>
        <mc:AlternateContent xmlns:mc="http://schemas.openxmlformats.org/markup-compatibility/2006">
          <mc:Choice Requires="x14">
            <control shapeId="7381" r:id="rId216" name="Check Box 213">
              <controlPr defaultSize="0" autoFill="0" autoLine="0" autoPict="0">
                <anchor moveWithCells="1">
                  <from>
                    <xdr:col>3330</xdr:col>
                    <xdr:colOff>236220</xdr:colOff>
                    <xdr:row>262157</xdr:row>
                    <xdr:rowOff>83820</xdr:rowOff>
                  </from>
                  <to>
                    <xdr:col>3332</xdr:col>
                    <xdr:colOff>220980</xdr:colOff>
                    <xdr:row>262159</xdr:row>
                    <xdr:rowOff>0</xdr:rowOff>
                  </to>
                </anchor>
              </controlPr>
            </control>
          </mc:Choice>
        </mc:AlternateContent>
        <mc:AlternateContent xmlns:mc="http://schemas.openxmlformats.org/markup-compatibility/2006">
          <mc:Choice Requires="x14">
            <control shapeId="7382" r:id="rId217" name="Check Box 214">
              <controlPr defaultSize="0" autoFill="0" autoLine="0" autoPict="0">
                <anchor moveWithCells="1">
                  <from>
                    <xdr:col>3330</xdr:col>
                    <xdr:colOff>236220</xdr:colOff>
                    <xdr:row>327693</xdr:row>
                    <xdr:rowOff>83820</xdr:rowOff>
                  </from>
                  <to>
                    <xdr:col>3332</xdr:col>
                    <xdr:colOff>220980</xdr:colOff>
                    <xdr:row>327695</xdr:row>
                    <xdr:rowOff>0</xdr:rowOff>
                  </to>
                </anchor>
              </controlPr>
            </control>
          </mc:Choice>
        </mc:AlternateContent>
        <mc:AlternateContent xmlns:mc="http://schemas.openxmlformats.org/markup-compatibility/2006">
          <mc:Choice Requires="x14">
            <control shapeId="7383" r:id="rId218" name="Check Box 215">
              <controlPr defaultSize="0" autoFill="0" autoLine="0" autoPict="0">
                <anchor moveWithCells="1">
                  <from>
                    <xdr:col>3330</xdr:col>
                    <xdr:colOff>236220</xdr:colOff>
                    <xdr:row>393229</xdr:row>
                    <xdr:rowOff>83820</xdr:rowOff>
                  </from>
                  <to>
                    <xdr:col>3332</xdr:col>
                    <xdr:colOff>220980</xdr:colOff>
                    <xdr:row>393231</xdr:row>
                    <xdr:rowOff>0</xdr:rowOff>
                  </to>
                </anchor>
              </controlPr>
            </control>
          </mc:Choice>
        </mc:AlternateContent>
        <mc:AlternateContent xmlns:mc="http://schemas.openxmlformats.org/markup-compatibility/2006">
          <mc:Choice Requires="x14">
            <control shapeId="7384" r:id="rId219" name="Check Box 216">
              <controlPr defaultSize="0" autoFill="0" autoLine="0" autoPict="0">
                <anchor moveWithCells="1">
                  <from>
                    <xdr:col>3330</xdr:col>
                    <xdr:colOff>236220</xdr:colOff>
                    <xdr:row>458765</xdr:row>
                    <xdr:rowOff>83820</xdr:rowOff>
                  </from>
                  <to>
                    <xdr:col>3332</xdr:col>
                    <xdr:colOff>220980</xdr:colOff>
                    <xdr:row>458767</xdr:row>
                    <xdr:rowOff>0</xdr:rowOff>
                  </to>
                </anchor>
              </controlPr>
            </control>
          </mc:Choice>
        </mc:AlternateContent>
        <mc:AlternateContent xmlns:mc="http://schemas.openxmlformats.org/markup-compatibility/2006">
          <mc:Choice Requires="x14">
            <control shapeId="7385" r:id="rId220" name="Check Box 217">
              <controlPr defaultSize="0" autoFill="0" autoLine="0" autoPict="0">
                <anchor moveWithCells="1">
                  <from>
                    <xdr:col>3330</xdr:col>
                    <xdr:colOff>236220</xdr:colOff>
                    <xdr:row>524301</xdr:row>
                    <xdr:rowOff>83820</xdr:rowOff>
                  </from>
                  <to>
                    <xdr:col>3332</xdr:col>
                    <xdr:colOff>220980</xdr:colOff>
                    <xdr:row>524303</xdr:row>
                    <xdr:rowOff>0</xdr:rowOff>
                  </to>
                </anchor>
              </controlPr>
            </control>
          </mc:Choice>
        </mc:AlternateContent>
        <mc:AlternateContent xmlns:mc="http://schemas.openxmlformats.org/markup-compatibility/2006">
          <mc:Choice Requires="x14">
            <control shapeId="7386" r:id="rId221" name="Check Box 218">
              <controlPr defaultSize="0" autoFill="0" autoLine="0" autoPict="0">
                <anchor moveWithCells="1">
                  <from>
                    <xdr:col>3330</xdr:col>
                    <xdr:colOff>236220</xdr:colOff>
                    <xdr:row>589837</xdr:row>
                    <xdr:rowOff>83820</xdr:rowOff>
                  </from>
                  <to>
                    <xdr:col>3332</xdr:col>
                    <xdr:colOff>220980</xdr:colOff>
                    <xdr:row>589839</xdr:row>
                    <xdr:rowOff>0</xdr:rowOff>
                  </to>
                </anchor>
              </controlPr>
            </control>
          </mc:Choice>
        </mc:AlternateContent>
        <mc:AlternateContent xmlns:mc="http://schemas.openxmlformats.org/markup-compatibility/2006">
          <mc:Choice Requires="x14">
            <control shapeId="7387" r:id="rId222" name="Check Box 219">
              <controlPr defaultSize="0" autoFill="0" autoLine="0" autoPict="0">
                <anchor moveWithCells="1">
                  <from>
                    <xdr:col>3330</xdr:col>
                    <xdr:colOff>236220</xdr:colOff>
                    <xdr:row>655373</xdr:row>
                    <xdr:rowOff>83820</xdr:rowOff>
                  </from>
                  <to>
                    <xdr:col>3332</xdr:col>
                    <xdr:colOff>220980</xdr:colOff>
                    <xdr:row>655375</xdr:row>
                    <xdr:rowOff>0</xdr:rowOff>
                  </to>
                </anchor>
              </controlPr>
            </control>
          </mc:Choice>
        </mc:AlternateContent>
        <mc:AlternateContent xmlns:mc="http://schemas.openxmlformats.org/markup-compatibility/2006">
          <mc:Choice Requires="x14">
            <control shapeId="7388" r:id="rId223" name="Check Box 220">
              <controlPr defaultSize="0" autoFill="0" autoLine="0" autoPict="0">
                <anchor moveWithCells="1">
                  <from>
                    <xdr:col>3330</xdr:col>
                    <xdr:colOff>236220</xdr:colOff>
                    <xdr:row>720909</xdr:row>
                    <xdr:rowOff>83820</xdr:rowOff>
                  </from>
                  <to>
                    <xdr:col>3332</xdr:col>
                    <xdr:colOff>220980</xdr:colOff>
                    <xdr:row>720911</xdr:row>
                    <xdr:rowOff>0</xdr:rowOff>
                  </to>
                </anchor>
              </controlPr>
            </control>
          </mc:Choice>
        </mc:AlternateContent>
        <mc:AlternateContent xmlns:mc="http://schemas.openxmlformats.org/markup-compatibility/2006">
          <mc:Choice Requires="x14">
            <control shapeId="7389" r:id="rId224" name="Check Box 221">
              <controlPr defaultSize="0" autoFill="0" autoLine="0" autoPict="0">
                <anchor moveWithCells="1">
                  <from>
                    <xdr:col>3330</xdr:col>
                    <xdr:colOff>236220</xdr:colOff>
                    <xdr:row>786445</xdr:row>
                    <xdr:rowOff>83820</xdr:rowOff>
                  </from>
                  <to>
                    <xdr:col>3332</xdr:col>
                    <xdr:colOff>220980</xdr:colOff>
                    <xdr:row>786447</xdr:row>
                    <xdr:rowOff>0</xdr:rowOff>
                  </to>
                </anchor>
              </controlPr>
            </control>
          </mc:Choice>
        </mc:AlternateContent>
        <mc:AlternateContent xmlns:mc="http://schemas.openxmlformats.org/markup-compatibility/2006">
          <mc:Choice Requires="x14">
            <control shapeId="7390" r:id="rId225" name="Check Box 222">
              <controlPr defaultSize="0" autoFill="0" autoLine="0" autoPict="0">
                <anchor moveWithCells="1">
                  <from>
                    <xdr:col>3330</xdr:col>
                    <xdr:colOff>236220</xdr:colOff>
                    <xdr:row>851981</xdr:row>
                    <xdr:rowOff>83820</xdr:rowOff>
                  </from>
                  <to>
                    <xdr:col>3332</xdr:col>
                    <xdr:colOff>220980</xdr:colOff>
                    <xdr:row>851983</xdr:row>
                    <xdr:rowOff>0</xdr:rowOff>
                  </to>
                </anchor>
              </controlPr>
            </control>
          </mc:Choice>
        </mc:AlternateContent>
        <mc:AlternateContent xmlns:mc="http://schemas.openxmlformats.org/markup-compatibility/2006">
          <mc:Choice Requires="x14">
            <control shapeId="7391" r:id="rId226" name="Check Box 223">
              <controlPr defaultSize="0" autoFill="0" autoLine="0" autoPict="0">
                <anchor moveWithCells="1">
                  <from>
                    <xdr:col>3330</xdr:col>
                    <xdr:colOff>236220</xdr:colOff>
                    <xdr:row>917517</xdr:row>
                    <xdr:rowOff>83820</xdr:rowOff>
                  </from>
                  <to>
                    <xdr:col>3332</xdr:col>
                    <xdr:colOff>220980</xdr:colOff>
                    <xdr:row>917519</xdr:row>
                    <xdr:rowOff>0</xdr:rowOff>
                  </to>
                </anchor>
              </controlPr>
            </control>
          </mc:Choice>
        </mc:AlternateContent>
        <mc:AlternateContent xmlns:mc="http://schemas.openxmlformats.org/markup-compatibility/2006">
          <mc:Choice Requires="x14">
            <control shapeId="7392" r:id="rId227" name="Check Box 224">
              <controlPr defaultSize="0" autoFill="0" autoLine="0" autoPict="0">
                <anchor moveWithCells="1">
                  <from>
                    <xdr:col>3330</xdr:col>
                    <xdr:colOff>236220</xdr:colOff>
                    <xdr:row>983053</xdr:row>
                    <xdr:rowOff>83820</xdr:rowOff>
                  </from>
                  <to>
                    <xdr:col>3332</xdr:col>
                    <xdr:colOff>220980</xdr:colOff>
                    <xdr:row>983055</xdr:row>
                    <xdr:rowOff>0</xdr:rowOff>
                  </to>
                </anchor>
              </controlPr>
            </control>
          </mc:Choice>
        </mc:AlternateContent>
        <mc:AlternateContent xmlns:mc="http://schemas.openxmlformats.org/markup-compatibility/2006">
          <mc:Choice Requires="x14">
            <control shapeId="7393" r:id="rId228" name="Check Box 225">
              <controlPr defaultSize="0" autoFill="0" autoLine="0" autoPict="0">
                <anchor moveWithCells="1">
                  <from>
                    <xdr:col>3586</xdr:col>
                    <xdr:colOff>236220</xdr:colOff>
                    <xdr:row>13</xdr:row>
                    <xdr:rowOff>83820</xdr:rowOff>
                  </from>
                  <to>
                    <xdr:col>3588</xdr:col>
                    <xdr:colOff>220980</xdr:colOff>
                    <xdr:row>15</xdr:row>
                    <xdr:rowOff>0</xdr:rowOff>
                  </to>
                </anchor>
              </controlPr>
            </control>
          </mc:Choice>
        </mc:AlternateContent>
        <mc:AlternateContent xmlns:mc="http://schemas.openxmlformats.org/markup-compatibility/2006">
          <mc:Choice Requires="x14">
            <control shapeId="7394" r:id="rId229" name="Check Box 226">
              <controlPr defaultSize="0" autoFill="0" autoLine="0" autoPict="0">
                <anchor moveWithCells="1">
                  <from>
                    <xdr:col>3586</xdr:col>
                    <xdr:colOff>236220</xdr:colOff>
                    <xdr:row>65549</xdr:row>
                    <xdr:rowOff>83820</xdr:rowOff>
                  </from>
                  <to>
                    <xdr:col>3588</xdr:col>
                    <xdr:colOff>220980</xdr:colOff>
                    <xdr:row>65551</xdr:row>
                    <xdr:rowOff>0</xdr:rowOff>
                  </to>
                </anchor>
              </controlPr>
            </control>
          </mc:Choice>
        </mc:AlternateContent>
        <mc:AlternateContent xmlns:mc="http://schemas.openxmlformats.org/markup-compatibility/2006">
          <mc:Choice Requires="x14">
            <control shapeId="7395" r:id="rId230" name="Check Box 227">
              <controlPr defaultSize="0" autoFill="0" autoLine="0" autoPict="0">
                <anchor moveWithCells="1">
                  <from>
                    <xdr:col>3586</xdr:col>
                    <xdr:colOff>236220</xdr:colOff>
                    <xdr:row>131085</xdr:row>
                    <xdr:rowOff>83820</xdr:rowOff>
                  </from>
                  <to>
                    <xdr:col>3588</xdr:col>
                    <xdr:colOff>220980</xdr:colOff>
                    <xdr:row>131087</xdr:row>
                    <xdr:rowOff>0</xdr:rowOff>
                  </to>
                </anchor>
              </controlPr>
            </control>
          </mc:Choice>
        </mc:AlternateContent>
        <mc:AlternateContent xmlns:mc="http://schemas.openxmlformats.org/markup-compatibility/2006">
          <mc:Choice Requires="x14">
            <control shapeId="7396" r:id="rId231" name="Check Box 228">
              <controlPr defaultSize="0" autoFill="0" autoLine="0" autoPict="0">
                <anchor moveWithCells="1">
                  <from>
                    <xdr:col>3586</xdr:col>
                    <xdr:colOff>236220</xdr:colOff>
                    <xdr:row>196621</xdr:row>
                    <xdr:rowOff>83820</xdr:rowOff>
                  </from>
                  <to>
                    <xdr:col>3588</xdr:col>
                    <xdr:colOff>220980</xdr:colOff>
                    <xdr:row>196623</xdr:row>
                    <xdr:rowOff>0</xdr:rowOff>
                  </to>
                </anchor>
              </controlPr>
            </control>
          </mc:Choice>
        </mc:AlternateContent>
        <mc:AlternateContent xmlns:mc="http://schemas.openxmlformats.org/markup-compatibility/2006">
          <mc:Choice Requires="x14">
            <control shapeId="7397" r:id="rId232" name="Check Box 229">
              <controlPr defaultSize="0" autoFill="0" autoLine="0" autoPict="0">
                <anchor moveWithCells="1">
                  <from>
                    <xdr:col>3586</xdr:col>
                    <xdr:colOff>236220</xdr:colOff>
                    <xdr:row>262157</xdr:row>
                    <xdr:rowOff>83820</xdr:rowOff>
                  </from>
                  <to>
                    <xdr:col>3588</xdr:col>
                    <xdr:colOff>220980</xdr:colOff>
                    <xdr:row>262159</xdr:row>
                    <xdr:rowOff>0</xdr:rowOff>
                  </to>
                </anchor>
              </controlPr>
            </control>
          </mc:Choice>
        </mc:AlternateContent>
        <mc:AlternateContent xmlns:mc="http://schemas.openxmlformats.org/markup-compatibility/2006">
          <mc:Choice Requires="x14">
            <control shapeId="7398" r:id="rId233" name="Check Box 230">
              <controlPr defaultSize="0" autoFill="0" autoLine="0" autoPict="0">
                <anchor moveWithCells="1">
                  <from>
                    <xdr:col>3586</xdr:col>
                    <xdr:colOff>236220</xdr:colOff>
                    <xdr:row>327693</xdr:row>
                    <xdr:rowOff>83820</xdr:rowOff>
                  </from>
                  <to>
                    <xdr:col>3588</xdr:col>
                    <xdr:colOff>220980</xdr:colOff>
                    <xdr:row>327695</xdr:row>
                    <xdr:rowOff>0</xdr:rowOff>
                  </to>
                </anchor>
              </controlPr>
            </control>
          </mc:Choice>
        </mc:AlternateContent>
        <mc:AlternateContent xmlns:mc="http://schemas.openxmlformats.org/markup-compatibility/2006">
          <mc:Choice Requires="x14">
            <control shapeId="7399" r:id="rId234" name="Check Box 231">
              <controlPr defaultSize="0" autoFill="0" autoLine="0" autoPict="0">
                <anchor moveWithCells="1">
                  <from>
                    <xdr:col>3586</xdr:col>
                    <xdr:colOff>236220</xdr:colOff>
                    <xdr:row>393229</xdr:row>
                    <xdr:rowOff>83820</xdr:rowOff>
                  </from>
                  <to>
                    <xdr:col>3588</xdr:col>
                    <xdr:colOff>220980</xdr:colOff>
                    <xdr:row>393231</xdr:row>
                    <xdr:rowOff>0</xdr:rowOff>
                  </to>
                </anchor>
              </controlPr>
            </control>
          </mc:Choice>
        </mc:AlternateContent>
        <mc:AlternateContent xmlns:mc="http://schemas.openxmlformats.org/markup-compatibility/2006">
          <mc:Choice Requires="x14">
            <control shapeId="7400" r:id="rId235" name="Check Box 232">
              <controlPr defaultSize="0" autoFill="0" autoLine="0" autoPict="0">
                <anchor moveWithCells="1">
                  <from>
                    <xdr:col>3586</xdr:col>
                    <xdr:colOff>236220</xdr:colOff>
                    <xdr:row>458765</xdr:row>
                    <xdr:rowOff>83820</xdr:rowOff>
                  </from>
                  <to>
                    <xdr:col>3588</xdr:col>
                    <xdr:colOff>220980</xdr:colOff>
                    <xdr:row>458767</xdr:row>
                    <xdr:rowOff>0</xdr:rowOff>
                  </to>
                </anchor>
              </controlPr>
            </control>
          </mc:Choice>
        </mc:AlternateContent>
        <mc:AlternateContent xmlns:mc="http://schemas.openxmlformats.org/markup-compatibility/2006">
          <mc:Choice Requires="x14">
            <control shapeId="7401" r:id="rId236" name="Check Box 233">
              <controlPr defaultSize="0" autoFill="0" autoLine="0" autoPict="0">
                <anchor moveWithCells="1">
                  <from>
                    <xdr:col>3586</xdr:col>
                    <xdr:colOff>236220</xdr:colOff>
                    <xdr:row>524301</xdr:row>
                    <xdr:rowOff>83820</xdr:rowOff>
                  </from>
                  <to>
                    <xdr:col>3588</xdr:col>
                    <xdr:colOff>220980</xdr:colOff>
                    <xdr:row>524303</xdr:row>
                    <xdr:rowOff>0</xdr:rowOff>
                  </to>
                </anchor>
              </controlPr>
            </control>
          </mc:Choice>
        </mc:AlternateContent>
        <mc:AlternateContent xmlns:mc="http://schemas.openxmlformats.org/markup-compatibility/2006">
          <mc:Choice Requires="x14">
            <control shapeId="7402" r:id="rId237" name="Check Box 234">
              <controlPr defaultSize="0" autoFill="0" autoLine="0" autoPict="0">
                <anchor moveWithCells="1">
                  <from>
                    <xdr:col>3586</xdr:col>
                    <xdr:colOff>236220</xdr:colOff>
                    <xdr:row>589837</xdr:row>
                    <xdr:rowOff>83820</xdr:rowOff>
                  </from>
                  <to>
                    <xdr:col>3588</xdr:col>
                    <xdr:colOff>220980</xdr:colOff>
                    <xdr:row>589839</xdr:row>
                    <xdr:rowOff>0</xdr:rowOff>
                  </to>
                </anchor>
              </controlPr>
            </control>
          </mc:Choice>
        </mc:AlternateContent>
        <mc:AlternateContent xmlns:mc="http://schemas.openxmlformats.org/markup-compatibility/2006">
          <mc:Choice Requires="x14">
            <control shapeId="7403" r:id="rId238" name="Check Box 235">
              <controlPr defaultSize="0" autoFill="0" autoLine="0" autoPict="0">
                <anchor moveWithCells="1">
                  <from>
                    <xdr:col>3586</xdr:col>
                    <xdr:colOff>236220</xdr:colOff>
                    <xdr:row>655373</xdr:row>
                    <xdr:rowOff>83820</xdr:rowOff>
                  </from>
                  <to>
                    <xdr:col>3588</xdr:col>
                    <xdr:colOff>220980</xdr:colOff>
                    <xdr:row>655375</xdr:row>
                    <xdr:rowOff>0</xdr:rowOff>
                  </to>
                </anchor>
              </controlPr>
            </control>
          </mc:Choice>
        </mc:AlternateContent>
        <mc:AlternateContent xmlns:mc="http://schemas.openxmlformats.org/markup-compatibility/2006">
          <mc:Choice Requires="x14">
            <control shapeId="7404" r:id="rId239" name="Check Box 236">
              <controlPr defaultSize="0" autoFill="0" autoLine="0" autoPict="0">
                <anchor moveWithCells="1">
                  <from>
                    <xdr:col>3586</xdr:col>
                    <xdr:colOff>236220</xdr:colOff>
                    <xdr:row>720909</xdr:row>
                    <xdr:rowOff>83820</xdr:rowOff>
                  </from>
                  <to>
                    <xdr:col>3588</xdr:col>
                    <xdr:colOff>220980</xdr:colOff>
                    <xdr:row>720911</xdr:row>
                    <xdr:rowOff>0</xdr:rowOff>
                  </to>
                </anchor>
              </controlPr>
            </control>
          </mc:Choice>
        </mc:AlternateContent>
        <mc:AlternateContent xmlns:mc="http://schemas.openxmlformats.org/markup-compatibility/2006">
          <mc:Choice Requires="x14">
            <control shapeId="7405" r:id="rId240" name="Check Box 237">
              <controlPr defaultSize="0" autoFill="0" autoLine="0" autoPict="0">
                <anchor moveWithCells="1">
                  <from>
                    <xdr:col>3586</xdr:col>
                    <xdr:colOff>236220</xdr:colOff>
                    <xdr:row>786445</xdr:row>
                    <xdr:rowOff>83820</xdr:rowOff>
                  </from>
                  <to>
                    <xdr:col>3588</xdr:col>
                    <xdr:colOff>220980</xdr:colOff>
                    <xdr:row>786447</xdr:row>
                    <xdr:rowOff>0</xdr:rowOff>
                  </to>
                </anchor>
              </controlPr>
            </control>
          </mc:Choice>
        </mc:AlternateContent>
        <mc:AlternateContent xmlns:mc="http://schemas.openxmlformats.org/markup-compatibility/2006">
          <mc:Choice Requires="x14">
            <control shapeId="7406" r:id="rId241" name="Check Box 238">
              <controlPr defaultSize="0" autoFill="0" autoLine="0" autoPict="0">
                <anchor moveWithCells="1">
                  <from>
                    <xdr:col>3586</xdr:col>
                    <xdr:colOff>236220</xdr:colOff>
                    <xdr:row>851981</xdr:row>
                    <xdr:rowOff>83820</xdr:rowOff>
                  </from>
                  <to>
                    <xdr:col>3588</xdr:col>
                    <xdr:colOff>220980</xdr:colOff>
                    <xdr:row>851983</xdr:row>
                    <xdr:rowOff>0</xdr:rowOff>
                  </to>
                </anchor>
              </controlPr>
            </control>
          </mc:Choice>
        </mc:AlternateContent>
        <mc:AlternateContent xmlns:mc="http://schemas.openxmlformats.org/markup-compatibility/2006">
          <mc:Choice Requires="x14">
            <control shapeId="7407" r:id="rId242" name="Check Box 239">
              <controlPr defaultSize="0" autoFill="0" autoLine="0" autoPict="0">
                <anchor moveWithCells="1">
                  <from>
                    <xdr:col>3586</xdr:col>
                    <xdr:colOff>236220</xdr:colOff>
                    <xdr:row>917517</xdr:row>
                    <xdr:rowOff>83820</xdr:rowOff>
                  </from>
                  <to>
                    <xdr:col>3588</xdr:col>
                    <xdr:colOff>220980</xdr:colOff>
                    <xdr:row>917519</xdr:row>
                    <xdr:rowOff>0</xdr:rowOff>
                  </to>
                </anchor>
              </controlPr>
            </control>
          </mc:Choice>
        </mc:AlternateContent>
        <mc:AlternateContent xmlns:mc="http://schemas.openxmlformats.org/markup-compatibility/2006">
          <mc:Choice Requires="x14">
            <control shapeId="7408" r:id="rId243" name="Check Box 240">
              <controlPr defaultSize="0" autoFill="0" autoLine="0" autoPict="0">
                <anchor moveWithCells="1">
                  <from>
                    <xdr:col>3586</xdr:col>
                    <xdr:colOff>236220</xdr:colOff>
                    <xdr:row>983053</xdr:row>
                    <xdr:rowOff>83820</xdr:rowOff>
                  </from>
                  <to>
                    <xdr:col>3588</xdr:col>
                    <xdr:colOff>220980</xdr:colOff>
                    <xdr:row>983055</xdr:row>
                    <xdr:rowOff>0</xdr:rowOff>
                  </to>
                </anchor>
              </controlPr>
            </control>
          </mc:Choice>
        </mc:AlternateContent>
        <mc:AlternateContent xmlns:mc="http://schemas.openxmlformats.org/markup-compatibility/2006">
          <mc:Choice Requires="x14">
            <control shapeId="7409" r:id="rId244" name="Check Box 241">
              <controlPr defaultSize="0" autoFill="0" autoLine="0" autoPict="0">
                <anchor moveWithCells="1">
                  <from>
                    <xdr:col>3842</xdr:col>
                    <xdr:colOff>236220</xdr:colOff>
                    <xdr:row>13</xdr:row>
                    <xdr:rowOff>83820</xdr:rowOff>
                  </from>
                  <to>
                    <xdr:col>3844</xdr:col>
                    <xdr:colOff>220980</xdr:colOff>
                    <xdr:row>15</xdr:row>
                    <xdr:rowOff>0</xdr:rowOff>
                  </to>
                </anchor>
              </controlPr>
            </control>
          </mc:Choice>
        </mc:AlternateContent>
        <mc:AlternateContent xmlns:mc="http://schemas.openxmlformats.org/markup-compatibility/2006">
          <mc:Choice Requires="x14">
            <control shapeId="7410" r:id="rId245" name="Check Box 242">
              <controlPr defaultSize="0" autoFill="0" autoLine="0" autoPict="0">
                <anchor moveWithCells="1">
                  <from>
                    <xdr:col>3842</xdr:col>
                    <xdr:colOff>236220</xdr:colOff>
                    <xdr:row>65549</xdr:row>
                    <xdr:rowOff>83820</xdr:rowOff>
                  </from>
                  <to>
                    <xdr:col>3844</xdr:col>
                    <xdr:colOff>220980</xdr:colOff>
                    <xdr:row>65551</xdr:row>
                    <xdr:rowOff>0</xdr:rowOff>
                  </to>
                </anchor>
              </controlPr>
            </control>
          </mc:Choice>
        </mc:AlternateContent>
        <mc:AlternateContent xmlns:mc="http://schemas.openxmlformats.org/markup-compatibility/2006">
          <mc:Choice Requires="x14">
            <control shapeId="7411" r:id="rId246" name="Check Box 243">
              <controlPr defaultSize="0" autoFill="0" autoLine="0" autoPict="0">
                <anchor moveWithCells="1">
                  <from>
                    <xdr:col>3842</xdr:col>
                    <xdr:colOff>236220</xdr:colOff>
                    <xdr:row>131085</xdr:row>
                    <xdr:rowOff>83820</xdr:rowOff>
                  </from>
                  <to>
                    <xdr:col>3844</xdr:col>
                    <xdr:colOff>220980</xdr:colOff>
                    <xdr:row>131087</xdr:row>
                    <xdr:rowOff>0</xdr:rowOff>
                  </to>
                </anchor>
              </controlPr>
            </control>
          </mc:Choice>
        </mc:AlternateContent>
        <mc:AlternateContent xmlns:mc="http://schemas.openxmlformats.org/markup-compatibility/2006">
          <mc:Choice Requires="x14">
            <control shapeId="7412" r:id="rId247" name="Check Box 244">
              <controlPr defaultSize="0" autoFill="0" autoLine="0" autoPict="0">
                <anchor moveWithCells="1">
                  <from>
                    <xdr:col>3842</xdr:col>
                    <xdr:colOff>236220</xdr:colOff>
                    <xdr:row>196621</xdr:row>
                    <xdr:rowOff>83820</xdr:rowOff>
                  </from>
                  <to>
                    <xdr:col>3844</xdr:col>
                    <xdr:colOff>220980</xdr:colOff>
                    <xdr:row>196623</xdr:row>
                    <xdr:rowOff>0</xdr:rowOff>
                  </to>
                </anchor>
              </controlPr>
            </control>
          </mc:Choice>
        </mc:AlternateContent>
        <mc:AlternateContent xmlns:mc="http://schemas.openxmlformats.org/markup-compatibility/2006">
          <mc:Choice Requires="x14">
            <control shapeId="7413" r:id="rId248" name="Check Box 245">
              <controlPr defaultSize="0" autoFill="0" autoLine="0" autoPict="0">
                <anchor moveWithCells="1">
                  <from>
                    <xdr:col>3842</xdr:col>
                    <xdr:colOff>236220</xdr:colOff>
                    <xdr:row>262157</xdr:row>
                    <xdr:rowOff>83820</xdr:rowOff>
                  </from>
                  <to>
                    <xdr:col>3844</xdr:col>
                    <xdr:colOff>220980</xdr:colOff>
                    <xdr:row>262159</xdr:row>
                    <xdr:rowOff>0</xdr:rowOff>
                  </to>
                </anchor>
              </controlPr>
            </control>
          </mc:Choice>
        </mc:AlternateContent>
        <mc:AlternateContent xmlns:mc="http://schemas.openxmlformats.org/markup-compatibility/2006">
          <mc:Choice Requires="x14">
            <control shapeId="7414" r:id="rId249" name="Check Box 246">
              <controlPr defaultSize="0" autoFill="0" autoLine="0" autoPict="0">
                <anchor moveWithCells="1">
                  <from>
                    <xdr:col>3842</xdr:col>
                    <xdr:colOff>236220</xdr:colOff>
                    <xdr:row>327693</xdr:row>
                    <xdr:rowOff>83820</xdr:rowOff>
                  </from>
                  <to>
                    <xdr:col>3844</xdr:col>
                    <xdr:colOff>220980</xdr:colOff>
                    <xdr:row>327695</xdr:row>
                    <xdr:rowOff>0</xdr:rowOff>
                  </to>
                </anchor>
              </controlPr>
            </control>
          </mc:Choice>
        </mc:AlternateContent>
        <mc:AlternateContent xmlns:mc="http://schemas.openxmlformats.org/markup-compatibility/2006">
          <mc:Choice Requires="x14">
            <control shapeId="7415" r:id="rId250" name="Check Box 247">
              <controlPr defaultSize="0" autoFill="0" autoLine="0" autoPict="0">
                <anchor moveWithCells="1">
                  <from>
                    <xdr:col>3842</xdr:col>
                    <xdr:colOff>236220</xdr:colOff>
                    <xdr:row>393229</xdr:row>
                    <xdr:rowOff>83820</xdr:rowOff>
                  </from>
                  <to>
                    <xdr:col>3844</xdr:col>
                    <xdr:colOff>220980</xdr:colOff>
                    <xdr:row>393231</xdr:row>
                    <xdr:rowOff>0</xdr:rowOff>
                  </to>
                </anchor>
              </controlPr>
            </control>
          </mc:Choice>
        </mc:AlternateContent>
        <mc:AlternateContent xmlns:mc="http://schemas.openxmlformats.org/markup-compatibility/2006">
          <mc:Choice Requires="x14">
            <control shapeId="7416" r:id="rId251" name="Check Box 248">
              <controlPr defaultSize="0" autoFill="0" autoLine="0" autoPict="0">
                <anchor moveWithCells="1">
                  <from>
                    <xdr:col>3842</xdr:col>
                    <xdr:colOff>236220</xdr:colOff>
                    <xdr:row>458765</xdr:row>
                    <xdr:rowOff>83820</xdr:rowOff>
                  </from>
                  <to>
                    <xdr:col>3844</xdr:col>
                    <xdr:colOff>220980</xdr:colOff>
                    <xdr:row>458767</xdr:row>
                    <xdr:rowOff>0</xdr:rowOff>
                  </to>
                </anchor>
              </controlPr>
            </control>
          </mc:Choice>
        </mc:AlternateContent>
        <mc:AlternateContent xmlns:mc="http://schemas.openxmlformats.org/markup-compatibility/2006">
          <mc:Choice Requires="x14">
            <control shapeId="7417" r:id="rId252" name="Check Box 249">
              <controlPr defaultSize="0" autoFill="0" autoLine="0" autoPict="0">
                <anchor moveWithCells="1">
                  <from>
                    <xdr:col>3842</xdr:col>
                    <xdr:colOff>236220</xdr:colOff>
                    <xdr:row>524301</xdr:row>
                    <xdr:rowOff>83820</xdr:rowOff>
                  </from>
                  <to>
                    <xdr:col>3844</xdr:col>
                    <xdr:colOff>220980</xdr:colOff>
                    <xdr:row>524303</xdr:row>
                    <xdr:rowOff>0</xdr:rowOff>
                  </to>
                </anchor>
              </controlPr>
            </control>
          </mc:Choice>
        </mc:AlternateContent>
        <mc:AlternateContent xmlns:mc="http://schemas.openxmlformats.org/markup-compatibility/2006">
          <mc:Choice Requires="x14">
            <control shapeId="7418" r:id="rId253" name="Check Box 250">
              <controlPr defaultSize="0" autoFill="0" autoLine="0" autoPict="0">
                <anchor moveWithCells="1">
                  <from>
                    <xdr:col>3842</xdr:col>
                    <xdr:colOff>236220</xdr:colOff>
                    <xdr:row>589837</xdr:row>
                    <xdr:rowOff>83820</xdr:rowOff>
                  </from>
                  <to>
                    <xdr:col>3844</xdr:col>
                    <xdr:colOff>220980</xdr:colOff>
                    <xdr:row>589839</xdr:row>
                    <xdr:rowOff>0</xdr:rowOff>
                  </to>
                </anchor>
              </controlPr>
            </control>
          </mc:Choice>
        </mc:AlternateContent>
        <mc:AlternateContent xmlns:mc="http://schemas.openxmlformats.org/markup-compatibility/2006">
          <mc:Choice Requires="x14">
            <control shapeId="7419" r:id="rId254" name="Check Box 251">
              <controlPr defaultSize="0" autoFill="0" autoLine="0" autoPict="0">
                <anchor moveWithCells="1">
                  <from>
                    <xdr:col>3842</xdr:col>
                    <xdr:colOff>236220</xdr:colOff>
                    <xdr:row>655373</xdr:row>
                    <xdr:rowOff>83820</xdr:rowOff>
                  </from>
                  <to>
                    <xdr:col>3844</xdr:col>
                    <xdr:colOff>220980</xdr:colOff>
                    <xdr:row>655375</xdr:row>
                    <xdr:rowOff>0</xdr:rowOff>
                  </to>
                </anchor>
              </controlPr>
            </control>
          </mc:Choice>
        </mc:AlternateContent>
        <mc:AlternateContent xmlns:mc="http://schemas.openxmlformats.org/markup-compatibility/2006">
          <mc:Choice Requires="x14">
            <control shapeId="7420" r:id="rId255" name="Check Box 252">
              <controlPr defaultSize="0" autoFill="0" autoLine="0" autoPict="0">
                <anchor moveWithCells="1">
                  <from>
                    <xdr:col>3842</xdr:col>
                    <xdr:colOff>236220</xdr:colOff>
                    <xdr:row>720909</xdr:row>
                    <xdr:rowOff>83820</xdr:rowOff>
                  </from>
                  <to>
                    <xdr:col>3844</xdr:col>
                    <xdr:colOff>220980</xdr:colOff>
                    <xdr:row>720911</xdr:row>
                    <xdr:rowOff>0</xdr:rowOff>
                  </to>
                </anchor>
              </controlPr>
            </control>
          </mc:Choice>
        </mc:AlternateContent>
        <mc:AlternateContent xmlns:mc="http://schemas.openxmlformats.org/markup-compatibility/2006">
          <mc:Choice Requires="x14">
            <control shapeId="7421" r:id="rId256" name="Check Box 253">
              <controlPr defaultSize="0" autoFill="0" autoLine="0" autoPict="0">
                <anchor moveWithCells="1">
                  <from>
                    <xdr:col>3842</xdr:col>
                    <xdr:colOff>236220</xdr:colOff>
                    <xdr:row>786445</xdr:row>
                    <xdr:rowOff>83820</xdr:rowOff>
                  </from>
                  <to>
                    <xdr:col>3844</xdr:col>
                    <xdr:colOff>220980</xdr:colOff>
                    <xdr:row>786447</xdr:row>
                    <xdr:rowOff>0</xdr:rowOff>
                  </to>
                </anchor>
              </controlPr>
            </control>
          </mc:Choice>
        </mc:AlternateContent>
        <mc:AlternateContent xmlns:mc="http://schemas.openxmlformats.org/markup-compatibility/2006">
          <mc:Choice Requires="x14">
            <control shapeId="7422" r:id="rId257" name="Check Box 254">
              <controlPr defaultSize="0" autoFill="0" autoLine="0" autoPict="0">
                <anchor moveWithCells="1">
                  <from>
                    <xdr:col>3842</xdr:col>
                    <xdr:colOff>236220</xdr:colOff>
                    <xdr:row>851981</xdr:row>
                    <xdr:rowOff>83820</xdr:rowOff>
                  </from>
                  <to>
                    <xdr:col>3844</xdr:col>
                    <xdr:colOff>220980</xdr:colOff>
                    <xdr:row>851983</xdr:row>
                    <xdr:rowOff>0</xdr:rowOff>
                  </to>
                </anchor>
              </controlPr>
            </control>
          </mc:Choice>
        </mc:AlternateContent>
        <mc:AlternateContent xmlns:mc="http://schemas.openxmlformats.org/markup-compatibility/2006">
          <mc:Choice Requires="x14">
            <control shapeId="7423" r:id="rId258" name="Check Box 255">
              <controlPr defaultSize="0" autoFill="0" autoLine="0" autoPict="0">
                <anchor moveWithCells="1">
                  <from>
                    <xdr:col>3842</xdr:col>
                    <xdr:colOff>236220</xdr:colOff>
                    <xdr:row>917517</xdr:row>
                    <xdr:rowOff>83820</xdr:rowOff>
                  </from>
                  <to>
                    <xdr:col>3844</xdr:col>
                    <xdr:colOff>220980</xdr:colOff>
                    <xdr:row>917519</xdr:row>
                    <xdr:rowOff>0</xdr:rowOff>
                  </to>
                </anchor>
              </controlPr>
            </control>
          </mc:Choice>
        </mc:AlternateContent>
        <mc:AlternateContent xmlns:mc="http://schemas.openxmlformats.org/markup-compatibility/2006">
          <mc:Choice Requires="x14">
            <control shapeId="7424" r:id="rId259" name="Check Box 256">
              <controlPr defaultSize="0" autoFill="0" autoLine="0" autoPict="0">
                <anchor moveWithCells="1">
                  <from>
                    <xdr:col>3842</xdr:col>
                    <xdr:colOff>236220</xdr:colOff>
                    <xdr:row>983053</xdr:row>
                    <xdr:rowOff>83820</xdr:rowOff>
                  </from>
                  <to>
                    <xdr:col>3844</xdr:col>
                    <xdr:colOff>220980</xdr:colOff>
                    <xdr:row>983055</xdr:row>
                    <xdr:rowOff>0</xdr:rowOff>
                  </to>
                </anchor>
              </controlPr>
            </control>
          </mc:Choice>
        </mc:AlternateContent>
        <mc:AlternateContent xmlns:mc="http://schemas.openxmlformats.org/markup-compatibility/2006">
          <mc:Choice Requires="x14">
            <control shapeId="7425" r:id="rId260" name="Check Box 257">
              <controlPr defaultSize="0" autoFill="0" autoLine="0" autoPict="0">
                <anchor moveWithCells="1">
                  <from>
                    <xdr:col>4098</xdr:col>
                    <xdr:colOff>236220</xdr:colOff>
                    <xdr:row>13</xdr:row>
                    <xdr:rowOff>83820</xdr:rowOff>
                  </from>
                  <to>
                    <xdr:col>4100</xdr:col>
                    <xdr:colOff>220980</xdr:colOff>
                    <xdr:row>15</xdr:row>
                    <xdr:rowOff>0</xdr:rowOff>
                  </to>
                </anchor>
              </controlPr>
            </control>
          </mc:Choice>
        </mc:AlternateContent>
        <mc:AlternateContent xmlns:mc="http://schemas.openxmlformats.org/markup-compatibility/2006">
          <mc:Choice Requires="x14">
            <control shapeId="7426" r:id="rId261" name="Check Box 258">
              <controlPr defaultSize="0" autoFill="0" autoLine="0" autoPict="0">
                <anchor moveWithCells="1">
                  <from>
                    <xdr:col>4098</xdr:col>
                    <xdr:colOff>236220</xdr:colOff>
                    <xdr:row>65549</xdr:row>
                    <xdr:rowOff>83820</xdr:rowOff>
                  </from>
                  <to>
                    <xdr:col>4100</xdr:col>
                    <xdr:colOff>220980</xdr:colOff>
                    <xdr:row>65551</xdr:row>
                    <xdr:rowOff>0</xdr:rowOff>
                  </to>
                </anchor>
              </controlPr>
            </control>
          </mc:Choice>
        </mc:AlternateContent>
        <mc:AlternateContent xmlns:mc="http://schemas.openxmlformats.org/markup-compatibility/2006">
          <mc:Choice Requires="x14">
            <control shapeId="7427" r:id="rId262" name="Check Box 259">
              <controlPr defaultSize="0" autoFill="0" autoLine="0" autoPict="0">
                <anchor moveWithCells="1">
                  <from>
                    <xdr:col>4098</xdr:col>
                    <xdr:colOff>236220</xdr:colOff>
                    <xdr:row>131085</xdr:row>
                    <xdr:rowOff>83820</xdr:rowOff>
                  </from>
                  <to>
                    <xdr:col>4100</xdr:col>
                    <xdr:colOff>220980</xdr:colOff>
                    <xdr:row>131087</xdr:row>
                    <xdr:rowOff>0</xdr:rowOff>
                  </to>
                </anchor>
              </controlPr>
            </control>
          </mc:Choice>
        </mc:AlternateContent>
        <mc:AlternateContent xmlns:mc="http://schemas.openxmlformats.org/markup-compatibility/2006">
          <mc:Choice Requires="x14">
            <control shapeId="7428" r:id="rId263" name="Check Box 260">
              <controlPr defaultSize="0" autoFill="0" autoLine="0" autoPict="0">
                <anchor moveWithCells="1">
                  <from>
                    <xdr:col>4098</xdr:col>
                    <xdr:colOff>236220</xdr:colOff>
                    <xdr:row>196621</xdr:row>
                    <xdr:rowOff>83820</xdr:rowOff>
                  </from>
                  <to>
                    <xdr:col>4100</xdr:col>
                    <xdr:colOff>220980</xdr:colOff>
                    <xdr:row>196623</xdr:row>
                    <xdr:rowOff>0</xdr:rowOff>
                  </to>
                </anchor>
              </controlPr>
            </control>
          </mc:Choice>
        </mc:AlternateContent>
        <mc:AlternateContent xmlns:mc="http://schemas.openxmlformats.org/markup-compatibility/2006">
          <mc:Choice Requires="x14">
            <control shapeId="7429" r:id="rId264" name="Check Box 261">
              <controlPr defaultSize="0" autoFill="0" autoLine="0" autoPict="0">
                <anchor moveWithCells="1">
                  <from>
                    <xdr:col>4098</xdr:col>
                    <xdr:colOff>236220</xdr:colOff>
                    <xdr:row>262157</xdr:row>
                    <xdr:rowOff>83820</xdr:rowOff>
                  </from>
                  <to>
                    <xdr:col>4100</xdr:col>
                    <xdr:colOff>220980</xdr:colOff>
                    <xdr:row>262159</xdr:row>
                    <xdr:rowOff>0</xdr:rowOff>
                  </to>
                </anchor>
              </controlPr>
            </control>
          </mc:Choice>
        </mc:AlternateContent>
        <mc:AlternateContent xmlns:mc="http://schemas.openxmlformats.org/markup-compatibility/2006">
          <mc:Choice Requires="x14">
            <control shapeId="7430" r:id="rId265" name="Check Box 262">
              <controlPr defaultSize="0" autoFill="0" autoLine="0" autoPict="0">
                <anchor moveWithCells="1">
                  <from>
                    <xdr:col>4098</xdr:col>
                    <xdr:colOff>236220</xdr:colOff>
                    <xdr:row>327693</xdr:row>
                    <xdr:rowOff>83820</xdr:rowOff>
                  </from>
                  <to>
                    <xdr:col>4100</xdr:col>
                    <xdr:colOff>220980</xdr:colOff>
                    <xdr:row>327695</xdr:row>
                    <xdr:rowOff>0</xdr:rowOff>
                  </to>
                </anchor>
              </controlPr>
            </control>
          </mc:Choice>
        </mc:AlternateContent>
        <mc:AlternateContent xmlns:mc="http://schemas.openxmlformats.org/markup-compatibility/2006">
          <mc:Choice Requires="x14">
            <control shapeId="7431" r:id="rId266" name="Check Box 263">
              <controlPr defaultSize="0" autoFill="0" autoLine="0" autoPict="0">
                <anchor moveWithCells="1">
                  <from>
                    <xdr:col>4098</xdr:col>
                    <xdr:colOff>236220</xdr:colOff>
                    <xdr:row>393229</xdr:row>
                    <xdr:rowOff>83820</xdr:rowOff>
                  </from>
                  <to>
                    <xdr:col>4100</xdr:col>
                    <xdr:colOff>220980</xdr:colOff>
                    <xdr:row>393231</xdr:row>
                    <xdr:rowOff>0</xdr:rowOff>
                  </to>
                </anchor>
              </controlPr>
            </control>
          </mc:Choice>
        </mc:AlternateContent>
        <mc:AlternateContent xmlns:mc="http://schemas.openxmlformats.org/markup-compatibility/2006">
          <mc:Choice Requires="x14">
            <control shapeId="7432" r:id="rId267" name="Check Box 264">
              <controlPr defaultSize="0" autoFill="0" autoLine="0" autoPict="0">
                <anchor moveWithCells="1">
                  <from>
                    <xdr:col>4098</xdr:col>
                    <xdr:colOff>236220</xdr:colOff>
                    <xdr:row>458765</xdr:row>
                    <xdr:rowOff>83820</xdr:rowOff>
                  </from>
                  <to>
                    <xdr:col>4100</xdr:col>
                    <xdr:colOff>220980</xdr:colOff>
                    <xdr:row>458767</xdr:row>
                    <xdr:rowOff>0</xdr:rowOff>
                  </to>
                </anchor>
              </controlPr>
            </control>
          </mc:Choice>
        </mc:AlternateContent>
        <mc:AlternateContent xmlns:mc="http://schemas.openxmlformats.org/markup-compatibility/2006">
          <mc:Choice Requires="x14">
            <control shapeId="7433" r:id="rId268" name="Check Box 265">
              <controlPr defaultSize="0" autoFill="0" autoLine="0" autoPict="0">
                <anchor moveWithCells="1">
                  <from>
                    <xdr:col>4098</xdr:col>
                    <xdr:colOff>236220</xdr:colOff>
                    <xdr:row>524301</xdr:row>
                    <xdr:rowOff>83820</xdr:rowOff>
                  </from>
                  <to>
                    <xdr:col>4100</xdr:col>
                    <xdr:colOff>220980</xdr:colOff>
                    <xdr:row>524303</xdr:row>
                    <xdr:rowOff>0</xdr:rowOff>
                  </to>
                </anchor>
              </controlPr>
            </control>
          </mc:Choice>
        </mc:AlternateContent>
        <mc:AlternateContent xmlns:mc="http://schemas.openxmlformats.org/markup-compatibility/2006">
          <mc:Choice Requires="x14">
            <control shapeId="7434" r:id="rId269" name="Check Box 266">
              <controlPr defaultSize="0" autoFill="0" autoLine="0" autoPict="0">
                <anchor moveWithCells="1">
                  <from>
                    <xdr:col>4098</xdr:col>
                    <xdr:colOff>236220</xdr:colOff>
                    <xdr:row>589837</xdr:row>
                    <xdr:rowOff>83820</xdr:rowOff>
                  </from>
                  <to>
                    <xdr:col>4100</xdr:col>
                    <xdr:colOff>220980</xdr:colOff>
                    <xdr:row>589839</xdr:row>
                    <xdr:rowOff>0</xdr:rowOff>
                  </to>
                </anchor>
              </controlPr>
            </control>
          </mc:Choice>
        </mc:AlternateContent>
        <mc:AlternateContent xmlns:mc="http://schemas.openxmlformats.org/markup-compatibility/2006">
          <mc:Choice Requires="x14">
            <control shapeId="7435" r:id="rId270" name="Check Box 267">
              <controlPr defaultSize="0" autoFill="0" autoLine="0" autoPict="0">
                <anchor moveWithCells="1">
                  <from>
                    <xdr:col>4098</xdr:col>
                    <xdr:colOff>236220</xdr:colOff>
                    <xdr:row>655373</xdr:row>
                    <xdr:rowOff>83820</xdr:rowOff>
                  </from>
                  <to>
                    <xdr:col>4100</xdr:col>
                    <xdr:colOff>220980</xdr:colOff>
                    <xdr:row>655375</xdr:row>
                    <xdr:rowOff>0</xdr:rowOff>
                  </to>
                </anchor>
              </controlPr>
            </control>
          </mc:Choice>
        </mc:AlternateContent>
        <mc:AlternateContent xmlns:mc="http://schemas.openxmlformats.org/markup-compatibility/2006">
          <mc:Choice Requires="x14">
            <control shapeId="7436" r:id="rId271" name="Check Box 268">
              <controlPr defaultSize="0" autoFill="0" autoLine="0" autoPict="0">
                <anchor moveWithCells="1">
                  <from>
                    <xdr:col>4098</xdr:col>
                    <xdr:colOff>236220</xdr:colOff>
                    <xdr:row>720909</xdr:row>
                    <xdr:rowOff>83820</xdr:rowOff>
                  </from>
                  <to>
                    <xdr:col>4100</xdr:col>
                    <xdr:colOff>220980</xdr:colOff>
                    <xdr:row>720911</xdr:row>
                    <xdr:rowOff>0</xdr:rowOff>
                  </to>
                </anchor>
              </controlPr>
            </control>
          </mc:Choice>
        </mc:AlternateContent>
        <mc:AlternateContent xmlns:mc="http://schemas.openxmlformats.org/markup-compatibility/2006">
          <mc:Choice Requires="x14">
            <control shapeId="7437" r:id="rId272" name="Check Box 269">
              <controlPr defaultSize="0" autoFill="0" autoLine="0" autoPict="0">
                <anchor moveWithCells="1">
                  <from>
                    <xdr:col>4098</xdr:col>
                    <xdr:colOff>236220</xdr:colOff>
                    <xdr:row>786445</xdr:row>
                    <xdr:rowOff>83820</xdr:rowOff>
                  </from>
                  <to>
                    <xdr:col>4100</xdr:col>
                    <xdr:colOff>220980</xdr:colOff>
                    <xdr:row>786447</xdr:row>
                    <xdr:rowOff>0</xdr:rowOff>
                  </to>
                </anchor>
              </controlPr>
            </control>
          </mc:Choice>
        </mc:AlternateContent>
        <mc:AlternateContent xmlns:mc="http://schemas.openxmlformats.org/markup-compatibility/2006">
          <mc:Choice Requires="x14">
            <control shapeId="7438" r:id="rId273" name="Check Box 270">
              <controlPr defaultSize="0" autoFill="0" autoLine="0" autoPict="0">
                <anchor moveWithCells="1">
                  <from>
                    <xdr:col>4098</xdr:col>
                    <xdr:colOff>236220</xdr:colOff>
                    <xdr:row>851981</xdr:row>
                    <xdr:rowOff>83820</xdr:rowOff>
                  </from>
                  <to>
                    <xdr:col>4100</xdr:col>
                    <xdr:colOff>220980</xdr:colOff>
                    <xdr:row>851983</xdr:row>
                    <xdr:rowOff>0</xdr:rowOff>
                  </to>
                </anchor>
              </controlPr>
            </control>
          </mc:Choice>
        </mc:AlternateContent>
        <mc:AlternateContent xmlns:mc="http://schemas.openxmlformats.org/markup-compatibility/2006">
          <mc:Choice Requires="x14">
            <control shapeId="7439" r:id="rId274" name="Check Box 271">
              <controlPr defaultSize="0" autoFill="0" autoLine="0" autoPict="0">
                <anchor moveWithCells="1">
                  <from>
                    <xdr:col>4098</xdr:col>
                    <xdr:colOff>236220</xdr:colOff>
                    <xdr:row>917517</xdr:row>
                    <xdr:rowOff>83820</xdr:rowOff>
                  </from>
                  <to>
                    <xdr:col>4100</xdr:col>
                    <xdr:colOff>220980</xdr:colOff>
                    <xdr:row>917519</xdr:row>
                    <xdr:rowOff>0</xdr:rowOff>
                  </to>
                </anchor>
              </controlPr>
            </control>
          </mc:Choice>
        </mc:AlternateContent>
        <mc:AlternateContent xmlns:mc="http://schemas.openxmlformats.org/markup-compatibility/2006">
          <mc:Choice Requires="x14">
            <control shapeId="7440" r:id="rId275" name="Check Box 272">
              <controlPr defaultSize="0" autoFill="0" autoLine="0" autoPict="0">
                <anchor moveWithCells="1">
                  <from>
                    <xdr:col>4098</xdr:col>
                    <xdr:colOff>236220</xdr:colOff>
                    <xdr:row>983053</xdr:row>
                    <xdr:rowOff>83820</xdr:rowOff>
                  </from>
                  <to>
                    <xdr:col>4100</xdr:col>
                    <xdr:colOff>220980</xdr:colOff>
                    <xdr:row>983055</xdr:row>
                    <xdr:rowOff>0</xdr:rowOff>
                  </to>
                </anchor>
              </controlPr>
            </control>
          </mc:Choice>
        </mc:AlternateContent>
        <mc:AlternateContent xmlns:mc="http://schemas.openxmlformats.org/markup-compatibility/2006">
          <mc:Choice Requires="x14">
            <control shapeId="7441" r:id="rId276" name="Check Box 273">
              <controlPr defaultSize="0" autoFill="0" autoLine="0" autoPict="0">
                <anchor moveWithCells="1">
                  <from>
                    <xdr:col>4354</xdr:col>
                    <xdr:colOff>236220</xdr:colOff>
                    <xdr:row>13</xdr:row>
                    <xdr:rowOff>83820</xdr:rowOff>
                  </from>
                  <to>
                    <xdr:col>4356</xdr:col>
                    <xdr:colOff>220980</xdr:colOff>
                    <xdr:row>15</xdr:row>
                    <xdr:rowOff>0</xdr:rowOff>
                  </to>
                </anchor>
              </controlPr>
            </control>
          </mc:Choice>
        </mc:AlternateContent>
        <mc:AlternateContent xmlns:mc="http://schemas.openxmlformats.org/markup-compatibility/2006">
          <mc:Choice Requires="x14">
            <control shapeId="7442" r:id="rId277" name="Check Box 274">
              <controlPr defaultSize="0" autoFill="0" autoLine="0" autoPict="0">
                <anchor moveWithCells="1">
                  <from>
                    <xdr:col>4354</xdr:col>
                    <xdr:colOff>236220</xdr:colOff>
                    <xdr:row>65549</xdr:row>
                    <xdr:rowOff>83820</xdr:rowOff>
                  </from>
                  <to>
                    <xdr:col>4356</xdr:col>
                    <xdr:colOff>220980</xdr:colOff>
                    <xdr:row>65551</xdr:row>
                    <xdr:rowOff>0</xdr:rowOff>
                  </to>
                </anchor>
              </controlPr>
            </control>
          </mc:Choice>
        </mc:AlternateContent>
        <mc:AlternateContent xmlns:mc="http://schemas.openxmlformats.org/markup-compatibility/2006">
          <mc:Choice Requires="x14">
            <control shapeId="7443" r:id="rId278" name="Check Box 275">
              <controlPr defaultSize="0" autoFill="0" autoLine="0" autoPict="0">
                <anchor moveWithCells="1">
                  <from>
                    <xdr:col>4354</xdr:col>
                    <xdr:colOff>236220</xdr:colOff>
                    <xdr:row>131085</xdr:row>
                    <xdr:rowOff>83820</xdr:rowOff>
                  </from>
                  <to>
                    <xdr:col>4356</xdr:col>
                    <xdr:colOff>220980</xdr:colOff>
                    <xdr:row>131087</xdr:row>
                    <xdr:rowOff>0</xdr:rowOff>
                  </to>
                </anchor>
              </controlPr>
            </control>
          </mc:Choice>
        </mc:AlternateContent>
        <mc:AlternateContent xmlns:mc="http://schemas.openxmlformats.org/markup-compatibility/2006">
          <mc:Choice Requires="x14">
            <control shapeId="7444" r:id="rId279" name="Check Box 276">
              <controlPr defaultSize="0" autoFill="0" autoLine="0" autoPict="0">
                <anchor moveWithCells="1">
                  <from>
                    <xdr:col>4354</xdr:col>
                    <xdr:colOff>236220</xdr:colOff>
                    <xdr:row>196621</xdr:row>
                    <xdr:rowOff>83820</xdr:rowOff>
                  </from>
                  <to>
                    <xdr:col>4356</xdr:col>
                    <xdr:colOff>220980</xdr:colOff>
                    <xdr:row>196623</xdr:row>
                    <xdr:rowOff>0</xdr:rowOff>
                  </to>
                </anchor>
              </controlPr>
            </control>
          </mc:Choice>
        </mc:AlternateContent>
        <mc:AlternateContent xmlns:mc="http://schemas.openxmlformats.org/markup-compatibility/2006">
          <mc:Choice Requires="x14">
            <control shapeId="7445" r:id="rId280" name="Check Box 277">
              <controlPr defaultSize="0" autoFill="0" autoLine="0" autoPict="0">
                <anchor moveWithCells="1">
                  <from>
                    <xdr:col>4354</xdr:col>
                    <xdr:colOff>236220</xdr:colOff>
                    <xdr:row>262157</xdr:row>
                    <xdr:rowOff>83820</xdr:rowOff>
                  </from>
                  <to>
                    <xdr:col>4356</xdr:col>
                    <xdr:colOff>220980</xdr:colOff>
                    <xdr:row>262159</xdr:row>
                    <xdr:rowOff>0</xdr:rowOff>
                  </to>
                </anchor>
              </controlPr>
            </control>
          </mc:Choice>
        </mc:AlternateContent>
        <mc:AlternateContent xmlns:mc="http://schemas.openxmlformats.org/markup-compatibility/2006">
          <mc:Choice Requires="x14">
            <control shapeId="7446" r:id="rId281" name="Check Box 278">
              <controlPr defaultSize="0" autoFill="0" autoLine="0" autoPict="0">
                <anchor moveWithCells="1">
                  <from>
                    <xdr:col>4354</xdr:col>
                    <xdr:colOff>236220</xdr:colOff>
                    <xdr:row>327693</xdr:row>
                    <xdr:rowOff>83820</xdr:rowOff>
                  </from>
                  <to>
                    <xdr:col>4356</xdr:col>
                    <xdr:colOff>220980</xdr:colOff>
                    <xdr:row>327695</xdr:row>
                    <xdr:rowOff>0</xdr:rowOff>
                  </to>
                </anchor>
              </controlPr>
            </control>
          </mc:Choice>
        </mc:AlternateContent>
        <mc:AlternateContent xmlns:mc="http://schemas.openxmlformats.org/markup-compatibility/2006">
          <mc:Choice Requires="x14">
            <control shapeId="7447" r:id="rId282" name="Check Box 279">
              <controlPr defaultSize="0" autoFill="0" autoLine="0" autoPict="0">
                <anchor moveWithCells="1">
                  <from>
                    <xdr:col>4354</xdr:col>
                    <xdr:colOff>236220</xdr:colOff>
                    <xdr:row>393229</xdr:row>
                    <xdr:rowOff>83820</xdr:rowOff>
                  </from>
                  <to>
                    <xdr:col>4356</xdr:col>
                    <xdr:colOff>220980</xdr:colOff>
                    <xdr:row>393231</xdr:row>
                    <xdr:rowOff>0</xdr:rowOff>
                  </to>
                </anchor>
              </controlPr>
            </control>
          </mc:Choice>
        </mc:AlternateContent>
        <mc:AlternateContent xmlns:mc="http://schemas.openxmlformats.org/markup-compatibility/2006">
          <mc:Choice Requires="x14">
            <control shapeId="7448" r:id="rId283" name="Check Box 280">
              <controlPr defaultSize="0" autoFill="0" autoLine="0" autoPict="0">
                <anchor moveWithCells="1">
                  <from>
                    <xdr:col>4354</xdr:col>
                    <xdr:colOff>236220</xdr:colOff>
                    <xdr:row>458765</xdr:row>
                    <xdr:rowOff>83820</xdr:rowOff>
                  </from>
                  <to>
                    <xdr:col>4356</xdr:col>
                    <xdr:colOff>220980</xdr:colOff>
                    <xdr:row>458767</xdr:row>
                    <xdr:rowOff>0</xdr:rowOff>
                  </to>
                </anchor>
              </controlPr>
            </control>
          </mc:Choice>
        </mc:AlternateContent>
        <mc:AlternateContent xmlns:mc="http://schemas.openxmlformats.org/markup-compatibility/2006">
          <mc:Choice Requires="x14">
            <control shapeId="7449" r:id="rId284" name="Check Box 281">
              <controlPr defaultSize="0" autoFill="0" autoLine="0" autoPict="0">
                <anchor moveWithCells="1">
                  <from>
                    <xdr:col>4354</xdr:col>
                    <xdr:colOff>236220</xdr:colOff>
                    <xdr:row>524301</xdr:row>
                    <xdr:rowOff>83820</xdr:rowOff>
                  </from>
                  <to>
                    <xdr:col>4356</xdr:col>
                    <xdr:colOff>220980</xdr:colOff>
                    <xdr:row>524303</xdr:row>
                    <xdr:rowOff>0</xdr:rowOff>
                  </to>
                </anchor>
              </controlPr>
            </control>
          </mc:Choice>
        </mc:AlternateContent>
        <mc:AlternateContent xmlns:mc="http://schemas.openxmlformats.org/markup-compatibility/2006">
          <mc:Choice Requires="x14">
            <control shapeId="7450" r:id="rId285" name="Check Box 282">
              <controlPr defaultSize="0" autoFill="0" autoLine="0" autoPict="0">
                <anchor moveWithCells="1">
                  <from>
                    <xdr:col>4354</xdr:col>
                    <xdr:colOff>236220</xdr:colOff>
                    <xdr:row>589837</xdr:row>
                    <xdr:rowOff>83820</xdr:rowOff>
                  </from>
                  <to>
                    <xdr:col>4356</xdr:col>
                    <xdr:colOff>220980</xdr:colOff>
                    <xdr:row>589839</xdr:row>
                    <xdr:rowOff>0</xdr:rowOff>
                  </to>
                </anchor>
              </controlPr>
            </control>
          </mc:Choice>
        </mc:AlternateContent>
        <mc:AlternateContent xmlns:mc="http://schemas.openxmlformats.org/markup-compatibility/2006">
          <mc:Choice Requires="x14">
            <control shapeId="7451" r:id="rId286" name="Check Box 283">
              <controlPr defaultSize="0" autoFill="0" autoLine="0" autoPict="0">
                <anchor moveWithCells="1">
                  <from>
                    <xdr:col>4354</xdr:col>
                    <xdr:colOff>236220</xdr:colOff>
                    <xdr:row>655373</xdr:row>
                    <xdr:rowOff>83820</xdr:rowOff>
                  </from>
                  <to>
                    <xdr:col>4356</xdr:col>
                    <xdr:colOff>220980</xdr:colOff>
                    <xdr:row>655375</xdr:row>
                    <xdr:rowOff>0</xdr:rowOff>
                  </to>
                </anchor>
              </controlPr>
            </control>
          </mc:Choice>
        </mc:AlternateContent>
        <mc:AlternateContent xmlns:mc="http://schemas.openxmlformats.org/markup-compatibility/2006">
          <mc:Choice Requires="x14">
            <control shapeId="7452" r:id="rId287" name="Check Box 284">
              <controlPr defaultSize="0" autoFill="0" autoLine="0" autoPict="0">
                <anchor moveWithCells="1">
                  <from>
                    <xdr:col>4354</xdr:col>
                    <xdr:colOff>236220</xdr:colOff>
                    <xdr:row>720909</xdr:row>
                    <xdr:rowOff>83820</xdr:rowOff>
                  </from>
                  <to>
                    <xdr:col>4356</xdr:col>
                    <xdr:colOff>220980</xdr:colOff>
                    <xdr:row>720911</xdr:row>
                    <xdr:rowOff>0</xdr:rowOff>
                  </to>
                </anchor>
              </controlPr>
            </control>
          </mc:Choice>
        </mc:AlternateContent>
        <mc:AlternateContent xmlns:mc="http://schemas.openxmlformats.org/markup-compatibility/2006">
          <mc:Choice Requires="x14">
            <control shapeId="7453" r:id="rId288" name="Check Box 285">
              <controlPr defaultSize="0" autoFill="0" autoLine="0" autoPict="0">
                <anchor moveWithCells="1">
                  <from>
                    <xdr:col>4354</xdr:col>
                    <xdr:colOff>236220</xdr:colOff>
                    <xdr:row>786445</xdr:row>
                    <xdr:rowOff>83820</xdr:rowOff>
                  </from>
                  <to>
                    <xdr:col>4356</xdr:col>
                    <xdr:colOff>220980</xdr:colOff>
                    <xdr:row>786447</xdr:row>
                    <xdr:rowOff>0</xdr:rowOff>
                  </to>
                </anchor>
              </controlPr>
            </control>
          </mc:Choice>
        </mc:AlternateContent>
        <mc:AlternateContent xmlns:mc="http://schemas.openxmlformats.org/markup-compatibility/2006">
          <mc:Choice Requires="x14">
            <control shapeId="7454" r:id="rId289" name="Check Box 286">
              <controlPr defaultSize="0" autoFill="0" autoLine="0" autoPict="0">
                <anchor moveWithCells="1">
                  <from>
                    <xdr:col>4354</xdr:col>
                    <xdr:colOff>236220</xdr:colOff>
                    <xdr:row>851981</xdr:row>
                    <xdr:rowOff>83820</xdr:rowOff>
                  </from>
                  <to>
                    <xdr:col>4356</xdr:col>
                    <xdr:colOff>220980</xdr:colOff>
                    <xdr:row>851983</xdr:row>
                    <xdr:rowOff>0</xdr:rowOff>
                  </to>
                </anchor>
              </controlPr>
            </control>
          </mc:Choice>
        </mc:AlternateContent>
        <mc:AlternateContent xmlns:mc="http://schemas.openxmlformats.org/markup-compatibility/2006">
          <mc:Choice Requires="x14">
            <control shapeId="7455" r:id="rId290" name="Check Box 287">
              <controlPr defaultSize="0" autoFill="0" autoLine="0" autoPict="0">
                <anchor moveWithCells="1">
                  <from>
                    <xdr:col>4354</xdr:col>
                    <xdr:colOff>236220</xdr:colOff>
                    <xdr:row>917517</xdr:row>
                    <xdr:rowOff>83820</xdr:rowOff>
                  </from>
                  <to>
                    <xdr:col>4356</xdr:col>
                    <xdr:colOff>220980</xdr:colOff>
                    <xdr:row>917519</xdr:row>
                    <xdr:rowOff>0</xdr:rowOff>
                  </to>
                </anchor>
              </controlPr>
            </control>
          </mc:Choice>
        </mc:AlternateContent>
        <mc:AlternateContent xmlns:mc="http://schemas.openxmlformats.org/markup-compatibility/2006">
          <mc:Choice Requires="x14">
            <control shapeId="7456" r:id="rId291" name="Check Box 288">
              <controlPr defaultSize="0" autoFill="0" autoLine="0" autoPict="0">
                <anchor moveWithCells="1">
                  <from>
                    <xdr:col>4354</xdr:col>
                    <xdr:colOff>236220</xdr:colOff>
                    <xdr:row>983053</xdr:row>
                    <xdr:rowOff>83820</xdr:rowOff>
                  </from>
                  <to>
                    <xdr:col>4356</xdr:col>
                    <xdr:colOff>220980</xdr:colOff>
                    <xdr:row>983055</xdr:row>
                    <xdr:rowOff>0</xdr:rowOff>
                  </to>
                </anchor>
              </controlPr>
            </control>
          </mc:Choice>
        </mc:AlternateContent>
        <mc:AlternateContent xmlns:mc="http://schemas.openxmlformats.org/markup-compatibility/2006">
          <mc:Choice Requires="x14">
            <control shapeId="7457" r:id="rId292" name="Check Box 289">
              <controlPr defaultSize="0" autoFill="0" autoLine="0" autoPict="0">
                <anchor moveWithCells="1">
                  <from>
                    <xdr:col>4610</xdr:col>
                    <xdr:colOff>236220</xdr:colOff>
                    <xdr:row>13</xdr:row>
                    <xdr:rowOff>83820</xdr:rowOff>
                  </from>
                  <to>
                    <xdr:col>4612</xdr:col>
                    <xdr:colOff>220980</xdr:colOff>
                    <xdr:row>15</xdr:row>
                    <xdr:rowOff>0</xdr:rowOff>
                  </to>
                </anchor>
              </controlPr>
            </control>
          </mc:Choice>
        </mc:AlternateContent>
        <mc:AlternateContent xmlns:mc="http://schemas.openxmlformats.org/markup-compatibility/2006">
          <mc:Choice Requires="x14">
            <control shapeId="7458" r:id="rId293" name="Check Box 290">
              <controlPr defaultSize="0" autoFill="0" autoLine="0" autoPict="0">
                <anchor moveWithCells="1">
                  <from>
                    <xdr:col>4610</xdr:col>
                    <xdr:colOff>236220</xdr:colOff>
                    <xdr:row>65549</xdr:row>
                    <xdr:rowOff>83820</xdr:rowOff>
                  </from>
                  <to>
                    <xdr:col>4612</xdr:col>
                    <xdr:colOff>220980</xdr:colOff>
                    <xdr:row>65551</xdr:row>
                    <xdr:rowOff>0</xdr:rowOff>
                  </to>
                </anchor>
              </controlPr>
            </control>
          </mc:Choice>
        </mc:AlternateContent>
        <mc:AlternateContent xmlns:mc="http://schemas.openxmlformats.org/markup-compatibility/2006">
          <mc:Choice Requires="x14">
            <control shapeId="7459" r:id="rId294" name="Check Box 291">
              <controlPr defaultSize="0" autoFill="0" autoLine="0" autoPict="0">
                <anchor moveWithCells="1">
                  <from>
                    <xdr:col>4610</xdr:col>
                    <xdr:colOff>236220</xdr:colOff>
                    <xdr:row>131085</xdr:row>
                    <xdr:rowOff>83820</xdr:rowOff>
                  </from>
                  <to>
                    <xdr:col>4612</xdr:col>
                    <xdr:colOff>220980</xdr:colOff>
                    <xdr:row>131087</xdr:row>
                    <xdr:rowOff>0</xdr:rowOff>
                  </to>
                </anchor>
              </controlPr>
            </control>
          </mc:Choice>
        </mc:AlternateContent>
        <mc:AlternateContent xmlns:mc="http://schemas.openxmlformats.org/markup-compatibility/2006">
          <mc:Choice Requires="x14">
            <control shapeId="7460" r:id="rId295" name="Check Box 292">
              <controlPr defaultSize="0" autoFill="0" autoLine="0" autoPict="0">
                <anchor moveWithCells="1">
                  <from>
                    <xdr:col>4610</xdr:col>
                    <xdr:colOff>236220</xdr:colOff>
                    <xdr:row>196621</xdr:row>
                    <xdr:rowOff>83820</xdr:rowOff>
                  </from>
                  <to>
                    <xdr:col>4612</xdr:col>
                    <xdr:colOff>220980</xdr:colOff>
                    <xdr:row>196623</xdr:row>
                    <xdr:rowOff>0</xdr:rowOff>
                  </to>
                </anchor>
              </controlPr>
            </control>
          </mc:Choice>
        </mc:AlternateContent>
        <mc:AlternateContent xmlns:mc="http://schemas.openxmlformats.org/markup-compatibility/2006">
          <mc:Choice Requires="x14">
            <control shapeId="7461" r:id="rId296" name="Check Box 293">
              <controlPr defaultSize="0" autoFill="0" autoLine="0" autoPict="0">
                <anchor moveWithCells="1">
                  <from>
                    <xdr:col>4610</xdr:col>
                    <xdr:colOff>236220</xdr:colOff>
                    <xdr:row>262157</xdr:row>
                    <xdr:rowOff>83820</xdr:rowOff>
                  </from>
                  <to>
                    <xdr:col>4612</xdr:col>
                    <xdr:colOff>220980</xdr:colOff>
                    <xdr:row>262159</xdr:row>
                    <xdr:rowOff>0</xdr:rowOff>
                  </to>
                </anchor>
              </controlPr>
            </control>
          </mc:Choice>
        </mc:AlternateContent>
        <mc:AlternateContent xmlns:mc="http://schemas.openxmlformats.org/markup-compatibility/2006">
          <mc:Choice Requires="x14">
            <control shapeId="7462" r:id="rId297" name="Check Box 294">
              <controlPr defaultSize="0" autoFill="0" autoLine="0" autoPict="0">
                <anchor moveWithCells="1">
                  <from>
                    <xdr:col>4610</xdr:col>
                    <xdr:colOff>236220</xdr:colOff>
                    <xdr:row>327693</xdr:row>
                    <xdr:rowOff>83820</xdr:rowOff>
                  </from>
                  <to>
                    <xdr:col>4612</xdr:col>
                    <xdr:colOff>220980</xdr:colOff>
                    <xdr:row>327695</xdr:row>
                    <xdr:rowOff>0</xdr:rowOff>
                  </to>
                </anchor>
              </controlPr>
            </control>
          </mc:Choice>
        </mc:AlternateContent>
        <mc:AlternateContent xmlns:mc="http://schemas.openxmlformats.org/markup-compatibility/2006">
          <mc:Choice Requires="x14">
            <control shapeId="7463" r:id="rId298" name="Check Box 295">
              <controlPr defaultSize="0" autoFill="0" autoLine="0" autoPict="0">
                <anchor moveWithCells="1">
                  <from>
                    <xdr:col>4610</xdr:col>
                    <xdr:colOff>236220</xdr:colOff>
                    <xdr:row>393229</xdr:row>
                    <xdr:rowOff>83820</xdr:rowOff>
                  </from>
                  <to>
                    <xdr:col>4612</xdr:col>
                    <xdr:colOff>220980</xdr:colOff>
                    <xdr:row>393231</xdr:row>
                    <xdr:rowOff>0</xdr:rowOff>
                  </to>
                </anchor>
              </controlPr>
            </control>
          </mc:Choice>
        </mc:AlternateContent>
        <mc:AlternateContent xmlns:mc="http://schemas.openxmlformats.org/markup-compatibility/2006">
          <mc:Choice Requires="x14">
            <control shapeId="7464" r:id="rId299" name="Check Box 296">
              <controlPr defaultSize="0" autoFill="0" autoLine="0" autoPict="0">
                <anchor moveWithCells="1">
                  <from>
                    <xdr:col>4610</xdr:col>
                    <xdr:colOff>236220</xdr:colOff>
                    <xdr:row>458765</xdr:row>
                    <xdr:rowOff>83820</xdr:rowOff>
                  </from>
                  <to>
                    <xdr:col>4612</xdr:col>
                    <xdr:colOff>220980</xdr:colOff>
                    <xdr:row>458767</xdr:row>
                    <xdr:rowOff>0</xdr:rowOff>
                  </to>
                </anchor>
              </controlPr>
            </control>
          </mc:Choice>
        </mc:AlternateContent>
        <mc:AlternateContent xmlns:mc="http://schemas.openxmlformats.org/markup-compatibility/2006">
          <mc:Choice Requires="x14">
            <control shapeId="7465" r:id="rId300" name="Check Box 297">
              <controlPr defaultSize="0" autoFill="0" autoLine="0" autoPict="0">
                <anchor moveWithCells="1">
                  <from>
                    <xdr:col>4610</xdr:col>
                    <xdr:colOff>236220</xdr:colOff>
                    <xdr:row>524301</xdr:row>
                    <xdr:rowOff>83820</xdr:rowOff>
                  </from>
                  <to>
                    <xdr:col>4612</xdr:col>
                    <xdr:colOff>220980</xdr:colOff>
                    <xdr:row>524303</xdr:row>
                    <xdr:rowOff>0</xdr:rowOff>
                  </to>
                </anchor>
              </controlPr>
            </control>
          </mc:Choice>
        </mc:AlternateContent>
        <mc:AlternateContent xmlns:mc="http://schemas.openxmlformats.org/markup-compatibility/2006">
          <mc:Choice Requires="x14">
            <control shapeId="7466" r:id="rId301" name="Check Box 298">
              <controlPr defaultSize="0" autoFill="0" autoLine="0" autoPict="0">
                <anchor moveWithCells="1">
                  <from>
                    <xdr:col>4610</xdr:col>
                    <xdr:colOff>236220</xdr:colOff>
                    <xdr:row>589837</xdr:row>
                    <xdr:rowOff>83820</xdr:rowOff>
                  </from>
                  <to>
                    <xdr:col>4612</xdr:col>
                    <xdr:colOff>220980</xdr:colOff>
                    <xdr:row>589839</xdr:row>
                    <xdr:rowOff>0</xdr:rowOff>
                  </to>
                </anchor>
              </controlPr>
            </control>
          </mc:Choice>
        </mc:AlternateContent>
        <mc:AlternateContent xmlns:mc="http://schemas.openxmlformats.org/markup-compatibility/2006">
          <mc:Choice Requires="x14">
            <control shapeId="7467" r:id="rId302" name="Check Box 299">
              <controlPr defaultSize="0" autoFill="0" autoLine="0" autoPict="0">
                <anchor moveWithCells="1">
                  <from>
                    <xdr:col>4610</xdr:col>
                    <xdr:colOff>236220</xdr:colOff>
                    <xdr:row>655373</xdr:row>
                    <xdr:rowOff>83820</xdr:rowOff>
                  </from>
                  <to>
                    <xdr:col>4612</xdr:col>
                    <xdr:colOff>220980</xdr:colOff>
                    <xdr:row>655375</xdr:row>
                    <xdr:rowOff>0</xdr:rowOff>
                  </to>
                </anchor>
              </controlPr>
            </control>
          </mc:Choice>
        </mc:AlternateContent>
        <mc:AlternateContent xmlns:mc="http://schemas.openxmlformats.org/markup-compatibility/2006">
          <mc:Choice Requires="x14">
            <control shapeId="7468" r:id="rId303" name="Check Box 300">
              <controlPr defaultSize="0" autoFill="0" autoLine="0" autoPict="0">
                <anchor moveWithCells="1">
                  <from>
                    <xdr:col>4610</xdr:col>
                    <xdr:colOff>236220</xdr:colOff>
                    <xdr:row>720909</xdr:row>
                    <xdr:rowOff>83820</xdr:rowOff>
                  </from>
                  <to>
                    <xdr:col>4612</xdr:col>
                    <xdr:colOff>220980</xdr:colOff>
                    <xdr:row>720911</xdr:row>
                    <xdr:rowOff>0</xdr:rowOff>
                  </to>
                </anchor>
              </controlPr>
            </control>
          </mc:Choice>
        </mc:AlternateContent>
        <mc:AlternateContent xmlns:mc="http://schemas.openxmlformats.org/markup-compatibility/2006">
          <mc:Choice Requires="x14">
            <control shapeId="7469" r:id="rId304" name="Check Box 301">
              <controlPr defaultSize="0" autoFill="0" autoLine="0" autoPict="0">
                <anchor moveWithCells="1">
                  <from>
                    <xdr:col>4610</xdr:col>
                    <xdr:colOff>236220</xdr:colOff>
                    <xdr:row>786445</xdr:row>
                    <xdr:rowOff>83820</xdr:rowOff>
                  </from>
                  <to>
                    <xdr:col>4612</xdr:col>
                    <xdr:colOff>220980</xdr:colOff>
                    <xdr:row>786447</xdr:row>
                    <xdr:rowOff>0</xdr:rowOff>
                  </to>
                </anchor>
              </controlPr>
            </control>
          </mc:Choice>
        </mc:AlternateContent>
        <mc:AlternateContent xmlns:mc="http://schemas.openxmlformats.org/markup-compatibility/2006">
          <mc:Choice Requires="x14">
            <control shapeId="7470" r:id="rId305" name="Check Box 302">
              <controlPr defaultSize="0" autoFill="0" autoLine="0" autoPict="0">
                <anchor moveWithCells="1">
                  <from>
                    <xdr:col>4610</xdr:col>
                    <xdr:colOff>236220</xdr:colOff>
                    <xdr:row>851981</xdr:row>
                    <xdr:rowOff>83820</xdr:rowOff>
                  </from>
                  <to>
                    <xdr:col>4612</xdr:col>
                    <xdr:colOff>220980</xdr:colOff>
                    <xdr:row>851983</xdr:row>
                    <xdr:rowOff>0</xdr:rowOff>
                  </to>
                </anchor>
              </controlPr>
            </control>
          </mc:Choice>
        </mc:AlternateContent>
        <mc:AlternateContent xmlns:mc="http://schemas.openxmlformats.org/markup-compatibility/2006">
          <mc:Choice Requires="x14">
            <control shapeId="7471" r:id="rId306" name="Check Box 303">
              <controlPr defaultSize="0" autoFill="0" autoLine="0" autoPict="0">
                <anchor moveWithCells="1">
                  <from>
                    <xdr:col>4610</xdr:col>
                    <xdr:colOff>236220</xdr:colOff>
                    <xdr:row>917517</xdr:row>
                    <xdr:rowOff>83820</xdr:rowOff>
                  </from>
                  <to>
                    <xdr:col>4612</xdr:col>
                    <xdr:colOff>220980</xdr:colOff>
                    <xdr:row>917519</xdr:row>
                    <xdr:rowOff>0</xdr:rowOff>
                  </to>
                </anchor>
              </controlPr>
            </control>
          </mc:Choice>
        </mc:AlternateContent>
        <mc:AlternateContent xmlns:mc="http://schemas.openxmlformats.org/markup-compatibility/2006">
          <mc:Choice Requires="x14">
            <control shapeId="7472" r:id="rId307" name="Check Box 304">
              <controlPr defaultSize="0" autoFill="0" autoLine="0" autoPict="0">
                <anchor moveWithCells="1">
                  <from>
                    <xdr:col>4610</xdr:col>
                    <xdr:colOff>236220</xdr:colOff>
                    <xdr:row>983053</xdr:row>
                    <xdr:rowOff>83820</xdr:rowOff>
                  </from>
                  <to>
                    <xdr:col>4612</xdr:col>
                    <xdr:colOff>220980</xdr:colOff>
                    <xdr:row>983055</xdr:row>
                    <xdr:rowOff>0</xdr:rowOff>
                  </to>
                </anchor>
              </controlPr>
            </control>
          </mc:Choice>
        </mc:AlternateContent>
        <mc:AlternateContent xmlns:mc="http://schemas.openxmlformats.org/markup-compatibility/2006">
          <mc:Choice Requires="x14">
            <control shapeId="7473" r:id="rId308" name="Check Box 305">
              <controlPr defaultSize="0" autoFill="0" autoLine="0" autoPict="0">
                <anchor moveWithCells="1">
                  <from>
                    <xdr:col>4866</xdr:col>
                    <xdr:colOff>236220</xdr:colOff>
                    <xdr:row>13</xdr:row>
                    <xdr:rowOff>83820</xdr:rowOff>
                  </from>
                  <to>
                    <xdr:col>4868</xdr:col>
                    <xdr:colOff>220980</xdr:colOff>
                    <xdr:row>15</xdr:row>
                    <xdr:rowOff>0</xdr:rowOff>
                  </to>
                </anchor>
              </controlPr>
            </control>
          </mc:Choice>
        </mc:AlternateContent>
        <mc:AlternateContent xmlns:mc="http://schemas.openxmlformats.org/markup-compatibility/2006">
          <mc:Choice Requires="x14">
            <control shapeId="7474" r:id="rId309" name="Check Box 306">
              <controlPr defaultSize="0" autoFill="0" autoLine="0" autoPict="0">
                <anchor moveWithCells="1">
                  <from>
                    <xdr:col>4866</xdr:col>
                    <xdr:colOff>236220</xdr:colOff>
                    <xdr:row>65549</xdr:row>
                    <xdr:rowOff>83820</xdr:rowOff>
                  </from>
                  <to>
                    <xdr:col>4868</xdr:col>
                    <xdr:colOff>220980</xdr:colOff>
                    <xdr:row>65551</xdr:row>
                    <xdr:rowOff>0</xdr:rowOff>
                  </to>
                </anchor>
              </controlPr>
            </control>
          </mc:Choice>
        </mc:AlternateContent>
        <mc:AlternateContent xmlns:mc="http://schemas.openxmlformats.org/markup-compatibility/2006">
          <mc:Choice Requires="x14">
            <control shapeId="7475" r:id="rId310" name="Check Box 307">
              <controlPr defaultSize="0" autoFill="0" autoLine="0" autoPict="0">
                <anchor moveWithCells="1">
                  <from>
                    <xdr:col>4866</xdr:col>
                    <xdr:colOff>236220</xdr:colOff>
                    <xdr:row>131085</xdr:row>
                    <xdr:rowOff>83820</xdr:rowOff>
                  </from>
                  <to>
                    <xdr:col>4868</xdr:col>
                    <xdr:colOff>220980</xdr:colOff>
                    <xdr:row>131087</xdr:row>
                    <xdr:rowOff>0</xdr:rowOff>
                  </to>
                </anchor>
              </controlPr>
            </control>
          </mc:Choice>
        </mc:AlternateContent>
        <mc:AlternateContent xmlns:mc="http://schemas.openxmlformats.org/markup-compatibility/2006">
          <mc:Choice Requires="x14">
            <control shapeId="7476" r:id="rId311" name="Check Box 308">
              <controlPr defaultSize="0" autoFill="0" autoLine="0" autoPict="0">
                <anchor moveWithCells="1">
                  <from>
                    <xdr:col>4866</xdr:col>
                    <xdr:colOff>236220</xdr:colOff>
                    <xdr:row>196621</xdr:row>
                    <xdr:rowOff>83820</xdr:rowOff>
                  </from>
                  <to>
                    <xdr:col>4868</xdr:col>
                    <xdr:colOff>220980</xdr:colOff>
                    <xdr:row>196623</xdr:row>
                    <xdr:rowOff>0</xdr:rowOff>
                  </to>
                </anchor>
              </controlPr>
            </control>
          </mc:Choice>
        </mc:AlternateContent>
        <mc:AlternateContent xmlns:mc="http://schemas.openxmlformats.org/markup-compatibility/2006">
          <mc:Choice Requires="x14">
            <control shapeId="7477" r:id="rId312" name="Check Box 309">
              <controlPr defaultSize="0" autoFill="0" autoLine="0" autoPict="0">
                <anchor moveWithCells="1">
                  <from>
                    <xdr:col>4866</xdr:col>
                    <xdr:colOff>236220</xdr:colOff>
                    <xdr:row>262157</xdr:row>
                    <xdr:rowOff>83820</xdr:rowOff>
                  </from>
                  <to>
                    <xdr:col>4868</xdr:col>
                    <xdr:colOff>220980</xdr:colOff>
                    <xdr:row>262159</xdr:row>
                    <xdr:rowOff>0</xdr:rowOff>
                  </to>
                </anchor>
              </controlPr>
            </control>
          </mc:Choice>
        </mc:AlternateContent>
        <mc:AlternateContent xmlns:mc="http://schemas.openxmlformats.org/markup-compatibility/2006">
          <mc:Choice Requires="x14">
            <control shapeId="7478" r:id="rId313" name="Check Box 310">
              <controlPr defaultSize="0" autoFill="0" autoLine="0" autoPict="0">
                <anchor moveWithCells="1">
                  <from>
                    <xdr:col>4866</xdr:col>
                    <xdr:colOff>236220</xdr:colOff>
                    <xdr:row>327693</xdr:row>
                    <xdr:rowOff>83820</xdr:rowOff>
                  </from>
                  <to>
                    <xdr:col>4868</xdr:col>
                    <xdr:colOff>220980</xdr:colOff>
                    <xdr:row>327695</xdr:row>
                    <xdr:rowOff>0</xdr:rowOff>
                  </to>
                </anchor>
              </controlPr>
            </control>
          </mc:Choice>
        </mc:AlternateContent>
        <mc:AlternateContent xmlns:mc="http://schemas.openxmlformats.org/markup-compatibility/2006">
          <mc:Choice Requires="x14">
            <control shapeId="7479" r:id="rId314" name="Check Box 311">
              <controlPr defaultSize="0" autoFill="0" autoLine="0" autoPict="0">
                <anchor moveWithCells="1">
                  <from>
                    <xdr:col>4866</xdr:col>
                    <xdr:colOff>236220</xdr:colOff>
                    <xdr:row>393229</xdr:row>
                    <xdr:rowOff>83820</xdr:rowOff>
                  </from>
                  <to>
                    <xdr:col>4868</xdr:col>
                    <xdr:colOff>220980</xdr:colOff>
                    <xdr:row>393231</xdr:row>
                    <xdr:rowOff>0</xdr:rowOff>
                  </to>
                </anchor>
              </controlPr>
            </control>
          </mc:Choice>
        </mc:AlternateContent>
        <mc:AlternateContent xmlns:mc="http://schemas.openxmlformats.org/markup-compatibility/2006">
          <mc:Choice Requires="x14">
            <control shapeId="7480" r:id="rId315" name="Check Box 312">
              <controlPr defaultSize="0" autoFill="0" autoLine="0" autoPict="0">
                <anchor moveWithCells="1">
                  <from>
                    <xdr:col>4866</xdr:col>
                    <xdr:colOff>236220</xdr:colOff>
                    <xdr:row>458765</xdr:row>
                    <xdr:rowOff>83820</xdr:rowOff>
                  </from>
                  <to>
                    <xdr:col>4868</xdr:col>
                    <xdr:colOff>220980</xdr:colOff>
                    <xdr:row>458767</xdr:row>
                    <xdr:rowOff>0</xdr:rowOff>
                  </to>
                </anchor>
              </controlPr>
            </control>
          </mc:Choice>
        </mc:AlternateContent>
        <mc:AlternateContent xmlns:mc="http://schemas.openxmlformats.org/markup-compatibility/2006">
          <mc:Choice Requires="x14">
            <control shapeId="7481" r:id="rId316" name="Check Box 313">
              <controlPr defaultSize="0" autoFill="0" autoLine="0" autoPict="0">
                <anchor moveWithCells="1">
                  <from>
                    <xdr:col>4866</xdr:col>
                    <xdr:colOff>236220</xdr:colOff>
                    <xdr:row>524301</xdr:row>
                    <xdr:rowOff>83820</xdr:rowOff>
                  </from>
                  <to>
                    <xdr:col>4868</xdr:col>
                    <xdr:colOff>220980</xdr:colOff>
                    <xdr:row>524303</xdr:row>
                    <xdr:rowOff>0</xdr:rowOff>
                  </to>
                </anchor>
              </controlPr>
            </control>
          </mc:Choice>
        </mc:AlternateContent>
        <mc:AlternateContent xmlns:mc="http://schemas.openxmlformats.org/markup-compatibility/2006">
          <mc:Choice Requires="x14">
            <control shapeId="7482" r:id="rId317" name="Check Box 314">
              <controlPr defaultSize="0" autoFill="0" autoLine="0" autoPict="0">
                <anchor moveWithCells="1">
                  <from>
                    <xdr:col>4866</xdr:col>
                    <xdr:colOff>236220</xdr:colOff>
                    <xdr:row>589837</xdr:row>
                    <xdr:rowOff>83820</xdr:rowOff>
                  </from>
                  <to>
                    <xdr:col>4868</xdr:col>
                    <xdr:colOff>220980</xdr:colOff>
                    <xdr:row>589839</xdr:row>
                    <xdr:rowOff>0</xdr:rowOff>
                  </to>
                </anchor>
              </controlPr>
            </control>
          </mc:Choice>
        </mc:AlternateContent>
        <mc:AlternateContent xmlns:mc="http://schemas.openxmlformats.org/markup-compatibility/2006">
          <mc:Choice Requires="x14">
            <control shapeId="7483" r:id="rId318" name="Check Box 315">
              <controlPr defaultSize="0" autoFill="0" autoLine="0" autoPict="0">
                <anchor moveWithCells="1">
                  <from>
                    <xdr:col>4866</xdr:col>
                    <xdr:colOff>236220</xdr:colOff>
                    <xdr:row>655373</xdr:row>
                    <xdr:rowOff>83820</xdr:rowOff>
                  </from>
                  <to>
                    <xdr:col>4868</xdr:col>
                    <xdr:colOff>220980</xdr:colOff>
                    <xdr:row>655375</xdr:row>
                    <xdr:rowOff>0</xdr:rowOff>
                  </to>
                </anchor>
              </controlPr>
            </control>
          </mc:Choice>
        </mc:AlternateContent>
        <mc:AlternateContent xmlns:mc="http://schemas.openxmlformats.org/markup-compatibility/2006">
          <mc:Choice Requires="x14">
            <control shapeId="7484" r:id="rId319" name="Check Box 316">
              <controlPr defaultSize="0" autoFill="0" autoLine="0" autoPict="0">
                <anchor moveWithCells="1">
                  <from>
                    <xdr:col>4866</xdr:col>
                    <xdr:colOff>236220</xdr:colOff>
                    <xdr:row>720909</xdr:row>
                    <xdr:rowOff>83820</xdr:rowOff>
                  </from>
                  <to>
                    <xdr:col>4868</xdr:col>
                    <xdr:colOff>220980</xdr:colOff>
                    <xdr:row>720911</xdr:row>
                    <xdr:rowOff>0</xdr:rowOff>
                  </to>
                </anchor>
              </controlPr>
            </control>
          </mc:Choice>
        </mc:AlternateContent>
        <mc:AlternateContent xmlns:mc="http://schemas.openxmlformats.org/markup-compatibility/2006">
          <mc:Choice Requires="x14">
            <control shapeId="7485" r:id="rId320" name="Check Box 317">
              <controlPr defaultSize="0" autoFill="0" autoLine="0" autoPict="0">
                <anchor moveWithCells="1">
                  <from>
                    <xdr:col>4866</xdr:col>
                    <xdr:colOff>236220</xdr:colOff>
                    <xdr:row>786445</xdr:row>
                    <xdr:rowOff>83820</xdr:rowOff>
                  </from>
                  <to>
                    <xdr:col>4868</xdr:col>
                    <xdr:colOff>220980</xdr:colOff>
                    <xdr:row>786447</xdr:row>
                    <xdr:rowOff>0</xdr:rowOff>
                  </to>
                </anchor>
              </controlPr>
            </control>
          </mc:Choice>
        </mc:AlternateContent>
        <mc:AlternateContent xmlns:mc="http://schemas.openxmlformats.org/markup-compatibility/2006">
          <mc:Choice Requires="x14">
            <control shapeId="7486" r:id="rId321" name="Check Box 318">
              <controlPr defaultSize="0" autoFill="0" autoLine="0" autoPict="0">
                <anchor moveWithCells="1">
                  <from>
                    <xdr:col>4866</xdr:col>
                    <xdr:colOff>236220</xdr:colOff>
                    <xdr:row>851981</xdr:row>
                    <xdr:rowOff>83820</xdr:rowOff>
                  </from>
                  <to>
                    <xdr:col>4868</xdr:col>
                    <xdr:colOff>220980</xdr:colOff>
                    <xdr:row>851983</xdr:row>
                    <xdr:rowOff>0</xdr:rowOff>
                  </to>
                </anchor>
              </controlPr>
            </control>
          </mc:Choice>
        </mc:AlternateContent>
        <mc:AlternateContent xmlns:mc="http://schemas.openxmlformats.org/markup-compatibility/2006">
          <mc:Choice Requires="x14">
            <control shapeId="7487" r:id="rId322" name="Check Box 319">
              <controlPr defaultSize="0" autoFill="0" autoLine="0" autoPict="0">
                <anchor moveWithCells="1">
                  <from>
                    <xdr:col>4866</xdr:col>
                    <xdr:colOff>236220</xdr:colOff>
                    <xdr:row>917517</xdr:row>
                    <xdr:rowOff>83820</xdr:rowOff>
                  </from>
                  <to>
                    <xdr:col>4868</xdr:col>
                    <xdr:colOff>220980</xdr:colOff>
                    <xdr:row>917519</xdr:row>
                    <xdr:rowOff>0</xdr:rowOff>
                  </to>
                </anchor>
              </controlPr>
            </control>
          </mc:Choice>
        </mc:AlternateContent>
        <mc:AlternateContent xmlns:mc="http://schemas.openxmlformats.org/markup-compatibility/2006">
          <mc:Choice Requires="x14">
            <control shapeId="7488" r:id="rId323" name="Check Box 320">
              <controlPr defaultSize="0" autoFill="0" autoLine="0" autoPict="0">
                <anchor moveWithCells="1">
                  <from>
                    <xdr:col>4866</xdr:col>
                    <xdr:colOff>236220</xdr:colOff>
                    <xdr:row>983053</xdr:row>
                    <xdr:rowOff>83820</xdr:rowOff>
                  </from>
                  <to>
                    <xdr:col>4868</xdr:col>
                    <xdr:colOff>220980</xdr:colOff>
                    <xdr:row>983055</xdr:row>
                    <xdr:rowOff>0</xdr:rowOff>
                  </to>
                </anchor>
              </controlPr>
            </control>
          </mc:Choice>
        </mc:AlternateContent>
        <mc:AlternateContent xmlns:mc="http://schemas.openxmlformats.org/markup-compatibility/2006">
          <mc:Choice Requires="x14">
            <control shapeId="7489" r:id="rId324" name="Check Box 321">
              <controlPr defaultSize="0" autoFill="0" autoLine="0" autoPict="0">
                <anchor moveWithCells="1">
                  <from>
                    <xdr:col>5122</xdr:col>
                    <xdr:colOff>236220</xdr:colOff>
                    <xdr:row>13</xdr:row>
                    <xdr:rowOff>83820</xdr:rowOff>
                  </from>
                  <to>
                    <xdr:col>5124</xdr:col>
                    <xdr:colOff>220980</xdr:colOff>
                    <xdr:row>15</xdr:row>
                    <xdr:rowOff>0</xdr:rowOff>
                  </to>
                </anchor>
              </controlPr>
            </control>
          </mc:Choice>
        </mc:AlternateContent>
        <mc:AlternateContent xmlns:mc="http://schemas.openxmlformats.org/markup-compatibility/2006">
          <mc:Choice Requires="x14">
            <control shapeId="7490" r:id="rId325" name="Check Box 322">
              <controlPr defaultSize="0" autoFill="0" autoLine="0" autoPict="0">
                <anchor moveWithCells="1">
                  <from>
                    <xdr:col>5122</xdr:col>
                    <xdr:colOff>236220</xdr:colOff>
                    <xdr:row>65549</xdr:row>
                    <xdr:rowOff>83820</xdr:rowOff>
                  </from>
                  <to>
                    <xdr:col>5124</xdr:col>
                    <xdr:colOff>220980</xdr:colOff>
                    <xdr:row>65551</xdr:row>
                    <xdr:rowOff>0</xdr:rowOff>
                  </to>
                </anchor>
              </controlPr>
            </control>
          </mc:Choice>
        </mc:AlternateContent>
        <mc:AlternateContent xmlns:mc="http://schemas.openxmlformats.org/markup-compatibility/2006">
          <mc:Choice Requires="x14">
            <control shapeId="7491" r:id="rId326" name="Check Box 323">
              <controlPr defaultSize="0" autoFill="0" autoLine="0" autoPict="0">
                <anchor moveWithCells="1">
                  <from>
                    <xdr:col>5122</xdr:col>
                    <xdr:colOff>236220</xdr:colOff>
                    <xdr:row>131085</xdr:row>
                    <xdr:rowOff>83820</xdr:rowOff>
                  </from>
                  <to>
                    <xdr:col>5124</xdr:col>
                    <xdr:colOff>220980</xdr:colOff>
                    <xdr:row>131087</xdr:row>
                    <xdr:rowOff>0</xdr:rowOff>
                  </to>
                </anchor>
              </controlPr>
            </control>
          </mc:Choice>
        </mc:AlternateContent>
        <mc:AlternateContent xmlns:mc="http://schemas.openxmlformats.org/markup-compatibility/2006">
          <mc:Choice Requires="x14">
            <control shapeId="7492" r:id="rId327" name="Check Box 324">
              <controlPr defaultSize="0" autoFill="0" autoLine="0" autoPict="0">
                <anchor moveWithCells="1">
                  <from>
                    <xdr:col>5122</xdr:col>
                    <xdr:colOff>236220</xdr:colOff>
                    <xdr:row>196621</xdr:row>
                    <xdr:rowOff>83820</xdr:rowOff>
                  </from>
                  <to>
                    <xdr:col>5124</xdr:col>
                    <xdr:colOff>220980</xdr:colOff>
                    <xdr:row>196623</xdr:row>
                    <xdr:rowOff>0</xdr:rowOff>
                  </to>
                </anchor>
              </controlPr>
            </control>
          </mc:Choice>
        </mc:AlternateContent>
        <mc:AlternateContent xmlns:mc="http://schemas.openxmlformats.org/markup-compatibility/2006">
          <mc:Choice Requires="x14">
            <control shapeId="7493" r:id="rId328" name="Check Box 325">
              <controlPr defaultSize="0" autoFill="0" autoLine="0" autoPict="0">
                <anchor moveWithCells="1">
                  <from>
                    <xdr:col>5122</xdr:col>
                    <xdr:colOff>236220</xdr:colOff>
                    <xdr:row>262157</xdr:row>
                    <xdr:rowOff>83820</xdr:rowOff>
                  </from>
                  <to>
                    <xdr:col>5124</xdr:col>
                    <xdr:colOff>220980</xdr:colOff>
                    <xdr:row>262159</xdr:row>
                    <xdr:rowOff>0</xdr:rowOff>
                  </to>
                </anchor>
              </controlPr>
            </control>
          </mc:Choice>
        </mc:AlternateContent>
        <mc:AlternateContent xmlns:mc="http://schemas.openxmlformats.org/markup-compatibility/2006">
          <mc:Choice Requires="x14">
            <control shapeId="7494" r:id="rId329" name="Check Box 326">
              <controlPr defaultSize="0" autoFill="0" autoLine="0" autoPict="0">
                <anchor moveWithCells="1">
                  <from>
                    <xdr:col>5122</xdr:col>
                    <xdr:colOff>236220</xdr:colOff>
                    <xdr:row>327693</xdr:row>
                    <xdr:rowOff>83820</xdr:rowOff>
                  </from>
                  <to>
                    <xdr:col>5124</xdr:col>
                    <xdr:colOff>220980</xdr:colOff>
                    <xdr:row>327695</xdr:row>
                    <xdr:rowOff>0</xdr:rowOff>
                  </to>
                </anchor>
              </controlPr>
            </control>
          </mc:Choice>
        </mc:AlternateContent>
        <mc:AlternateContent xmlns:mc="http://schemas.openxmlformats.org/markup-compatibility/2006">
          <mc:Choice Requires="x14">
            <control shapeId="7495" r:id="rId330" name="Check Box 327">
              <controlPr defaultSize="0" autoFill="0" autoLine="0" autoPict="0">
                <anchor moveWithCells="1">
                  <from>
                    <xdr:col>5122</xdr:col>
                    <xdr:colOff>236220</xdr:colOff>
                    <xdr:row>393229</xdr:row>
                    <xdr:rowOff>83820</xdr:rowOff>
                  </from>
                  <to>
                    <xdr:col>5124</xdr:col>
                    <xdr:colOff>220980</xdr:colOff>
                    <xdr:row>393231</xdr:row>
                    <xdr:rowOff>0</xdr:rowOff>
                  </to>
                </anchor>
              </controlPr>
            </control>
          </mc:Choice>
        </mc:AlternateContent>
        <mc:AlternateContent xmlns:mc="http://schemas.openxmlformats.org/markup-compatibility/2006">
          <mc:Choice Requires="x14">
            <control shapeId="7496" r:id="rId331" name="Check Box 328">
              <controlPr defaultSize="0" autoFill="0" autoLine="0" autoPict="0">
                <anchor moveWithCells="1">
                  <from>
                    <xdr:col>5122</xdr:col>
                    <xdr:colOff>236220</xdr:colOff>
                    <xdr:row>458765</xdr:row>
                    <xdr:rowOff>83820</xdr:rowOff>
                  </from>
                  <to>
                    <xdr:col>5124</xdr:col>
                    <xdr:colOff>220980</xdr:colOff>
                    <xdr:row>458767</xdr:row>
                    <xdr:rowOff>0</xdr:rowOff>
                  </to>
                </anchor>
              </controlPr>
            </control>
          </mc:Choice>
        </mc:AlternateContent>
        <mc:AlternateContent xmlns:mc="http://schemas.openxmlformats.org/markup-compatibility/2006">
          <mc:Choice Requires="x14">
            <control shapeId="7497" r:id="rId332" name="Check Box 329">
              <controlPr defaultSize="0" autoFill="0" autoLine="0" autoPict="0">
                <anchor moveWithCells="1">
                  <from>
                    <xdr:col>5122</xdr:col>
                    <xdr:colOff>236220</xdr:colOff>
                    <xdr:row>524301</xdr:row>
                    <xdr:rowOff>83820</xdr:rowOff>
                  </from>
                  <to>
                    <xdr:col>5124</xdr:col>
                    <xdr:colOff>220980</xdr:colOff>
                    <xdr:row>524303</xdr:row>
                    <xdr:rowOff>0</xdr:rowOff>
                  </to>
                </anchor>
              </controlPr>
            </control>
          </mc:Choice>
        </mc:AlternateContent>
        <mc:AlternateContent xmlns:mc="http://schemas.openxmlformats.org/markup-compatibility/2006">
          <mc:Choice Requires="x14">
            <control shapeId="7498" r:id="rId333" name="Check Box 330">
              <controlPr defaultSize="0" autoFill="0" autoLine="0" autoPict="0">
                <anchor moveWithCells="1">
                  <from>
                    <xdr:col>5122</xdr:col>
                    <xdr:colOff>236220</xdr:colOff>
                    <xdr:row>589837</xdr:row>
                    <xdr:rowOff>83820</xdr:rowOff>
                  </from>
                  <to>
                    <xdr:col>5124</xdr:col>
                    <xdr:colOff>220980</xdr:colOff>
                    <xdr:row>589839</xdr:row>
                    <xdr:rowOff>0</xdr:rowOff>
                  </to>
                </anchor>
              </controlPr>
            </control>
          </mc:Choice>
        </mc:AlternateContent>
        <mc:AlternateContent xmlns:mc="http://schemas.openxmlformats.org/markup-compatibility/2006">
          <mc:Choice Requires="x14">
            <control shapeId="7499" r:id="rId334" name="Check Box 331">
              <controlPr defaultSize="0" autoFill="0" autoLine="0" autoPict="0">
                <anchor moveWithCells="1">
                  <from>
                    <xdr:col>5122</xdr:col>
                    <xdr:colOff>236220</xdr:colOff>
                    <xdr:row>655373</xdr:row>
                    <xdr:rowOff>83820</xdr:rowOff>
                  </from>
                  <to>
                    <xdr:col>5124</xdr:col>
                    <xdr:colOff>220980</xdr:colOff>
                    <xdr:row>655375</xdr:row>
                    <xdr:rowOff>0</xdr:rowOff>
                  </to>
                </anchor>
              </controlPr>
            </control>
          </mc:Choice>
        </mc:AlternateContent>
        <mc:AlternateContent xmlns:mc="http://schemas.openxmlformats.org/markup-compatibility/2006">
          <mc:Choice Requires="x14">
            <control shapeId="7500" r:id="rId335" name="Check Box 332">
              <controlPr defaultSize="0" autoFill="0" autoLine="0" autoPict="0">
                <anchor moveWithCells="1">
                  <from>
                    <xdr:col>5122</xdr:col>
                    <xdr:colOff>236220</xdr:colOff>
                    <xdr:row>720909</xdr:row>
                    <xdr:rowOff>83820</xdr:rowOff>
                  </from>
                  <to>
                    <xdr:col>5124</xdr:col>
                    <xdr:colOff>220980</xdr:colOff>
                    <xdr:row>720911</xdr:row>
                    <xdr:rowOff>0</xdr:rowOff>
                  </to>
                </anchor>
              </controlPr>
            </control>
          </mc:Choice>
        </mc:AlternateContent>
        <mc:AlternateContent xmlns:mc="http://schemas.openxmlformats.org/markup-compatibility/2006">
          <mc:Choice Requires="x14">
            <control shapeId="7501" r:id="rId336" name="Check Box 333">
              <controlPr defaultSize="0" autoFill="0" autoLine="0" autoPict="0">
                <anchor moveWithCells="1">
                  <from>
                    <xdr:col>5122</xdr:col>
                    <xdr:colOff>236220</xdr:colOff>
                    <xdr:row>786445</xdr:row>
                    <xdr:rowOff>83820</xdr:rowOff>
                  </from>
                  <to>
                    <xdr:col>5124</xdr:col>
                    <xdr:colOff>220980</xdr:colOff>
                    <xdr:row>786447</xdr:row>
                    <xdr:rowOff>0</xdr:rowOff>
                  </to>
                </anchor>
              </controlPr>
            </control>
          </mc:Choice>
        </mc:AlternateContent>
        <mc:AlternateContent xmlns:mc="http://schemas.openxmlformats.org/markup-compatibility/2006">
          <mc:Choice Requires="x14">
            <control shapeId="7502" r:id="rId337" name="Check Box 334">
              <controlPr defaultSize="0" autoFill="0" autoLine="0" autoPict="0">
                <anchor moveWithCells="1">
                  <from>
                    <xdr:col>5122</xdr:col>
                    <xdr:colOff>236220</xdr:colOff>
                    <xdr:row>851981</xdr:row>
                    <xdr:rowOff>83820</xdr:rowOff>
                  </from>
                  <to>
                    <xdr:col>5124</xdr:col>
                    <xdr:colOff>220980</xdr:colOff>
                    <xdr:row>851983</xdr:row>
                    <xdr:rowOff>0</xdr:rowOff>
                  </to>
                </anchor>
              </controlPr>
            </control>
          </mc:Choice>
        </mc:AlternateContent>
        <mc:AlternateContent xmlns:mc="http://schemas.openxmlformats.org/markup-compatibility/2006">
          <mc:Choice Requires="x14">
            <control shapeId="7503" r:id="rId338" name="Check Box 335">
              <controlPr defaultSize="0" autoFill="0" autoLine="0" autoPict="0">
                <anchor moveWithCells="1">
                  <from>
                    <xdr:col>5122</xdr:col>
                    <xdr:colOff>236220</xdr:colOff>
                    <xdr:row>917517</xdr:row>
                    <xdr:rowOff>83820</xdr:rowOff>
                  </from>
                  <to>
                    <xdr:col>5124</xdr:col>
                    <xdr:colOff>220980</xdr:colOff>
                    <xdr:row>917519</xdr:row>
                    <xdr:rowOff>0</xdr:rowOff>
                  </to>
                </anchor>
              </controlPr>
            </control>
          </mc:Choice>
        </mc:AlternateContent>
        <mc:AlternateContent xmlns:mc="http://schemas.openxmlformats.org/markup-compatibility/2006">
          <mc:Choice Requires="x14">
            <control shapeId="7504" r:id="rId339" name="Check Box 336">
              <controlPr defaultSize="0" autoFill="0" autoLine="0" autoPict="0">
                <anchor moveWithCells="1">
                  <from>
                    <xdr:col>5122</xdr:col>
                    <xdr:colOff>236220</xdr:colOff>
                    <xdr:row>983053</xdr:row>
                    <xdr:rowOff>83820</xdr:rowOff>
                  </from>
                  <to>
                    <xdr:col>5124</xdr:col>
                    <xdr:colOff>220980</xdr:colOff>
                    <xdr:row>983055</xdr:row>
                    <xdr:rowOff>0</xdr:rowOff>
                  </to>
                </anchor>
              </controlPr>
            </control>
          </mc:Choice>
        </mc:AlternateContent>
        <mc:AlternateContent xmlns:mc="http://schemas.openxmlformats.org/markup-compatibility/2006">
          <mc:Choice Requires="x14">
            <control shapeId="7505" r:id="rId340" name="Check Box 337">
              <controlPr defaultSize="0" autoFill="0" autoLine="0" autoPict="0">
                <anchor moveWithCells="1">
                  <from>
                    <xdr:col>5378</xdr:col>
                    <xdr:colOff>236220</xdr:colOff>
                    <xdr:row>13</xdr:row>
                    <xdr:rowOff>83820</xdr:rowOff>
                  </from>
                  <to>
                    <xdr:col>5380</xdr:col>
                    <xdr:colOff>220980</xdr:colOff>
                    <xdr:row>15</xdr:row>
                    <xdr:rowOff>0</xdr:rowOff>
                  </to>
                </anchor>
              </controlPr>
            </control>
          </mc:Choice>
        </mc:AlternateContent>
        <mc:AlternateContent xmlns:mc="http://schemas.openxmlformats.org/markup-compatibility/2006">
          <mc:Choice Requires="x14">
            <control shapeId="7506" r:id="rId341" name="Check Box 338">
              <controlPr defaultSize="0" autoFill="0" autoLine="0" autoPict="0">
                <anchor moveWithCells="1">
                  <from>
                    <xdr:col>5378</xdr:col>
                    <xdr:colOff>236220</xdr:colOff>
                    <xdr:row>65549</xdr:row>
                    <xdr:rowOff>83820</xdr:rowOff>
                  </from>
                  <to>
                    <xdr:col>5380</xdr:col>
                    <xdr:colOff>220980</xdr:colOff>
                    <xdr:row>65551</xdr:row>
                    <xdr:rowOff>0</xdr:rowOff>
                  </to>
                </anchor>
              </controlPr>
            </control>
          </mc:Choice>
        </mc:AlternateContent>
        <mc:AlternateContent xmlns:mc="http://schemas.openxmlformats.org/markup-compatibility/2006">
          <mc:Choice Requires="x14">
            <control shapeId="7507" r:id="rId342" name="Check Box 339">
              <controlPr defaultSize="0" autoFill="0" autoLine="0" autoPict="0">
                <anchor moveWithCells="1">
                  <from>
                    <xdr:col>5378</xdr:col>
                    <xdr:colOff>236220</xdr:colOff>
                    <xdr:row>131085</xdr:row>
                    <xdr:rowOff>83820</xdr:rowOff>
                  </from>
                  <to>
                    <xdr:col>5380</xdr:col>
                    <xdr:colOff>220980</xdr:colOff>
                    <xdr:row>131087</xdr:row>
                    <xdr:rowOff>0</xdr:rowOff>
                  </to>
                </anchor>
              </controlPr>
            </control>
          </mc:Choice>
        </mc:AlternateContent>
        <mc:AlternateContent xmlns:mc="http://schemas.openxmlformats.org/markup-compatibility/2006">
          <mc:Choice Requires="x14">
            <control shapeId="7508" r:id="rId343" name="Check Box 340">
              <controlPr defaultSize="0" autoFill="0" autoLine="0" autoPict="0">
                <anchor moveWithCells="1">
                  <from>
                    <xdr:col>5378</xdr:col>
                    <xdr:colOff>236220</xdr:colOff>
                    <xdr:row>196621</xdr:row>
                    <xdr:rowOff>83820</xdr:rowOff>
                  </from>
                  <to>
                    <xdr:col>5380</xdr:col>
                    <xdr:colOff>220980</xdr:colOff>
                    <xdr:row>196623</xdr:row>
                    <xdr:rowOff>0</xdr:rowOff>
                  </to>
                </anchor>
              </controlPr>
            </control>
          </mc:Choice>
        </mc:AlternateContent>
        <mc:AlternateContent xmlns:mc="http://schemas.openxmlformats.org/markup-compatibility/2006">
          <mc:Choice Requires="x14">
            <control shapeId="7509" r:id="rId344" name="Check Box 341">
              <controlPr defaultSize="0" autoFill="0" autoLine="0" autoPict="0">
                <anchor moveWithCells="1">
                  <from>
                    <xdr:col>5378</xdr:col>
                    <xdr:colOff>236220</xdr:colOff>
                    <xdr:row>262157</xdr:row>
                    <xdr:rowOff>83820</xdr:rowOff>
                  </from>
                  <to>
                    <xdr:col>5380</xdr:col>
                    <xdr:colOff>220980</xdr:colOff>
                    <xdr:row>262159</xdr:row>
                    <xdr:rowOff>0</xdr:rowOff>
                  </to>
                </anchor>
              </controlPr>
            </control>
          </mc:Choice>
        </mc:AlternateContent>
        <mc:AlternateContent xmlns:mc="http://schemas.openxmlformats.org/markup-compatibility/2006">
          <mc:Choice Requires="x14">
            <control shapeId="7510" r:id="rId345" name="Check Box 342">
              <controlPr defaultSize="0" autoFill="0" autoLine="0" autoPict="0">
                <anchor moveWithCells="1">
                  <from>
                    <xdr:col>5378</xdr:col>
                    <xdr:colOff>236220</xdr:colOff>
                    <xdr:row>327693</xdr:row>
                    <xdr:rowOff>83820</xdr:rowOff>
                  </from>
                  <to>
                    <xdr:col>5380</xdr:col>
                    <xdr:colOff>220980</xdr:colOff>
                    <xdr:row>327695</xdr:row>
                    <xdr:rowOff>0</xdr:rowOff>
                  </to>
                </anchor>
              </controlPr>
            </control>
          </mc:Choice>
        </mc:AlternateContent>
        <mc:AlternateContent xmlns:mc="http://schemas.openxmlformats.org/markup-compatibility/2006">
          <mc:Choice Requires="x14">
            <control shapeId="7511" r:id="rId346" name="Check Box 343">
              <controlPr defaultSize="0" autoFill="0" autoLine="0" autoPict="0">
                <anchor moveWithCells="1">
                  <from>
                    <xdr:col>5378</xdr:col>
                    <xdr:colOff>236220</xdr:colOff>
                    <xdr:row>393229</xdr:row>
                    <xdr:rowOff>83820</xdr:rowOff>
                  </from>
                  <to>
                    <xdr:col>5380</xdr:col>
                    <xdr:colOff>220980</xdr:colOff>
                    <xdr:row>393231</xdr:row>
                    <xdr:rowOff>0</xdr:rowOff>
                  </to>
                </anchor>
              </controlPr>
            </control>
          </mc:Choice>
        </mc:AlternateContent>
        <mc:AlternateContent xmlns:mc="http://schemas.openxmlformats.org/markup-compatibility/2006">
          <mc:Choice Requires="x14">
            <control shapeId="7512" r:id="rId347" name="Check Box 344">
              <controlPr defaultSize="0" autoFill="0" autoLine="0" autoPict="0">
                <anchor moveWithCells="1">
                  <from>
                    <xdr:col>5378</xdr:col>
                    <xdr:colOff>236220</xdr:colOff>
                    <xdr:row>458765</xdr:row>
                    <xdr:rowOff>83820</xdr:rowOff>
                  </from>
                  <to>
                    <xdr:col>5380</xdr:col>
                    <xdr:colOff>220980</xdr:colOff>
                    <xdr:row>458767</xdr:row>
                    <xdr:rowOff>0</xdr:rowOff>
                  </to>
                </anchor>
              </controlPr>
            </control>
          </mc:Choice>
        </mc:AlternateContent>
        <mc:AlternateContent xmlns:mc="http://schemas.openxmlformats.org/markup-compatibility/2006">
          <mc:Choice Requires="x14">
            <control shapeId="7513" r:id="rId348" name="Check Box 345">
              <controlPr defaultSize="0" autoFill="0" autoLine="0" autoPict="0">
                <anchor moveWithCells="1">
                  <from>
                    <xdr:col>5378</xdr:col>
                    <xdr:colOff>236220</xdr:colOff>
                    <xdr:row>524301</xdr:row>
                    <xdr:rowOff>83820</xdr:rowOff>
                  </from>
                  <to>
                    <xdr:col>5380</xdr:col>
                    <xdr:colOff>220980</xdr:colOff>
                    <xdr:row>524303</xdr:row>
                    <xdr:rowOff>0</xdr:rowOff>
                  </to>
                </anchor>
              </controlPr>
            </control>
          </mc:Choice>
        </mc:AlternateContent>
        <mc:AlternateContent xmlns:mc="http://schemas.openxmlformats.org/markup-compatibility/2006">
          <mc:Choice Requires="x14">
            <control shapeId="7514" r:id="rId349" name="Check Box 346">
              <controlPr defaultSize="0" autoFill="0" autoLine="0" autoPict="0">
                <anchor moveWithCells="1">
                  <from>
                    <xdr:col>5378</xdr:col>
                    <xdr:colOff>236220</xdr:colOff>
                    <xdr:row>589837</xdr:row>
                    <xdr:rowOff>83820</xdr:rowOff>
                  </from>
                  <to>
                    <xdr:col>5380</xdr:col>
                    <xdr:colOff>220980</xdr:colOff>
                    <xdr:row>589839</xdr:row>
                    <xdr:rowOff>0</xdr:rowOff>
                  </to>
                </anchor>
              </controlPr>
            </control>
          </mc:Choice>
        </mc:AlternateContent>
        <mc:AlternateContent xmlns:mc="http://schemas.openxmlformats.org/markup-compatibility/2006">
          <mc:Choice Requires="x14">
            <control shapeId="7515" r:id="rId350" name="Check Box 347">
              <controlPr defaultSize="0" autoFill="0" autoLine="0" autoPict="0">
                <anchor moveWithCells="1">
                  <from>
                    <xdr:col>5378</xdr:col>
                    <xdr:colOff>236220</xdr:colOff>
                    <xdr:row>655373</xdr:row>
                    <xdr:rowOff>83820</xdr:rowOff>
                  </from>
                  <to>
                    <xdr:col>5380</xdr:col>
                    <xdr:colOff>220980</xdr:colOff>
                    <xdr:row>655375</xdr:row>
                    <xdr:rowOff>0</xdr:rowOff>
                  </to>
                </anchor>
              </controlPr>
            </control>
          </mc:Choice>
        </mc:AlternateContent>
        <mc:AlternateContent xmlns:mc="http://schemas.openxmlformats.org/markup-compatibility/2006">
          <mc:Choice Requires="x14">
            <control shapeId="7516" r:id="rId351" name="Check Box 348">
              <controlPr defaultSize="0" autoFill="0" autoLine="0" autoPict="0">
                <anchor moveWithCells="1">
                  <from>
                    <xdr:col>5378</xdr:col>
                    <xdr:colOff>236220</xdr:colOff>
                    <xdr:row>720909</xdr:row>
                    <xdr:rowOff>83820</xdr:rowOff>
                  </from>
                  <to>
                    <xdr:col>5380</xdr:col>
                    <xdr:colOff>220980</xdr:colOff>
                    <xdr:row>720911</xdr:row>
                    <xdr:rowOff>0</xdr:rowOff>
                  </to>
                </anchor>
              </controlPr>
            </control>
          </mc:Choice>
        </mc:AlternateContent>
        <mc:AlternateContent xmlns:mc="http://schemas.openxmlformats.org/markup-compatibility/2006">
          <mc:Choice Requires="x14">
            <control shapeId="7517" r:id="rId352" name="Check Box 349">
              <controlPr defaultSize="0" autoFill="0" autoLine="0" autoPict="0">
                <anchor moveWithCells="1">
                  <from>
                    <xdr:col>5378</xdr:col>
                    <xdr:colOff>236220</xdr:colOff>
                    <xdr:row>786445</xdr:row>
                    <xdr:rowOff>83820</xdr:rowOff>
                  </from>
                  <to>
                    <xdr:col>5380</xdr:col>
                    <xdr:colOff>220980</xdr:colOff>
                    <xdr:row>786447</xdr:row>
                    <xdr:rowOff>0</xdr:rowOff>
                  </to>
                </anchor>
              </controlPr>
            </control>
          </mc:Choice>
        </mc:AlternateContent>
        <mc:AlternateContent xmlns:mc="http://schemas.openxmlformats.org/markup-compatibility/2006">
          <mc:Choice Requires="x14">
            <control shapeId="7518" r:id="rId353" name="Check Box 350">
              <controlPr defaultSize="0" autoFill="0" autoLine="0" autoPict="0">
                <anchor moveWithCells="1">
                  <from>
                    <xdr:col>5378</xdr:col>
                    <xdr:colOff>236220</xdr:colOff>
                    <xdr:row>851981</xdr:row>
                    <xdr:rowOff>83820</xdr:rowOff>
                  </from>
                  <to>
                    <xdr:col>5380</xdr:col>
                    <xdr:colOff>220980</xdr:colOff>
                    <xdr:row>851983</xdr:row>
                    <xdr:rowOff>0</xdr:rowOff>
                  </to>
                </anchor>
              </controlPr>
            </control>
          </mc:Choice>
        </mc:AlternateContent>
        <mc:AlternateContent xmlns:mc="http://schemas.openxmlformats.org/markup-compatibility/2006">
          <mc:Choice Requires="x14">
            <control shapeId="7519" r:id="rId354" name="Check Box 351">
              <controlPr defaultSize="0" autoFill="0" autoLine="0" autoPict="0">
                <anchor moveWithCells="1">
                  <from>
                    <xdr:col>5378</xdr:col>
                    <xdr:colOff>236220</xdr:colOff>
                    <xdr:row>917517</xdr:row>
                    <xdr:rowOff>83820</xdr:rowOff>
                  </from>
                  <to>
                    <xdr:col>5380</xdr:col>
                    <xdr:colOff>220980</xdr:colOff>
                    <xdr:row>917519</xdr:row>
                    <xdr:rowOff>0</xdr:rowOff>
                  </to>
                </anchor>
              </controlPr>
            </control>
          </mc:Choice>
        </mc:AlternateContent>
        <mc:AlternateContent xmlns:mc="http://schemas.openxmlformats.org/markup-compatibility/2006">
          <mc:Choice Requires="x14">
            <control shapeId="7520" r:id="rId355" name="Check Box 352">
              <controlPr defaultSize="0" autoFill="0" autoLine="0" autoPict="0">
                <anchor moveWithCells="1">
                  <from>
                    <xdr:col>5378</xdr:col>
                    <xdr:colOff>236220</xdr:colOff>
                    <xdr:row>983053</xdr:row>
                    <xdr:rowOff>83820</xdr:rowOff>
                  </from>
                  <to>
                    <xdr:col>5380</xdr:col>
                    <xdr:colOff>220980</xdr:colOff>
                    <xdr:row>983055</xdr:row>
                    <xdr:rowOff>0</xdr:rowOff>
                  </to>
                </anchor>
              </controlPr>
            </control>
          </mc:Choice>
        </mc:AlternateContent>
        <mc:AlternateContent xmlns:mc="http://schemas.openxmlformats.org/markup-compatibility/2006">
          <mc:Choice Requires="x14">
            <control shapeId="7521" r:id="rId356" name="Check Box 353">
              <controlPr defaultSize="0" autoFill="0" autoLine="0" autoPict="0">
                <anchor moveWithCells="1">
                  <from>
                    <xdr:col>5634</xdr:col>
                    <xdr:colOff>236220</xdr:colOff>
                    <xdr:row>13</xdr:row>
                    <xdr:rowOff>83820</xdr:rowOff>
                  </from>
                  <to>
                    <xdr:col>5636</xdr:col>
                    <xdr:colOff>220980</xdr:colOff>
                    <xdr:row>15</xdr:row>
                    <xdr:rowOff>0</xdr:rowOff>
                  </to>
                </anchor>
              </controlPr>
            </control>
          </mc:Choice>
        </mc:AlternateContent>
        <mc:AlternateContent xmlns:mc="http://schemas.openxmlformats.org/markup-compatibility/2006">
          <mc:Choice Requires="x14">
            <control shapeId="7522" r:id="rId357" name="Check Box 354">
              <controlPr defaultSize="0" autoFill="0" autoLine="0" autoPict="0">
                <anchor moveWithCells="1">
                  <from>
                    <xdr:col>5634</xdr:col>
                    <xdr:colOff>236220</xdr:colOff>
                    <xdr:row>65549</xdr:row>
                    <xdr:rowOff>83820</xdr:rowOff>
                  </from>
                  <to>
                    <xdr:col>5636</xdr:col>
                    <xdr:colOff>220980</xdr:colOff>
                    <xdr:row>65551</xdr:row>
                    <xdr:rowOff>0</xdr:rowOff>
                  </to>
                </anchor>
              </controlPr>
            </control>
          </mc:Choice>
        </mc:AlternateContent>
        <mc:AlternateContent xmlns:mc="http://schemas.openxmlformats.org/markup-compatibility/2006">
          <mc:Choice Requires="x14">
            <control shapeId="7523" r:id="rId358" name="Check Box 355">
              <controlPr defaultSize="0" autoFill="0" autoLine="0" autoPict="0">
                <anchor moveWithCells="1">
                  <from>
                    <xdr:col>5634</xdr:col>
                    <xdr:colOff>236220</xdr:colOff>
                    <xdr:row>131085</xdr:row>
                    <xdr:rowOff>83820</xdr:rowOff>
                  </from>
                  <to>
                    <xdr:col>5636</xdr:col>
                    <xdr:colOff>220980</xdr:colOff>
                    <xdr:row>131087</xdr:row>
                    <xdr:rowOff>0</xdr:rowOff>
                  </to>
                </anchor>
              </controlPr>
            </control>
          </mc:Choice>
        </mc:AlternateContent>
        <mc:AlternateContent xmlns:mc="http://schemas.openxmlformats.org/markup-compatibility/2006">
          <mc:Choice Requires="x14">
            <control shapeId="7524" r:id="rId359" name="Check Box 356">
              <controlPr defaultSize="0" autoFill="0" autoLine="0" autoPict="0">
                <anchor moveWithCells="1">
                  <from>
                    <xdr:col>5634</xdr:col>
                    <xdr:colOff>236220</xdr:colOff>
                    <xdr:row>196621</xdr:row>
                    <xdr:rowOff>83820</xdr:rowOff>
                  </from>
                  <to>
                    <xdr:col>5636</xdr:col>
                    <xdr:colOff>220980</xdr:colOff>
                    <xdr:row>196623</xdr:row>
                    <xdr:rowOff>0</xdr:rowOff>
                  </to>
                </anchor>
              </controlPr>
            </control>
          </mc:Choice>
        </mc:AlternateContent>
        <mc:AlternateContent xmlns:mc="http://schemas.openxmlformats.org/markup-compatibility/2006">
          <mc:Choice Requires="x14">
            <control shapeId="7525" r:id="rId360" name="Check Box 357">
              <controlPr defaultSize="0" autoFill="0" autoLine="0" autoPict="0">
                <anchor moveWithCells="1">
                  <from>
                    <xdr:col>5634</xdr:col>
                    <xdr:colOff>236220</xdr:colOff>
                    <xdr:row>262157</xdr:row>
                    <xdr:rowOff>83820</xdr:rowOff>
                  </from>
                  <to>
                    <xdr:col>5636</xdr:col>
                    <xdr:colOff>220980</xdr:colOff>
                    <xdr:row>262159</xdr:row>
                    <xdr:rowOff>0</xdr:rowOff>
                  </to>
                </anchor>
              </controlPr>
            </control>
          </mc:Choice>
        </mc:AlternateContent>
        <mc:AlternateContent xmlns:mc="http://schemas.openxmlformats.org/markup-compatibility/2006">
          <mc:Choice Requires="x14">
            <control shapeId="7526" r:id="rId361" name="Check Box 358">
              <controlPr defaultSize="0" autoFill="0" autoLine="0" autoPict="0">
                <anchor moveWithCells="1">
                  <from>
                    <xdr:col>5634</xdr:col>
                    <xdr:colOff>236220</xdr:colOff>
                    <xdr:row>327693</xdr:row>
                    <xdr:rowOff>83820</xdr:rowOff>
                  </from>
                  <to>
                    <xdr:col>5636</xdr:col>
                    <xdr:colOff>220980</xdr:colOff>
                    <xdr:row>327695</xdr:row>
                    <xdr:rowOff>0</xdr:rowOff>
                  </to>
                </anchor>
              </controlPr>
            </control>
          </mc:Choice>
        </mc:AlternateContent>
        <mc:AlternateContent xmlns:mc="http://schemas.openxmlformats.org/markup-compatibility/2006">
          <mc:Choice Requires="x14">
            <control shapeId="7527" r:id="rId362" name="Check Box 359">
              <controlPr defaultSize="0" autoFill="0" autoLine="0" autoPict="0">
                <anchor moveWithCells="1">
                  <from>
                    <xdr:col>5634</xdr:col>
                    <xdr:colOff>236220</xdr:colOff>
                    <xdr:row>393229</xdr:row>
                    <xdr:rowOff>83820</xdr:rowOff>
                  </from>
                  <to>
                    <xdr:col>5636</xdr:col>
                    <xdr:colOff>220980</xdr:colOff>
                    <xdr:row>393231</xdr:row>
                    <xdr:rowOff>0</xdr:rowOff>
                  </to>
                </anchor>
              </controlPr>
            </control>
          </mc:Choice>
        </mc:AlternateContent>
        <mc:AlternateContent xmlns:mc="http://schemas.openxmlformats.org/markup-compatibility/2006">
          <mc:Choice Requires="x14">
            <control shapeId="7528" r:id="rId363" name="Check Box 360">
              <controlPr defaultSize="0" autoFill="0" autoLine="0" autoPict="0">
                <anchor moveWithCells="1">
                  <from>
                    <xdr:col>5634</xdr:col>
                    <xdr:colOff>236220</xdr:colOff>
                    <xdr:row>458765</xdr:row>
                    <xdr:rowOff>83820</xdr:rowOff>
                  </from>
                  <to>
                    <xdr:col>5636</xdr:col>
                    <xdr:colOff>220980</xdr:colOff>
                    <xdr:row>458767</xdr:row>
                    <xdr:rowOff>0</xdr:rowOff>
                  </to>
                </anchor>
              </controlPr>
            </control>
          </mc:Choice>
        </mc:AlternateContent>
        <mc:AlternateContent xmlns:mc="http://schemas.openxmlformats.org/markup-compatibility/2006">
          <mc:Choice Requires="x14">
            <control shapeId="7529" r:id="rId364" name="Check Box 361">
              <controlPr defaultSize="0" autoFill="0" autoLine="0" autoPict="0">
                <anchor moveWithCells="1">
                  <from>
                    <xdr:col>5634</xdr:col>
                    <xdr:colOff>236220</xdr:colOff>
                    <xdr:row>524301</xdr:row>
                    <xdr:rowOff>83820</xdr:rowOff>
                  </from>
                  <to>
                    <xdr:col>5636</xdr:col>
                    <xdr:colOff>220980</xdr:colOff>
                    <xdr:row>524303</xdr:row>
                    <xdr:rowOff>0</xdr:rowOff>
                  </to>
                </anchor>
              </controlPr>
            </control>
          </mc:Choice>
        </mc:AlternateContent>
        <mc:AlternateContent xmlns:mc="http://schemas.openxmlformats.org/markup-compatibility/2006">
          <mc:Choice Requires="x14">
            <control shapeId="7530" r:id="rId365" name="Check Box 362">
              <controlPr defaultSize="0" autoFill="0" autoLine="0" autoPict="0">
                <anchor moveWithCells="1">
                  <from>
                    <xdr:col>5634</xdr:col>
                    <xdr:colOff>236220</xdr:colOff>
                    <xdr:row>589837</xdr:row>
                    <xdr:rowOff>83820</xdr:rowOff>
                  </from>
                  <to>
                    <xdr:col>5636</xdr:col>
                    <xdr:colOff>220980</xdr:colOff>
                    <xdr:row>589839</xdr:row>
                    <xdr:rowOff>0</xdr:rowOff>
                  </to>
                </anchor>
              </controlPr>
            </control>
          </mc:Choice>
        </mc:AlternateContent>
        <mc:AlternateContent xmlns:mc="http://schemas.openxmlformats.org/markup-compatibility/2006">
          <mc:Choice Requires="x14">
            <control shapeId="7531" r:id="rId366" name="Check Box 363">
              <controlPr defaultSize="0" autoFill="0" autoLine="0" autoPict="0">
                <anchor moveWithCells="1">
                  <from>
                    <xdr:col>5634</xdr:col>
                    <xdr:colOff>236220</xdr:colOff>
                    <xdr:row>655373</xdr:row>
                    <xdr:rowOff>83820</xdr:rowOff>
                  </from>
                  <to>
                    <xdr:col>5636</xdr:col>
                    <xdr:colOff>220980</xdr:colOff>
                    <xdr:row>655375</xdr:row>
                    <xdr:rowOff>0</xdr:rowOff>
                  </to>
                </anchor>
              </controlPr>
            </control>
          </mc:Choice>
        </mc:AlternateContent>
        <mc:AlternateContent xmlns:mc="http://schemas.openxmlformats.org/markup-compatibility/2006">
          <mc:Choice Requires="x14">
            <control shapeId="7532" r:id="rId367" name="Check Box 364">
              <controlPr defaultSize="0" autoFill="0" autoLine="0" autoPict="0">
                <anchor moveWithCells="1">
                  <from>
                    <xdr:col>5634</xdr:col>
                    <xdr:colOff>236220</xdr:colOff>
                    <xdr:row>720909</xdr:row>
                    <xdr:rowOff>83820</xdr:rowOff>
                  </from>
                  <to>
                    <xdr:col>5636</xdr:col>
                    <xdr:colOff>220980</xdr:colOff>
                    <xdr:row>720911</xdr:row>
                    <xdr:rowOff>0</xdr:rowOff>
                  </to>
                </anchor>
              </controlPr>
            </control>
          </mc:Choice>
        </mc:AlternateContent>
        <mc:AlternateContent xmlns:mc="http://schemas.openxmlformats.org/markup-compatibility/2006">
          <mc:Choice Requires="x14">
            <control shapeId="7533" r:id="rId368" name="Check Box 365">
              <controlPr defaultSize="0" autoFill="0" autoLine="0" autoPict="0">
                <anchor moveWithCells="1">
                  <from>
                    <xdr:col>5634</xdr:col>
                    <xdr:colOff>236220</xdr:colOff>
                    <xdr:row>786445</xdr:row>
                    <xdr:rowOff>83820</xdr:rowOff>
                  </from>
                  <to>
                    <xdr:col>5636</xdr:col>
                    <xdr:colOff>220980</xdr:colOff>
                    <xdr:row>786447</xdr:row>
                    <xdr:rowOff>0</xdr:rowOff>
                  </to>
                </anchor>
              </controlPr>
            </control>
          </mc:Choice>
        </mc:AlternateContent>
        <mc:AlternateContent xmlns:mc="http://schemas.openxmlformats.org/markup-compatibility/2006">
          <mc:Choice Requires="x14">
            <control shapeId="7534" r:id="rId369" name="Check Box 366">
              <controlPr defaultSize="0" autoFill="0" autoLine="0" autoPict="0">
                <anchor moveWithCells="1">
                  <from>
                    <xdr:col>5634</xdr:col>
                    <xdr:colOff>236220</xdr:colOff>
                    <xdr:row>851981</xdr:row>
                    <xdr:rowOff>83820</xdr:rowOff>
                  </from>
                  <to>
                    <xdr:col>5636</xdr:col>
                    <xdr:colOff>220980</xdr:colOff>
                    <xdr:row>851983</xdr:row>
                    <xdr:rowOff>0</xdr:rowOff>
                  </to>
                </anchor>
              </controlPr>
            </control>
          </mc:Choice>
        </mc:AlternateContent>
        <mc:AlternateContent xmlns:mc="http://schemas.openxmlformats.org/markup-compatibility/2006">
          <mc:Choice Requires="x14">
            <control shapeId="7535" r:id="rId370" name="Check Box 367">
              <controlPr defaultSize="0" autoFill="0" autoLine="0" autoPict="0">
                <anchor moveWithCells="1">
                  <from>
                    <xdr:col>5634</xdr:col>
                    <xdr:colOff>236220</xdr:colOff>
                    <xdr:row>917517</xdr:row>
                    <xdr:rowOff>83820</xdr:rowOff>
                  </from>
                  <to>
                    <xdr:col>5636</xdr:col>
                    <xdr:colOff>220980</xdr:colOff>
                    <xdr:row>917519</xdr:row>
                    <xdr:rowOff>0</xdr:rowOff>
                  </to>
                </anchor>
              </controlPr>
            </control>
          </mc:Choice>
        </mc:AlternateContent>
        <mc:AlternateContent xmlns:mc="http://schemas.openxmlformats.org/markup-compatibility/2006">
          <mc:Choice Requires="x14">
            <control shapeId="7536" r:id="rId371" name="Check Box 368">
              <controlPr defaultSize="0" autoFill="0" autoLine="0" autoPict="0">
                <anchor moveWithCells="1">
                  <from>
                    <xdr:col>5634</xdr:col>
                    <xdr:colOff>236220</xdr:colOff>
                    <xdr:row>983053</xdr:row>
                    <xdr:rowOff>83820</xdr:rowOff>
                  </from>
                  <to>
                    <xdr:col>5636</xdr:col>
                    <xdr:colOff>220980</xdr:colOff>
                    <xdr:row>983055</xdr:row>
                    <xdr:rowOff>0</xdr:rowOff>
                  </to>
                </anchor>
              </controlPr>
            </control>
          </mc:Choice>
        </mc:AlternateContent>
        <mc:AlternateContent xmlns:mc="http://schemas.openxmlformats.org/markup-compatibility/2006">
          <mc:Choice Requires="x14">
            <control shapeId="7537" r:id="rId372" name="Check Box 369">
              <controlPr defaultSize="0" autoFill="0" autoLine="0" autoPict="0">
                <anchor moveWithCells="1">
                  <from>
                    <xdr:col>5890</xdr:col>
                    <xdr:colOff>236220</xdr:colOff>
                    <xdr:row>13</xdr:row>
                    <xdr:rowOff>83820</xdr:rowOff>
                  </from>
                  <to>
                    <xdr:col>5892</xdr:col>
                    <xdr:colOff>220980</xdr:colOff>
                    <xdr:row>15</xdr:row>
                    <xdr:rowOff>0</xdr:rowOff>
                  </to>
                </anchor>
              </controlPr>
            </control>
          </mc:Choice>
        </mc:AlternateContent>
        <mc:AlternateContent xmlns:mc="http://schemas.openxmlformats.org/markup-compatibility/2006">
          <mc:Choice Requires="x14">
            <control shapeId="7538" r:id="rId373" name="Check Box 370">
              <controlPr defaultSize="0" autoFill="0" autoLine="0" autoPict="0">
                <anchor moveWithCells="1">
                  <from>
                    <xdr:col>5890</xdr:col>
                    <xdr:colOff>236220</xdr:colOff>
                    <xdr:row>65549</xdr:row>
                    <xdr:rowOff>83820</xdr:rowOff>
                  </from>
                  <to>
                    <xdr:col>5892</xdr:col>
                    <xdr:colOff>220980</xdr:colOff>
                    <xdr:row>65551</xdr:row>
                    <xdr:rowOff>0</xdr:rowOff>
                  </to>
                </anchor>
              </controlPr>
            </control>
          </mc:Choice>
        </mc:AlternateContent>
        <mc:AlternateContent xmlns:mc="http://schemas.openxmlformats.org/markup-compatibility/2006">
          <mc:Choice Requires="x14">
            <control shapeId="7539" r:id="rId374" name="Check Box 371">
              <controlPr defaultSize="0" autoFill="0" autoLine="0" autoPict="0">
                <anchor moveWithCells="1">
                  <from>
                    <xdr:col>5890</xdr:col>
                    <xdr:colOff>236220</xdr:colOff>
                    <xdr:row>131085</xdr:row>
                    <xdr:rowOff>83820</xdr:rowOff>
                  </from>
                  <to>
                    <xdr:col>5892</xdr:col>
                    <xdr:colOff>220980</xdr:colOff>
                    <xdr:row>131087</xdr:row>
                    <xdr:rowOff>0</xdr:rowOff>
                  </to>
                </anchor>
              </controlPr>
            </control>
          </mc:Choice>
        </mc:AlternateContent>
        <mc:AlternateContent xmlns:mc="http://schemas.openxmlformats.org/markup-compatibility/2006">
          <mc:Choice Requires="x14">
            <control shapeId="7540" r:id="rId375" name="Check Box 372">
              <controlPr defaultSize="0" autoFill="0" autoLine="0" autoPict="0">
                <anchor moveWithCells="1">
                  <from>
                    <xdr:col>5890</xdr:col>
                    <xdr:colOff>236220</xdr:colOff>
                    <xdr:row>196621</xdr:row>
                    <xdr:rowOff>83820</xdr:rowOff>
                  </from>
                  <to>
                    <xdr:col>5892</xdr:col>
                    <xdr:colOff>220980</xdr:colOff>
                    <xdr:row>196623</xdr:row>
                    <xdr:rowOff>0</xdr:rowOff>
                  </to>
                </anchor>
              </controlPr>
            </control>
          </mc:Choice>
        </mc:AlternateContent>
        <mc:AlternateContent xmlns:mc="http://schemas.openxmlformats.org/markup-compatibility/2006">
          <mc:Choice Requires="x14">
            <control shapeId="7541" r:id="rId376" name="Check Box 373">
              <controlPr defaultSize="0" autoFill="0" autoLine="0" autoPict="0">
                <anchor moveWithCells="1">
                  <from>
                    <xdr:col>5890</xdr:col>
                    <xdr:colOff>236220</xdr:colOff>
                    <xdr:row>262157</xdr:row>
                    <xdr:rowOff>83820</xdr:rowOff>
                  </from>
                  <to>
                    <xdr:col>5892</xdr:col>
                    <xdr:colOff>220980</xdr:colOff>
                    <xdr:row>262159</xdr:row>
                    <xdr:rowOff>0</xdr:rowOff>
                  </to>
                </anchor>
              </controlPr>
            </control>
          </mc:Choice>
        </mc:AlternateContent>
        <mc:AlternateContent xmlns:mc="http://schemas.openxmlformats.org/markup-compatibility/2006">
          <mc:Choice Requires="x14">
            <control shapeId="7542" r:id="rId377" name="Check Box 374">
              <controlPr defaultSize="0" autoFill="0" autoLine="0" autoPict="0">
                <anchor moveWithCells="1">
                  <from>
                    <xdr:col>5890</xdr:col>
                    <xdr:colOff>236220</xdr:colOff>
                    <xdr:row>327693</xdr:row>
                    <xdr:rowOff>83820</xdr:rowOff>
                  </from>
                  <to>
                    <xdr:col>5892</xdr:col>
                    <xdr:colOff>220980</xdr:colOff>
                    <xdr:row>327695</xdr:row>
                    <xdr:rowOff>0</xdr:rowOff>
                  </to>
                </anchor>
              </controlPr>
            </control>
          </mc:Choice>
        </mc:AlternateContent>
        <mc:AlternateContent xmlns:mc="http://schemas.openxmlformats.org/markup-compatibility/2006">
          <mc:Choice Requires="x14">
            <control shapeId="7543" r:id="rId378" name="Check Box 375">
              <controlPr defaultSize="0" autoFill="0" autoLine="0" autoPict="0">
                <anchor moveWithCells="1">
                  <from>
                    <xdr:col>5890</xdr:col>
                    <xdr:colOff>236220</xdr:colOff>
                    <xdr:row>393229</xdr:row>
                    <xdr:rowOff>83820</xdr:rowOff>
                  </from>
                  <to>
                    <xdr:col>5892</xdr:col>
                    <xdr:colOff>220980</xdr:colOff>
                    <xdr:row>393231</xdr:row>
                    <xdr:rowOff>0</xdr:rowOff>
                  </to>
                </anchor>
              </controlPr>
            </control>
          </mc:Choice>
        </mc:AlternateContent>
        <mc:AlternateContent xmlns:mc="http://schemas.openxmlformats.org/markup-compatibility/2006">
          <mc:Choice Requires="x14">
            <control shapeId="7544" r:id="rId379" name="Check Box 376">
              <controlPr defaultSize="0" autoFill="0" autoLine="0" autoPict="0">
                <anchor moveWithCells="1">
                  <from>
                    <xdr:col>5890</xdr:col>
                    <xdr:colOff>236220</xdr:colOff>
                    <xdr:row>458765</xdr:row>
                    <xdr:rowOff>83820</xdr:rowOff>
                  </from>
                  <to>
                    <xdr:col>5892</xdr:col>
                    <xdr:colOff>220980</xdr:colOff>
                    <xdr:row>458767</xdr:row>
                    <xdr:rowOff>0</xdr:rowOff>
                  </to>
                </anchor>
              </controlPr>
            </control>
          </mc:Choice>
        </mc:AlternateContent>
        <mc:AlternateContent xmlns:mc="http://schemas.openxmlformats.org/markup-compatibility/2006">
          <mc:Choice Requires="x14">
            <control shapeId="7545" r:id="rId380" name="Check Box 377">
              <controlPr defaultSize="0" autoFill="0" autoLine="0" autoPict="0">
                <anchor moveWithCells="1">
                  <from>
                    <xdr:col>5890</xdr:col>
                    <xdr:colOff>236220</xdr:colOff>
                    <xdr:row>524301</xdr:row>
                    <xdr:rowOff>83820</xdr:rowOff>
                  </from>
                  <to>
                    <xdr:col>5892</xdr:col>
                    <xdr:colOff>220980</xdr:colOff>
                    <xdr:row>524303</xdr:row>
                    <xdr:rowOff>0</xdr:rowOff>
                  </to>
                </anchor>
              </controlPr>
            </control>
          </mc:Choice>
        </mc:AlternateContent>
        <mc:AlternateContent xmlns:mc="http://schemas.openxmlformats.org/markup-compatibility/2006">
          <mc:Choice Requires="x14">
            <control shapeId="7546" r:id="rId381" name="Check Box 378">
              <controlPr defaultSize="0" autoFill="0" autoLine="0" autoPict="0">
                <anchor moveWithCells="1">
                  <from>
                    <xdr:col>5890</xdr:col>
                    <xdr:colOff>236220</xdr:colOff>
                    <xdr:row>589837</xdr:row>
                    <xdr:rowOff>83820</xdr:rowOff>
                  </from>
                  <to>
                    <xdr:col>5892</xdr:col>
                    <xdr:colOff>220980</xdr:colOff>
                    <xdr:row>589839</xdr:row>
                    <xdr:rowOff>0</xdr:rowOff>
                  </to>
                </anchor>
              </controlPr>
            </control>
          </mc:Choice>
        </mc:AlternateContent>
        <mc:AlternateContent xmlns:mc="http://schemas.openxmlformats.org/markup-compatibility/2006">
          <mc:Choice Requires="x14">
            <control shapeId="7547" r:id="rId382" name="Check Box 379">
              <controlPr defaultSize="0" autoFill="0" autoLine="0" autoPict="0">
                <anchor moveWithCells="1">
                  <from>
                    <xdr:col>5890</xdr:col>
                    <xdr:colOff>236220</xdr:colOff>
                    <xdr:row>655373</xdr:row>
                    <xdr:rowOff>83820</xdr:rowOff>
                  </from>
                  <to>
                    <xdr:col>5892</xdr:col>
                    <xdr:colOff>220980</xdr:colOff>
                    <xdr:row>655375</xdr:row>
                    <xdr:rowOff>0</xdr:rowOff>
                  </to>
                </anchor>
              </controlPr>
            </control>
          </mc:Choice>
        </mc:AlternateContent>
        <mc:AlternateContent xmlns:mc="http://schemas.openxmlformats.org/markup-compatibility/2006">
          <mc:Choice Requires="x14">
            <control shapeId="7548" r:id="rId383" name="Check Box 380">
              <controlPr defaultSize="0" autoFill="0" autoLine="0" autoPict="0">
                <anchor moveWithCells="1">
                  <from>
                    <xdr:col>5890</xdr:col>
                    <xdr:colOff>236220</xdr:colOff>
                    <xdr:row>720909</xdr:row>
                    <xdr:rowOff>83820</xdr:rowOff>
                  </from>
                  <to>
                    <xdr:col>5892</xdr:col>
                    <xdr:colOff>220980</xdr:colOff>
                    <xdr:row>720911</xdr:row>
                    <xdr:rowOff>0</xdr:rowOff>
                  </to>
                </anchor>
              </controlPr>
            </control>
          </mc:Choice>
        </mc:AlternateContent>
        <mc:AlternateContent xmlns:mc="http://schemas.openxmlformats.org/markup-compatibility/2006">
          <mc:Choice Requires="x14">
            <control shapeId="7549" r:id="rId384" name="Check Box 381">
              <controlPr defaultSize="0" autoFill="0" autoLine="0" autoPict="0">
                <anchor moveWithCells="1">
                  <from>
                    <xdr:col>5890</xdr:col>
                    <xdr:colOff>236220</xdr:colOff>
                    <xdr:row>786445</xdr:row>
                    <xdr:rowOff>83820</xdr:rowOff>
                  </from>
                  <to>
                    <xdr:col>5892</xdr:col>
                    <xdr:colOff>220980</xdr:colOff>
                    <xdr:row>786447</xdr:row>
                    <xdr:rowOff>0</xdr:rowOff>
                  </to>
                </anchor>
              </controlPr>
            </control>
          </mc:Choice>
        </mc:AlternateContent>
        <mc:AlternateContent xmlns:mc="http://schemas.openxmlformats.org/markup-compatibility/2006">
          <mc:Choice Requires="x14">
            <control shapeId="7550" r:id="rId385" name="Check Box 382">
              <controlPr defaultSize="0" autoFill="0" autoLine="0" autoPict="0">
                <anchor moveWithCells="1">
                  <from>
                    <xdr:col>5890</xdr:col>
                    <xdr:colOff>236220</xdr:colOff>
                    <xdr:row>851981</xdr:row>
                    <xdr:rowOff>83820</xdr:rowOff>
                  </from>
                  <to>
                    <xdr:col>5892</xdr:col>
                    <xdr:colOff>220980</xdr:colOff>
                    <xdr:row>851983</xdr:row>
                    <xdr:rowOff>0</xdr:rowOff>
                  </to>
                </anchor>
              </controlPr>
            </control>
          </mc:Choice>
        </mc:AlternateContent>
        <mc:AlternateContent xmlns:mc="http://schemas.openxmlformats.org/markup-compatibility/2006">
          <mc:Choice Requires="x14">
            <control shapeId="7551" r:id="rId386" name="Check Box 383">
              <controlPr defaultSize="0" autoFill="0" autoLine="0" autoPict="0">
                <anchor moveWithCells="1">
                  <from>
                    <xdr:col>5890</xdr:col>
                    <xdr:colOff>236220</xdr:colOff>
                    <xdr:row>917517</xdr:row>
                    <xdr:rowOff>83820</xdr:rowOff>
                  </from>
                  <to>
                    <xdr:col>5892</xdr:col>
                    <xdr:colOff>220980</xdr:colOff>
                    <xdr:row>917519</xdr:row>
                    <xdr:rowOff>0</xdr:rowOff>
                  </to>
                </anchor>
              </controlPr>
            </control>
          </mc:Choice>
        </mc:AlternateContent>
        <mc:AlternateContent xmlns:mc="http://schemas.openxmlformats.org/markup-compatibility/2006">
          <mc:Choice Requires="x14">
            <control shapeId="7552" r:id="rId387" name="Check Box 384">
              <controlPr defaultSize="0" autoFill="0" autoLine="0" autoPict="0">
                <anchor moveWithCells="1">
                  <from>
                    <xdr:col>5890</xdr:col>
                    <xdr:colOff>236220</xdr:colOff>
                    <xdr:row>983053</xdr:row>
                    <xdr:rowOff>83820</xdr:rowOff>
                  </from>
                  <to>
                    <xdr:col>5892</xdr:col>
                    <xdr:colOff>220980</xdr:colOff>
                    <xdr:row>983055</xdr:row>
                    <xdr:rowOff>0</xdr:rowOff>
                  </to>
                </anchor>
              </controlPr>
            </control>
          </mc:Choice>
        </mc:AlternateContent>
        <mc:AlternateContent xmlns:mc="http://schemas.openxmlformats.org/markup-compatibility/2006">
          <mc:Choice Requires="x14">
            <control shapeId="7553" r:id="rId388" name="Check Box 385">
              <controlPr defaultSize="0" autoFill="0" autoLine="0" autoPict="0">
                <anchor moveWithCells="1">
                  <from>
                    <xdr:col>6146</xdr:col>
                    <xdr:colOff>236220</xdr:colOff>
                    <xdr:row>13</xdr:row>
                    <xdr:rowOff>83820</xdr:rowOff>
                  </from>
                  <to>
                    <xdr:col>6148</xdr:col>
                    <xdr:colOff>220980</xdr:colOff>
                    <xdr:row>15</xdr:row>
                    <xdr:rowOff>0</xdr:rowOff>
                  </to>
                </anchor>
              </controlPr>
            </control>
          </mc:Choice>
        </mc:AlternateContent>
        <mc:AlternateContent xmlns:mc="http://schemas.openxmlformats.org/markup-compatibility/2006">
          <mc:Choice Requires="x14">
            <control shapeId="7554" r:id="rId389" name="Check Box 386">
              <controlPr defaultSize="0" autoFill="0" autoLine="0" autoPict="0">
                <anchor moveWithCells="1">
                  <from>
                    <xdr:col>6146</xdr:col>
                    <xdr:colOff>236220</xdr:colOff>
                    <xdr:row>65549</xdr:row>
                    <xdr:rowOff>83820</xdr:rowOff>
                  </from>
                  <to>
                    <xdr:col>6148</xdr:col>
                    <xdr:colOff>220980</xdr:colOff>
                    <xdr:row>65551</xdr:row>
                    <xdr:rowOff>0</xdr:rowOff>
                  </to>
                </anchor>
              </controlPr>
            </control>
          </mc:Choice>
        </mc:AlternateContent>
        <mc:AlternateContent xmlns:mc="http://schemas.openxmlformats.org/markup-compatibility/2006">
          <mc:Choice Requires="x14">
            <control shapeId="7555" r:id="rId390" name="Check Box 387">
              <controlPr defaultSize="0" autoFill="0" autoLine="0" autoPict="0">
                <anchor moveWithCells="1">
                  <from>
                    <xdr:col>6146</xdr:col>
                    <xdr:colOff>236220</xdr:colOff>
                    <xdr:row>131085</xdr:row>
                    <xdr:rowOff>83820</xdr:rowOff>
                  </from>
                  <to>
                    <xdr:col>6148</xdr:col>
                    <xdr:colOff>220980</xdr:colOff>
                    <xdr:row>131087</xdr:row>
                    <xdr:rowOff>0</xdr:rowOff>
                  </to>
                </anchor>
              </controlPr>
            </control>
          </mc:Choice>
        </mc:AlternateContent>
        <mc:AlternateContent xmlns:mc="http://schemas.openxmlformats.org/markup-compatibility/2006">
          <mc:Choice Requires="x14">
            <control shapeId="7556" r:id="rId391" name="Check Box 388">
              <controlPr defaultSize="0" autoFill="0" autoLine="0" autoPict="0">
                <anchor moveWithCells="1">
                  <from>
                    <xdr:col>6146</xdr:col>
                    <xdr:colOff>236220</xdr:colOff>
                    <xdr:row>196621</xdr:row>
                    <xdr:rowOff>83820</xdr:rowOff>
                  </from>
                  <to>
                    <xdr:col>6148</xdr:col>
                    <xdr:colOff>220980</xdr:colOff>
                    <xdr:row>196623</xdr:row>
                    <xdr:rowOff>0</xdr:rowOff>
                  </to>
                </anchor>
              </controlPr>
            </control>
          </mc:Choice>
        </mc:AlternateContent>
        <mc:AlternateContent xmlns:mc="http://schemas.openxmlformats.org/markup-compatibility/2006">
          <mc:Choice Requires="x14">
            <control shapeId="7557" r:id="rId392" name="Check Box 389">
              <controlPr defaultSize="0" autoFill="0" autoLine="0" autoPict="0">
                <anchor moveWithCells="1">
                  <from>
                    <xdr:col>6146</xdr:col>
                    <xdr:colOff>236220</xdr:colOff>
                    <xdr:row>262157</xdr:row>
                    <xdr:rowOff>83820</xdr:rowOff>
                  </from>
                  <to>
                    <xdr:col>6148</xdr:col>
                    <xdr:colOff>220980</xdr:colOff>
                    <xdr:row>262159</xdr:row>
                    <xdr:rowOff>0</xdr:rowOff>
                  </to>
                </anchor>
              </controlPr>
            </control>
          </mc:Choice>
        </mc:AlternateContent>
        <mc:AlternateContent xmlns:mc="http://schemas.openxmlformats.org/markup-compatibility/2006">
          <mc:Choice Requires="x14">
            <control shapeId="7558" r:id="rId393" name="Check Box 390">
              <controlPr defaultSize="0" autoFill="0" autoLine="0" autoPict="0">
                <anchor moveWithCells="1">
                  <from>
                    <xdr:col>6146</xdr:col>
                    <xdr:colOff>236220</xdr:colOff>
                    <xdr:row>327693</xdr:row>
                    <xdr:rowOff>83820</xdr:rowOff>
                  </from>
                  <to>
                    <xdr:col>6148</xdr:col>
                    <xdr:colOff>220980</xdr:colOff>
                    <xdr:row>327695</xdr:row>
                    <xdr:rowOff>0</xdr:rowOff>
                  </to>
                </anchor>
              </controlPr>
            </control>
          </mc:Choice>
        </mc:AlternateContent>
        <mc:AlternateContent xmlns:mc="http://schemas.openxmlformats.org/markup-compatibility/2006">
          <mc:Choice Requires="x14">
            <control shapeId="7559" r:id="rId394" name="Check Box 391">
              <controlPr defaultSize="0" autoFill="0" autoLine="0" autoPict="0">
                <anchor moveWithCells="1">
                  <from>
                    <xdr:col>6146</xdr:col>
                    <xdr:colOff>236220</xdr:colOff>
                    <xdr:row>393229</xdr:row>
                    <xdr:rowOff>83820</xdr:rowOff>
                  </from>
                  <to>
                    <xdr:col>6148</xdr:col>
                    <xdr:colOff>220980</xdr:colOff>
                    <xdr:row>393231</xdr:row>
                    <xdr:rowOff>0</xdr:rowOff>
                  </to>
                </anchor>
              </controlPr>
            </control>
          </mc:Choice>
        </mc:AlternateContent>
        <mc:AlternateContent xmlns:mc="http://schemas.openxmlformats.org/markup-compatibility/2006">
          <mc:Choice Requires="x14">
            <control shapeId="7560" r:id="rId395" name="Check Box 392">
              <controlPr defaultSize="0" autoFill="0" autoLine="0" autoPict="0">
                <anchor moveWithCells="1">
                  <from>
                    <xdr:col>6146</xdr:col>
                    <xdr:colOff>236220</xdr:colOff>
                    <xdr:row>458765</xdr:row>
                    <xdr:rowOff>83820</xdr:rowOff>
                  </from>
                  <to>
                    <xdr:col>6148</xdr:col>
                    <xdr:colOff>220980</xdr:colOff>
                    <xdr:row>458767</xdr:row>
                    <xdr:rowOff>0</xdr:rowOff>
                  </to>
                </anchor>
              </controlPr>
            </control>
          </mc:Choice>
        </mc:AlternateContent>
        <mc:AlternateContent xmlns:mc="http://schemas.openxmlformats.org/markup-compatibility/2006">
          <mc:Choice Requires="x14">
            <control shapeId="7561" r:id="rId396" name="Check Box 393">
              <controlPr defaultSize="0" autoFill="0" autoLine="0" autoPict="0">
                <anchor moveWithCells="1">
                  <from>
                    <xdr:col>6146</xdr:col>
                    <xdr:colOff>236220</xdr:colOff>
                    <xdr:row>524301</xdr:row>
                    <xdr:rowOff>83820</xdr:rowOff>
                  </from>
                  <to>
                    <xdr:col>6148</xdr:col>
                    <xdr:colOff>220980</xdr:colOff>
                    <xdr:row>524303</xdr:row>
                    <xdr:rowOff>0</xdr:rowOff>
                  </to>
                </anchor>
              </controlPr>
            </control>
          </mc:Choice>
        </mc:AlternateContent>
        <mc:AlternateContent xmlns:mc="http://schemas.openxmlformats.org/markup-compatibility/2006">
          <mc:Choice Requires="x14">
            <control shapeId="7562" r:id="rId397" name="Check Box 394">
              <controlPr defaultSize="0" autoFill="0" autoLine="0" autoPict="0">
                <anchor moveWithCells="1">
                  <from>
                    <xdr:col>6146</xdr:col>
                    <xdr:colOff>236220</xdr:colOff>
                    <xdr:row>589837</xdr:row>
                    <xdr:rowOff>83820</xdr:rowOff>
                  </from>
                  <to>
                    <xdr:col>6148</xdr:col>
                    <xdr:colOff>220980</xdr:colOff>
                    <xdr:row>589839</xdr:row>
                    <xdr:rowOff>0</xdr:rowOff>
                  </to>
                </anchor>
              </controlPr>
            </control>
          </mc:Choice>
        </mc:AlternateContent>
        <mc:AlternateContent xmlns:mc="http://schemas.openxmlformats.org/markup-compatibility/2006">
          <mc:Choice Requires="x14">
            <control shapeId="7563" r:id="rId398" name="Check Box 395">
              <controlPr defaultSize="0" autoFill="0" autoLine="0" autoPict="0">
                <anchor moveWithCells="1">
                  <from>
                    <xdr:col>6146</xdr:col>
                    <xdr:colOff>236220</xdr:colOff>
                    <xdr:row>655373</xdr:row>
                    <xdr:rowOff>83820</xdr:rowOff>
                  </from>
                  <to>
                    <xdr:col>6148</xdr:col>
                    <xdr:colOff>220980</xdr:colOff>
                    <xdr:row>655375</xdr:row>
                    <xdr:rowOff>0</xdr:rowOff>
                  </to>
                </anchor>
              </controlPr>
            </control>
          </mc:Choice>
        </mc:AlternateContent>
        <mc:AlternateContent xmlns:mc="http://schemas.openxmlformats.org/markup-compatibility/2006">
          <mc:Choice Requires="x14">
            <control shapeId="7564" r:id="rId399" name="Check Box 396">
              <controlPr defaultSize="0" autoFill="0" autoLine="0" autoPict="0">
                <anchor moveWithCells="1">
                  <from>
                    <xdr:col>6146</xdr:col>
                    <xdr:colOff>236220</xdr:colOff>
                    <xdr:row>720909</xdr:row>
                    <xdr:rowOff>83820</xdr:rowOff>
                  </from>
                  <to>
                    <xdr:col>6148</xdr:col>
                    <xdr:colOff>220980</xdr:colOff>
                    <xdr:row>720911</xdr:row>
                    <xdr:rowOff>0</xdr:rowOff>
                  </to>
                </anchor>
              </controlPr>
            </control>
          </mc:Choice>
        </mc:AlternateContent>
        <mc:AlternateContent xmlns:mc="http://schemas.openxmlformats.org/markup-compatibility/2006">
          <mc:Choice Requires="x14">
            <control shapeId="7565" r:id="rId400" name="Check Box 397">
              <controlPr defaultSize="0" autoFill="0" autoLine="0" autoPict="0">
                <anchor moveWithCells="1">
                  <from>
                    <xdr:col>6146</xdr:col>
                    <xdr:colOff>236220</xdr:colOff>
                    <xdr:row>786445</xdr:row>
                    <xdr:rowOff>83820</xdr:rowOff>
                  </from>
                  <to>
                    <xdr:col>6148</xdr:col>
                    <xdr:colOff>220980</xdr:colOff>
                    <xdr:row>786447</xdr:row>
                    <xdr:rowOff>0</xdr:rowOff>
                  </to>
                </anchor>
              </controlPr>
            </control>
          </mc:Choice>
        </mc:AlternateContent>
        <mc:AlternateContent xmlns:mc="http://schemas.openxmlformats.org/markup-compatibility/2006">
          <mc:Choice Requires="x14">
            <control shapeId="7566" r:id="rId401" name="Check Box 398">
              <controlPr defaultSize="0" autoFill="0" autoLine="0" autoPict="0">
                <anchor moveWithCells="1">
                  <from>
                    <xdr:col>6146</xdr:col>
                    <xdr:colOff>236220</xdr:colOff>
                    <xdr:row>851981</xdr:row>
                    <xdr:rowOff>83820</xdr:rowOff>
                  </from>
                  <to>
                    <xdr:col>6148</xdr:col>
                    <xdr:colOff>220980</xdr:colOff>
                    <xdr:row>851983</xdr:row>
                    <xdr:rowOff>0</xdr:rowOff>
                  </to>
                </anchor>
              </controlPr>
            </control>
          </mc:Choice>
        </mc:AlternateContent>
        <mc:AlternateContent xmlns:mc="http://schemas.openxmlformats.org/markup-compatibility/2006">
          <mc:Choice Requires="x14">
            <control shapeId="7567" r:id="rId402" name="Check Box 399">
              <controlPr defaultSize="0" autoFill="0" autoLine="0" autoPict="0">
                <anchor moveWithCells="1">
                  <from>
                    <xdr:col>6146</xdr:col>
                    <xdr:colOff>236220</xdr:colOff>
                    <xdr:row>917517</xdr:row>
                    <xdr:rowOff>83820</xdr:rowOff>
                  </from>
                  <to>
                    <xdr:col>6148</xdr:col>
                    <xdr:colOff>220980</xdr:colOff>
                    <xdr:row>917519</xdr:row>
                    <xdr:rowOff>0</xdr:rowOff>
                  </to>
                </anchor>
              </controlPr>
            </control>
          </mc:Choice>
        </mc:AlternateContent>
        <mc:AlternateContent xmlns:mc="http://schemas.openxmlformats.org/markup-compatibility/2006">
          <mc:Choice Requires="x14">
            <control shapeId="7568" r:id="rId403" name="Check Box 400">
              <controlPr defaultSize="0" autoFill="0" autoLine="0" autoPict="0">
                <anchor moveWithCells="1">
                  <from>
                    <xdr:col>6146</xdr:col>
                    <xdr:colOff>236220</xdr:colOff>
                    <xdr:row>983053</xdr:row>
                    <xdr:rowOff>83820</xdr:rowOff>
                  </from>
                  <to>
                    <xdr:col>6148</xdr:col>
                    <xdr:colOff>220980</xdr:colOff>
                    <xdr:row>983055</xdr:row>
                    <xdr:rowOff>0</xdr:rowOff>
                  </to>
                </anchor>
              </controlPr>
            </control>
          </mc:Choice>
        </mc:AlternateContent>
        <mc:AlternateContent xmlns:mc="http://schemas.openxmlformats.org/markup-compatibility/2006">
          <mc:Choice Requires="x14">
            <control shapeId="7569" r:id="rId404" name="Check Box 401">
              <controlPr defaultSize="0" autoFill="0" autoLine="0" autoPict="0">
                <anchor moveWithCells="1">
                  <from>
                    <xdr:col>6402</xdr:col>
                    <xdr:colOff>236220</xdr:colOff>
                    <xdr:row>13</xdr:row>
                    <xdr:rowOff>83820</xdr:rowOff>
                  </from>
                  <to>
                    <xdr:col>6404</xdr:col>
                    <xdr:colOff>220980</xdr:colOff>
                    <xdr:row>15</xdr:row>
                    <xdr:rowOff>0</xdr:rowOff>
                  </to>
                </anchor>
              </controlPr>
            </control>
          </mc:Choice>
        </mc:AlternateContent>
        <mc:AlternateContent xmlns:mc="http://schemas.openxmlformats.org/markup-compatibility/2006">
          <mc:Choice Requires="x14">
            <control shapeId="7570" r:id="rId405" name="Check Box 402">
              <controlPr defaultSize="0" autoFill="0" autoLine="0" autoPict="0">
                <anchor moveWithCells="1">
                  <from>
                    <xdr:col>6402</xdr:col>
                    <xdr:colOff>236220</xdr:colOff>
                    <xdr:row>65549</xdr:row>
                    <xdr:rowOff>83820</xdr:rowOff>
                  </from>
                  <to>
                    <xdr:col>6404</xdr:col>
                    <xdr:colOff>220980</xdr:colOff>
                    <xdr:row>65551</xdr:row>
                    <xdr:rowOff>0</xdr:rowOff>
                  </to>
                </anchor>
              </controlPr>
            </control>
          </mc:Choice>
        </mc:AlternateContent>
        <mc:AlternateContent xmlns:mc="http://schemas.openxmlformats.org/markup-compatibility/2006">
          <mc:Choice Requires="x14">
            <control shapeId="7571" r:id="rId406" name="Check Box 403">
              <controlPr defaultSize="0" autoFill="0" autoLine="0" autoPict="0">
                <anchor moveWithCells="1">
                  <from>
                    <xdr:col>6402</xdr:col>
                    <xdr:colOff>236220</xdr:colOff>
                    <xdr:row>131085</xdr:row>
                    <xdr:rowOff>83820</xdr:rowOff>
                  </from>
                  <to>
                    <xdr:col>6404</xdr:col>
                    <xdr:colOff>220980</xdr:colOff>
                    <xdr:row>131087</xdr:row>
                    <xdr:rowOff>0</xdr:rowOff>
                  </to>
                </anchor>
              </controlPr>
            </control>
          </mc:Choice>
        </mc:AlternateContent>
        <mc:AlternateContent xmlns:mc="http://schemas.openxmlformats.org/markup-compatibility/2006">
          <mc:Choice Requires="x14">
            <control shapeId="7572" r:id="rId407" name="Check Box 404">
              <controlPr defaultSize="0" autoFill="0" autoLine="0" autoPict="0">
                <anchor moveWithCells="1">
                  <from>
                    <xdr:col>6402</xdr:col>
                    <xdr:colOff>236220</xdr:colOff>
                    <xdr:row>196621</xdr:row>
                    <xdr:rowOff>83820</xdr:rowOff>
                  </from>
                  <to>
                    <xdr:col>6404</xdr:col>
                    <xdr:colOff>220980</xdr:colOff>
                    <xdr:row>196623</xdr:row>
                    <xdr:rowOff>0</xdr:rowOff>
                  </to>
                </anchor>
              </controlPr>
            </control>
          </mc:Choice>
        </mc:AlternateContent>
        <mc:AlternateContent xmlns:mc="http://schemas.openxmlformats.org/markup-compatibility/2006">
          <mc:Choice Requires="x14">
            <control shapeId="7573" r:id="rId408" name="Check Box 405">
              <controlPr defaultSize="0" autoFill="0" autoLine="0" autoPict="0">
                <anchor moveWithCells="1">
                  <from>
                    <xdr:col>6402</xdr:col>
                    <xdr:colOff>236220</xdr:colOff>
                    <xdr:row>262157</xdr:row>
                    <xdr:rowOff>83820</xdr:rowOff>
                  </from>
                  <to>
                    <xdr:col>6404</xdr:col>
                    <xdr:colOff>220980</xdr:colOff>
                    <xdr:row>262159</xdr:row>
                    <xdr:rowOff>0</xdr:rowOff>
                  </to>
                </anchor>
              </controlPr>
            </control>
          </mc:Choice>
        </mc:AlternateContent>
        <mc:AlternateContent xmlns:mc="http://schemas.openxmlformats.org/markup-compatibility/2006">
          <mc:Choice Requires="x14">
            <control shapeId="7574" r:id="rId409" name="Check Box 406">
              <controlPr defaultSize="0" autoFill="0" autoLine="0" autoPict="0">
                <anchor moveWithCells="1">
                  <from>
                    <xdr:col>6402</xdr:col>
                    <xdr:colOff>236220</xdr:colOff>
                    <xdr:row>327693</xdr:row>
                    <xdr:rowOff>83820</xdr:rowOff>
                  </from>
                  <to>
                    <xdr:col>6404</xdr:col>
                    <xdr:colOff>220980</xdr:colOff>
                    <xdr:row>327695</xdr:row>
                    <xdr:rowOff>0</xdr:rowOff>
                  </to>
                </anchor>
              </controlPr>
            </control>
          </mc:Choice>
        </mc:AlternateContent>
        <mc:AlternateContent xmlns:mc="http://schemas.openxmlformats.org/markup-compatibility/2006">
          <mc:Choice Requires="x14">
            <control shapeId="7575" r:id="rId410" name="Check Box 407">
              <controlPr defaultSize="0" autoFill="0" autoLine="0" autoPict="0">
                <anchor moveWithCells="1">
                  <from>
                    <xdr:col>6402</xdr:col>
                    <xdr:colOff>236220</xdr:colOff>
                    <xdr:row>393229</xdr:row>
                    <xdr:rowOff>83820</xdr:rowOff>
                  </from>
                  <to>
                    <xdr:col>6404</xdr:col>
                    <xdr:colOff>220980</xdr:colOff>
                    <xdr:row>393231</xdr:row>
                    <xdr:rowOff>0</xdr:rowOff>
                  </to>
                </anchor>
              </controlPr>
            </control>
          </mc:Choice>
        </mc:AlternateContent>
        <mc:AlternateContent xmlns:mc="http://schemas.openxmlformats.org/markup-compatibility/2006">
          <mc:Choice Requires="x14">
            <control shapeId="7576" r:id="rId411" name="Check Box 408">
              <controlPr defaultSize="0" autoFill="0" autoLine="0" autoPict="0">
                <anchor moveWithCells="1">
                  <from>
                    <xdr:col>6402</xdr:col>
                    <xdr:colOff>236220</xdr:colOff>
                    <xdr:row>458765</xdr:row>
                    <xdr:rowOff>83820</xdr:rowOff>
                  </from>
                  <to>
                    <xdr:col>6404</xdr:col>
                    <xdr:colOff>220980</xdr:colOff>
                    <xdr:row>458767</xdr:row>
                    <xdr:rowOff>0</xdr:rowOff>
                  </to>
                </anchor>
              </controlPr>
            </control>
          </mc:Choice>
        </mc:AlternateContent>
        <mc:AlternateContent xmlns:mc="http://schemas.openxmlformats.org/markup-compatibility/2006">
          <mc:Choice Requires="x14">
            <control shapeId="7577" r:id="rId412" name="Check Box 409">
              <controlPr defaultSize="0" autoFill="0" autoLine="0" autoPict="0">
                <anchor moveWithCells="1">
                  <from>
                    <xdr:col>6402</xdr:col>
                    <xdr:colOff>236220</xdr:colOff>
                    <xdr:row>524301</xdr:row>
                    <xdr:rowOff>83820</xdr:rowOff>
                  </from>
                  <to>
                    <xdr:col>6404</xdr:col>
                    <xdr:colOff>220980</xdr:colOff>
                    <xdr:row>524303</xdr:row>
                    <xdr:rowOff>0</xdr:rowOff>
                  </to>
                </anchor>
              </controlPr>
            </control>
          </mc:Choice>
        </mc:AlternateContent>
        <mc:AlternateContent xmlns:mc="http://schemas.openxmlformats.org/markup-compatibility/2006">
          <mc:Choice Requires="x14">
            <control shapeId="7578" r:id="rId413" name="Check Box 410">
              <controlPr defaultSize="0" autoFill="0" autoLine="0" autoPict="0">
                <anchor moveWithCells="1">
                  <from>
                    <xdr:col>6402</xdr:col>
                    <xdr:colOff>236220</xdr:colOff>
                    <xdr:row>589837</xdr:row>
                    <xdr:rowOff>83820</xdr:rowOff>
                  </from>
                  <to>
                    <xdr:col>6404</xdr:col>
                    <xdr:colOff>220980</xdr:colOff>
                    <xdr:row>589839</xdr:row>
                    <xdr:rowOff>0</xdr:rowOff>
                  </to>
                </anchor>
              </controlPr>
            </control>
          </mc:Choice>
        </mc:AlternateContent>
        <mc:AlternateContent xmlns:mc="http://schemas.openxmlformats.org/markup-compatibility/2006">
          <mc:Choice Requires="x14">
            <control shapeId="7579" r:id="rId414" name="Check Box 411">
              <controlPr defaultSize="0" autoFill="0" autoLine="0" autoPict="0">
                <anchor moveWithCells="1">
                  <from>
                    <xdr:col>6402</xdr:col>
                    <xdr:colOff>236220</xdr:colOff>
                    <xdr:row>655373</xdr:row>
                    <xdr:rowOff>83820</xdr:rowOff>
                  </from>
                  <to>
                    <xdr:col>6404</xdr:col>
                    <xdr:colOff>220980</xdr:colOff>
                    <xdr:row>655375</xdr:row>
                    <xdr:rowOff>0</xdr:rowOff>
                  </to>
                </anchor>
              </controlPr>
            </control>
          </mc:Choice>
        </mc:AlternateContent>
        <mc:AlternateContent xmlns:mc="http://schemas.openxmlformats.org/markup-compatibility/2006">
          <mc:Choice Requires="x14">
            <control shapeId="7580" r:id="rId415" name="Check Box 412">
              <controlPr defaultSize="0" autoFill="0" autoLine="0" autoPict="0">
                <anchor moveWithCells="1">
                  <from>
                    <xdr:col>6402</xdr:col>
                    <xdr:colOff>236220</xdr:colOff>
                    <xdr:row>720909</xdr:row>
                    <xdr:rowOff>83820</xdr:rowOff>
                  </from>
                  <to>
                    <xdr:col>6404</xdr:col>
                    <xdr:colOff>220980</xdr:colOff>
                    <xdr:row>720911</xdr:row>
                    <xdr:rowOff>0</xdr:rowOff>
                  </to>
                </anchor>
              </controlPr>
            </control>
          </mc:Choice>
        </mc:AlternateContent>
        <mc:AlternateContent xmlns:mc="http://schemas.openxmlformats.org/markup-compatibility/2006">
          <mc:Choice Requires="x14">
            <control shapeId="7581" r:id="rId416" name="Check Box 413">
              <controlPr defaultSize="0" autoFill="0" autoLine="0" autoPict="0">
                <anchor moveWithCells="1">
                  <from>
                    <xdr:col>6402</xdr:col>
                    <xdr:colOff>236220</xdr:colOff>
                    <xdr:row>786445</xdr:row>
                    <xdr:rowOff>83820</xdr:rowOff>
                  </from>
                  <to>
                    <xdr:col>6404</xdr:col>
                    <xdr:colOff>220980</xdr:colOff>
                    <xdr:row>786447</xdr:row>
                    <xdr:rowOff>0</xdr:rowOff>
                  </to>
                </anchor>
              </controlPr>
            </control>
          </mc:Choice>
        </mc:AlternateContent>
        <mc:AlternateContent xmlns:mc="http://schemas.openxmlformats.org/markup-compatibility/2006">
          <mc:Choice Requires="x14">
            <control shapeId="7582" r:id="rId417" name="Check Box 414">
              <controlPr defaultSize="0" autoFill="0" autoLine="0" autoPict="0">
                <anchor moveWithCells="1">
                  <from>
                    <xdr:col>6402</xdr:col>
                    <xdr:colOff>236220</xdr:colOff>
                    <xdr:row>851981</xdr:row>
                    <xdr:rowOff>83820</xdr:rowOff>
                  </from>
                  <to>
                    <xdr:col>6404</xdr:col>
                    <xdr:colOff>220980</xdr:colOff>
                    <xdr:row>851983</xdr:row>
                    <xdr:rowOff>0</xdr:rowOff>
                  </to>
                </anchor>
              </controlPr>
            </control>
          </mc:Choice>
        </mc:AlternateContent>
        <mc:AlternateContent xmlns:mc="http://schemas.openxmlformats.org/markup-compatibility/2006">
          <mc:Choice Requires="x14">
            <control shapeId="7583" r:id="rId418" name="Check Box 415">
              <controlPr defaultSize="0" autoFill="0" autoLine="0" autoPict="0">
                <anchor moveWithCells="1">
                  <from>
                    <xdr:col>6402</xdr:col>
                    <xdr:colOff>236220</xdr:colOff>
                    <xdr:row>917517</xdr:row>
                    <xdr:rowOff>83820</xdr:rowOff>
                  </from>
                  <to>
                    <xdr:col>6404</xdr:col>
                    <xdr:colOff>220980</xdr:colOff>
                    <xdr:row>917519</xdr:row>
                    <xdr:rowOff>0</xdr:rowOff>
                  </to>
                </anchor>
              </controlPr>
            </control>
          </mc:Choice>
        </mc:AlternateContent>
        <mc:AlternateContent xmlns:mc="http://schemas.openxmlformats.org/markup-compatibility/2006">
          <mc:Choice Requires="x14">
            <control shapeId="7584" r:id="rId419" name="Check Box 416">
              <controlPr defaultSize="0" autoFill="0" autoLine="0" autoPict="0">
                <anchor moveWithCells="1">
                  <from>
                    <xdr:col>6402</xdr:col>
                    <xdr:colOff>236220</xdr:colOff>
                    <xdr:row>983053</xdr:row>
                    <xdr:rowOff>83820</xdr:rowOff>
                  </from>
                  <to>
                    <xdr:col>6404</xdr:col>
                    <xdr:colOff>220980</xdr:colOff>
                    <xdr:row>983055</xdr:row>
                    <xdr:rowOff>0</xdr:rowOff>
                  </to>
                </anchor>
              </controlPr>
            </control>
          </mc:Choice>
        </mc:AlternateContent>
        <mc:AlternateContent xmlns:mc="http://schemas.openxmlformats.org/markup-compatibility/2006">
          <mc:Choice Requires="x14">
            <control shapeId="7585" r:id="rId420" name="Check Box 417">
              <controlPr defaultSize="0" autoFill="0" autoLine="0" autoPict="0">
                <anchor moveWithCells="1">
                  <from>
                    <xdr:col>6658</xdr:col>
                    <xdr:colOff>236220</xdr:colOff>
                    <xdr:row>13</xdr:row>
                    <xdr:rowOff>83820</xdr:rowOff>
                  </from>
                  <to>
                    <xdr:col>6660</xdr:col>
                    <xdr:colOff>220980</xdr:colOff>
                    <xdr:row>15</xdr:row>
                    <xdr:rowOff>0</xdr:rowOff>
                  </to>
                </anchor>
              </controlPr>
            </control>
          </mc:Choice>
        </mc:AlternateContent>
        <mc:AlternateContent xmlns:mc="http://schemas.openxmlformats.org/markup-compatibility/2006">
          <mc:Choice Requires="x14">
            <control shapeId="7586" r:id="rId421" name="Check Box 418">
              <controlPr defaultSize="0" autoFill="0" autoLine="0" autoPict="0">
                <anchor moveWithCells="1">
                  <from>
                    <xdr:col>6658</xdr:col>
                    <xdr:colOff>236220</xdr:colOff>
                    <xdr:row>65549</xdr:row>
                    <xdr:rowOff>83820</xdr:rowOff>
                  </from>
                  <to>
                    <xdr:col>6660</xdr:col>
                    <xdr:colOff>220980</xdr:colOff>
                    <xdr:row>65551</xdr:row>
                    <xdr:rowOff>0</xdr:rowOff>
                  </to>
                </anchor>
              </controlPr>
            </control>
          </mc:Choice>
        </mc:AlternateContent>
        <mc:AlternateContent xmlns:mc="http://schemas.openxmlformats.org/markup-compatibility/2006">
          <mc:Choice Requires="x14">
            <control shapeId="7587" r:id="rId422" name="Check Box 419">
              <controlPr defaultSize="0" autoFill="0" autoLine="0" autoPict="0">
                <anchor moveWithCells="1">
                  <from>
                    <xdr:col>6658</xdr:col>
                    <xdr:colOff>236220</xdr:colOff>
                    <xdr:row>131085</xdr:row>
                    <xdr:rowOff>83820</xdr:rowOff>
                  </from>
                  <to>
                    <xdr:col>6660</xdr:col>
                    <xdr:colOff>220980</xdr:colOff>
                    <xdr:row>131087</xdr:row>
                    <xdr:rowOff>0</xdr:rowOff>
                  </to>
                </anchor>
              </controlPr>
            </control>
          </mc:Choice>
        </mc:AlternateContent>
        <mc:AlternateContent xmlns:mc="http://schemas.openxmlformats.org/markup-compatibility/2006">
          <mc:Choice Requires="x14">
            <control shapeId="7588" r:id="rId423" name="Check Box 420">
              <controlPr defaultSize="0" autoFill="0" autoLine="0" autoPict="0">
                <anchor moveWithCells="1">
                  <from>
                    <xdr:col>6658</xdr:col>
                    <xdr:colOff>236220</xdr:colOff>
                    <xdr:row>196621</xdr:row>
                    <xdr:rowOff>83820</xdr:rowOff>
                  </from>
                  <to>
                    <xdr:col>6660</xdr:col>
                    <xdr:colOff>220980</xdr:colOff>
                    <xdr:row>196623</xdr:row>
                    <xdr:rowOff>0</xdr:rowOff>
                  </to>
                </anchor>
              </controlPr>
            </control>
          </mc:Choice>
        </mc:AlternateContent>
        <mc:AlternateContent xmlns:mc="http://schemas.openxmlformats.org/markup-compatibility/2006">
          <mc:Choice Requires="x14">
            <control shapeId="7589" r:id="rId424" name="Check Box 421">
              <controlPr defaultSize="0" autoFill="0" autoLine="0" autoPict="0">
                <anchor moveWithCells="1">
                  <from>
                    <xdr:col>6658</xdr:col>
                    <xdr:colOff>236220</xdr:colOff>
                    <xdr:row>262157</xdr:row>
                    <xdr:rowOff>83820</xdr:rowOff>
                  </from>
                  <to>
                    <xdr:col>6660</xdr:col>
                    <xdr:colOff>220980</xdr:colOff>
                    <xdr:row>262159</xdr:row>
                    <xdr:rowOff>0</xdr:rowOff>
                  </to>
                </anchor>
              </controlPr>
            </control>
          </mc:Choice>
        </mc:AlternateContent>
        <mc:AlternateContent xmlns:mc="http://schemas.openxmlformats.org/markup-compatibility/2006">
          <mc:Choice Requires="x14">
            <control shapeId="7590" r:id="rId425" name="Check Box 422">
              <controlPr defaultSize="0" autoFill="0" autoLine="0" autoPict="0">
                <anchor moveWithCells="1">
                  <from>
                    <xdr:col>6658</xdr:col>
                    <xdr:colOff>236220</xdr:colOff>
                    <xdr:row>327693</xdr:row>
                    <xdr:rowOff>83820</xdr:rowOff>
                  </from>
                  <to>
                    <xdr:col>6660</xdr:col>
                    <xdr:colOff>220980</xdr:colOff>
                    <xdr:row>327695</xdr:row>
                    <xdr:rowOff>0</xdr:rowOff>
                  </to>
                </anchor>
              </controlPr>
            </control>
          </mc:Choice>
        </mc:AlternateContent>
        <mc:AlternateContent xmlns:mc="http://schemas.openxmlformats.org/markup-compatibility/2006">
          <mc:Choice Requires="x14">
            <control shapeId="7591" r:id="rId426" name="Check Box 423">
              <controlPr defaultSize="0" autoFill="0" autoLine="0" autoPict="0">
                <anchor moveWithCells="1">
                  <from>
                    <xdr:col>6658</xdr:col>
                    <xdr:colOff>236220</xdr:colOff>
                    <xdr:row>393229</xdr:row>
                    <xdr:rowOff>83820</xdr:rowOff>
                  </from>
                  <to>
                    <xdr:col>6660</xdr:col>
                    <xdr:colOff>220980</xdr:colOff>
                    <xdr:row>393231</xdr:row>
                    <xdr:rowOff>0</xdr:rowOff>
                  </to>
                </anchor>
              </controlPr>
            </control>
          </mc:Choice>
        </mc:AlternateContent>
        <mc:AlternateContent xmlns:mc="http://schemas.openxmlformats.org/markup-compatibility/2006">
          <mc:Choice Requires="x14">
            <control shapeId="7592" r:id="rId427" name="Check Box 424">
              <controlPr defaultSize="0" autoFill="0" autoLine="0" autoPict="0">
                <anchor moveWithCells="1">
                  <from>
                    <xdr:col>6658</xdr:col>
                    <xdr:colOff>236220</xdr:colOff>
                    <xdr:row>458765</xdr:row>
                    <xdr:rowOff>83820</xdr:rowOff>
                  </from>
                  <to>
                    <xdr:col>6660</xdr:col>
                    <xdr:colOff>220980</xdr:colOff>
                    <xdr:row>458767</xdr:row>
                    <xdr:rowOff>0</xdr:rowOff>
                  </to>
                </anchor>
              </controlPr>
            </control>
          </mc:Choice>
        </mc:AlternateContent>
        <mc:AlternateContent xmlns:mc="http://schemas.openxmlformats.org/markup-compatibility/2006">
          <mc:Choice Requires="x14">
            <control shapeId="7593" r:id="rId428" name="Check Box 425">
              <controlPr defaultSize="0" autoFill="0" autoLine="0" autoPict="0">
                <anchor moveWithCells="1">
                  <from>
                    <xdr:col>6658</xdr:col>
                    <xdr:colOff>236220</xdr:colOff>
                    <xdr:row>524301</xdr:row>
                    <xdr:rowOff>83820</xdr:rowOff>
                  </from>
                  <to>
                    <xdr:col>6660</xdr:col>
                    <xdr:colOff>220980</xdr:colOff>
                    <xdr:row>524303</xdr:row>
                    <xdr:rowOff>0</xdr:rowOff>
                  </to>
                </anchor>
              </controlPr>
            </control>
          </mc:Choice>
        </mc:AlternateContent>
        <mc:AlternateContent xmlns:mc="http://schemas.openxmlformats.org/markup-compatibility/2006">
          <mc:Choice Requires="x14">
            <control shapeId="7594" r:id="rId429" name="Check Box 426">
              <controlPr defaultSize="0" autoFill="0" autoLine="0" autoPict="0">
                <anchor moveWithCells="1">
                  <from>
                    <xdr:col>6658</xdr:col>
                    <xdr:colOff>236220</xdr:colOff>
                    <xdr:row>589837</xdr:row>
                    <xdr:rowOff>83820</xdr:rowOff>
                  </from>
                  <to>
                    <xdr:col>6660</xdr:col>
                    <xdr:colOff>220980</xdr:colOff>
                    <xdr:row>589839</xdr:row>
                    <xdr:rowOff>0</xdr:rowOff>
                  </to>
                </anchor>
              </controlPr>
            </control>
          </mc:Choice>
        </mc:AlternateContent>
        <mc:AlternateContent xmlns:mc="http://schemas.openxmlformats.org/markup-compatibility/2006">
          <mc:Choice Requires="x14">
            <control shapeId="7595" r:id="rId430" name="Check Box 427">
              <controlPr defaultSize="0" autoFill="0" autoLine="0" autoPict="0">
                <anchor moveWithCells="1">
                  <from>
                    <xdr:col>6658</xdr:col>
                    <xdr:colOff>236220</xdr:colOff>
                    <xdr:row>655373</xdr:row>
                    <xdr:rowOff>83820</xdr:rowOff>
                  </from>
                  <to>
                    <xdr:col>6660</xdr:col>
                    <xdr:colOff>220980</xdr:colOff>
                    <xdr:row>655375</xdr:row>
                    <xdr:rowOff>0</xdr:rowOff>
                  </to>
                </anchor>
              </controlPr>
            </control>
          </mc:Choice>
        </mc:AlternateContent>
        <mc:AlternateContent xmlns:mc="http://schemas.openxmlformats.org/markup-compatibility/2006">
          <mc:Choice Requires="x14">
            <control shapeId="7596" r:id="rId431" name="Check Box 428">
              <controlPr defaultSize="0" autoFill="0" autoLine="0" autoPict="0">
                <anchor moveWithCells="1">
                  <from>
                    <xdr:col>6658</xdr:col>
                    <xdr:colOff>236220</xdr:colOff>
                    <xdr:row>720909</xdr:row>
                    <xdr:rowOff>83820</xdr:rowOff>
                  </from>
                  <to>
                    <xdr:col>6660</xdr:col>
                    <xdr:colOff>220980</xdr:colOff>
                    <xdr:row>720911</xdr:row>
                    <xdr:rowOff>0</xdr:rowOff>
                  </to>
                </anchor>
              </controlPr>
            </control>
          </mc:Choice>
        </mc:AlternateContent>
        <mc:AlternateContent xmlns:mc="http://schemas.openxmlformats.org/markup-compatibility/2006">
          <mc:Choice Requires="x14">
            <control shapeId="7597" r:id="rId432" name="Check Box 429">
              <controlPr defaultSize="0" autoFill="0" autoLine="0" autoPict="0">
                <anchor moveWithCells="1">
                  <from>
                    <xdr:col>6658</xdr:col>
                    <xdr:colOff>236220</xdr:colOff>
                    <xdr:row>786445</xdr:row>
                    <xdr:rowOff>83820</xdr:rowOff>
                  </from>
                  <to>
                    <xdr:col>6660</xdr:col>
                    <xdr:colOff>220980</xdr:colOff>
                    <xdr:row>786447</xdr:row>
                    <xdr:rowOff>0</xdr:rowOff>
                  </to>
                </anchor>
              </controlPr>
            </control>
          </mc:Choice>
        </mc:AlternateContent>
        <mc:AlternateContent xmlns:mc="http://schemas.openxmlformats.org/markup-compatibility/2006">
          <mc:Choice Requires="x14">
            <control shapeId="7598" r:id="rId433" name="Check Box 430">
              <controlPr defaultSize="0" autoFill="0" autoLine="0" autoPict="0">
                <anchor moveWithCells="1">
                  <from>
                    <xdr:col>6658</xdr:col>
                    <xdr:colOff>236220</xdr:colOff>
                    <xdr:row>851981</xdr:row>
                    <xdr:rowOff>83820</xdr:rowOff>
                  </from>
                  <to>
                    <xdr:col>6660</xdr:col>
                    <xdr:colOff>220980</xdr:colOff>
                    <xdr:row>851983</xdr:row>
                    <xdr:rowOff>0</xdr:rowOff>
                  </to>
                </anchor>
              </controlPr>
            </control>
          </mc:Choice>
        </mc:AlternateContent>
        <mc:AlternateContent xmlns:mc="http://schemas.openxmlformats.org/markup-compatibility/2006">
          <mc:Choice Requires="x14">
            <control shapeId="7599" r:id="rId434" name="Check Box 431">
              <controlPr defaultSize="0" autoFill="0" autoLine="0" autoPict="0">
                <anchor moveWithCells="1">
                  <from>
                    <xdr:col>6658</xdr:col>
                    <xdr:colOff>236220</xdr:colOff>
                    <xdr:row>917517</xdr:row>
                    <xdr:rowOff>83820</xdr:rowOff>
                  </from>
                  <to>
                    <xdr:col>6660</xdr:col>
                    <xdr:colOff>220980</xdr:colOff>
                    <xdr:row>917519</xdr:row>
                    <xdr:rowOff>0</xdr:rowOff>
                  </to>
                </anchor>
              </controlPr>
            </control>
          </mc:Choice>
        </mc:AlternateContent>
        <mc:AlternateContent xmlns:mc="http://schemas.openxmlformats.org/markup-compatibility/2006">
          <mc:Choice Requires="x14">
            <control shapeId="7600" r:id="rId435" name="Check Box 432">
              <controlPr defaultSize="0" autoFill="0" autoLine="0" autoPict="0">
                <anchor moveWithCells="1">
                  <from>
                    <xdr:col>6658</xdr:col>
                    <xdr:colOff>236220</xdr:colOff>
                    <xdr:row>983053</xdr:row>
                    <xdr:rowOff>83820</xdr:rowOff>
                  </from>
                  <to>
                    <xdr:col>6660</xdr:col>
                    <xdr:colOff>220980</xdr:colOff>
                    <xdr:row>983055</xdr:row>
                    <xdr:rowOff>0</xdr:rowOff>
                  </to>
                </anchor>
              </controlPr>
            </control>
          </mc:Choice>
        </mc:AlternateContent>
        <mc:AlternateContent xmlns:mc="http://schemas.openxmlformats.org/markup-compatibility/2006">
          <mc:Choice Requires="x14">
            <control shapeId="7601" r:id="rId436" name="Check Box 433">
              <controlPr defaultSize="0" autoFill="0" autoLine="0" autoPict="0">
                <anchor moveWithCells="1">
                  <from>
                    <xdr:col>6914</xdr:col>
                    <xdr:colOff>236220</xdr:colOff>
                    <xdr:row>13</xdr:row>
                    <xdr:rowOff>83820</xdr:rowOff>
                  </from>
                  <to>
                    <xdr:col>6916</xdr:col>
                    <xdr:colOff>220980</xdr:colOff>
                    <xdr:row>15</xdr:row>
                    <xdr:rowOff>0</xdr:rowOff>
                  </to>
                </anchor>
              </controlPr>
            </control>
          </mc:Choice>
        </mc:AlternateContent>
        <mc:AlternateContent xmlns:mc="http://schemas.openxmlformats.org/markup-compatibility/2006">
          <mc:Choice Requires="x14">
            <control shapeId="7602" r:id="rId437" name="Check Box 434">
              <controlPr defaultSize="0" autoFill="0" autoLine="0" autoPict="0">
                <anchor moveWithCells="1">
                  <from>
                    <xdr:col>6914</xdr:col>
                    <xdr:colOff>236220</xdr:colOff>
                    <xdr:row>65549</xdr:row>
                    <xdr:rowOff>83820</xdr:rowOff>
                  </from>
                  <to>
                    <xdr:col>6916</xdr:col>
                    <xdr:colOff>220980</xdr:colOff>
                    <xdr:row>65551</xdr:row>
                    <xdr:rowOff>0</xdr:rowOff>
                  </to>
                </anchor>
              </controlPr>
            </control>
          </mc:Choice>
        </mc:AlternateContent>
        <mc:AlternateContent xmlns:mc="http://schemas.openxmlformats.org/markup-compatibility/2006">
          <mc:Choice Requires="x14">
            <control shapeId="7603" r:id="rId438" name="Check Box 435">
              <controlPr defaultSize="0" autoFill="0" autoLine="0" autoPict="0">
                <anchor moveWithCells="1">
                  <from>
                    <xdr:col>6914</xdr:col>
                    <xdr:colOff>236220</xdr:colOff>
                    <xdr:row>131085</xdr:row>
                    <xdr:rowOff>83820</xdr:rowOff>
                  </from>
                  <to>
                    <xdr:col>6916</xdr:col>
                    <xdr:colOff>220980</xdr:colOff>
                    <xdr:row>131087</xdr:row>
                    <xdr:rowOff>0</xdr:rowOff>
                  </to>
                </anchor>
              </controlPr>
            </control>
          </mc:Choice>
        </mc:AlternateContent>
        <mc:AlternateContent xmlns:mc="http://schemas.openxmlformats.org/markup-compatibility/2006">
          <mc:Choice Requires="x14">
            <control shapeId="7604" r:id="rId439" name="Check Box 436">
              <controlPr defaultSize="0" autoFill="0" autoLine="0" autoPict="0">
                <anchor moveWithCells="1">
                  <from>
                    <xdr:col>6914</xdr:col>
                    <xdr:colOff>236220</xdr:colOff>
                    <xdr:row>196621</xdr:row>
                    <xdr:rowOff>83820</xdr:rowOff>
                  </from>
                  <to>
                    <xdr:col>6916</xdr:col>
                    <xdr:colOff>220980</xdr:colOff>
                    <xdr:row>196623</xdr:row>
                    <xdr:rowOff>0</xdr:rowOff>
                  </to>
                </anchor>
              </controlPr>
            </control>
          </mc:Choice>
        </mc:AlternateContent>
        <mc:AlternateContent xmlns:mc="http://schemas.openxmlformats.org/markup-compatibility/2006">
          <mc:Choice Requires="x14">
            <control shapeId="7605" r:id="rId440" name="Check Box 437">
              <controlPr defaultSize="0" autoFill="0" autoLine="0" autoPict="0">
                <anchor moveWithCells="1">
                  <from>
                    <xdr:col>6914</xdr:col>
                    <xdr:colOff>236220</xdr:colOff>
                    <xdr:row>262157</xdr:row>
                    <xdr:rowOff>83820</xdr:rowOff>
                  </from>
                  <to>
                    <xdr:col>6916</xdr:col>
                    <xdr:colOff>220980</xdr:colOff>
                    <xdr:row>262159</xdr:row>
                    <xdr:rowOff>0</xdr:rowOff>
                  </to>
                </anchor>
              </controlPr>
            </control>
          </mc:Choice>
        </mc:AlternateContent>
        <mc:AlternateContent xmlns:mc="http://schemas.openxmlformats.org/markup-compatibility/2006">
          <mc:Choice Requires="x14">
            <control shapeId="7606" r:id="rId441" name="Check Box 438">
              <controlPr defaultSize="0" autoFill="0" autoLine="0" autoPict="0">
                <anchor moveWithCells="1">
                  <from>
                    <xdr:col>6914</xdr:col>
                    <xdr:colOff>236220</xdr:colOff>
                    <xdr:row>327693</xdr:row>
                    <xdr:rowOff>83820</xdr:rowOff>
                  </from>
                  <to>
                    <xdr:col>6916</xdr:col>
                    <xdr:colOff>220980</xdr:colOff>
                    <xdr:row>327695</xdr:row>
                    <xdr:rowOff>0</xdr:rowOff>
                  </to>
                </anchor>
              </controlPr>
            </control>
          </mc:Choice>
        </mc:AlternateContent>
        <mc:AlternateContent xmlns:mc="http://schemas.openxmlformats.org/markup-compatibility/2006">
          <mc:Choice Requires="x14">
            <control shapeId="7607" r:id="rId442" name="Check Box 439">
              <controlPr defaultSize="0" autoFill="0" autoLine="0" autoPict="0">
                <anchor moveWithCells="1">
                  <from>
                    <xdr:col>6914</xdr:col>
                    <xdr:colOff>236220</xdr:colOff>
                    <xdr:row>393229</xdr:row>
                    <xdr:rowOff>83820</xdr:rowOff>
                  </from>
                  <to>
                    <xdr:col>6916</xdr:col>
                    <xdr:colOff>220980</xdr:colOff>
                    <xdr:row>393231</xdr:row>
                    <xdr:rowOff>0</xdr:rowOff>
                  </to>
                </anchor>
              </controlPr>
            </control>
          </mc:Choice>
        </mc:AlternateContent>
        <mc:AlternateContent xmlns:mc="http://schemas.openxmlformats.org/markup-compatibility/2006">
          <mc:Choice Requires="x14">
            <control shapeId="7608" r:id="rId443" name="Check Box 440">
              <controlPr defaultSize="0" autoFill="0" autoLine="0" autoPict="0">
                <anchor moveWithCells="1">
                  <from>
                    <xdr:col>6914</xdr:col>
                    <xdr:colOff>236220</xdr:colOff>
                    <xdr:row>458765</xdr:row>
                    <xdr:rowOff>83820</xdr:rowOff>
                  </from>
                  <to>
                    <xdr:col>6916</xdr:col>
                    <xdr:colOff>220980</xdr:colOff>
                    <xdr:row>458767</xdr:row>
                    <xdr:rowOff>0</xdr:rowOff>
                  </to>
                </anchor>
              </controlPr>
            </control>
          </mc:Choice>
        </mc:AlternateContent>
        <mc:AlternateContent xmlns:mc="http://schemas.openxmlformats.org/markup-compatibility/2006">
          <mc:Choice Requires="x14">
            <control shapeId="7609" r:id="rId444" name="Check Box 441">
              <controlPr defaultSize="0" autoFill="0" autoLine="0" autoPict="0">
                <anchor moveWithCells="1">
                  <from>
                    <xdr:col>6914</xdr:col>
                    <xdr:colOff>236220</xdr:colOff>
                    <xdr:row>524301</xdr:row>
                    <xdr:rowOff>83820</xdr:rowOff>
                  </from>
                  <to>
                    <xdr:col>6916</xdr:col>
                    <xdr:colOff>220980</xdr:colOff>
                    <xdr:row>524303</xdr:row>
                    <xdr:rowOff>0</xdr:rowOff>
                  </to>
                </anchor>
              </controlPr>
            </control>
          </mc:Choice>
        </mc:AlternateContent>
        <mc:AlternateContent xmlns:mc="http://schemas.openxmlformats.org/markup-compatibility/2006">
          <mc:Choice Requires="x14">
            <control shapeId="7610" r:id="rId445" name="Check Box 442">
              <controlPr defaultSize="0" autoFill="0" autoLine="0" autoPict="0">
                <anchor moveWithCells="1">
                  <from>
                    <xdr:col>6914</xdr:col>
                    <xdr:colOff>236220</xdr:colOff>
                    <xdr:row>589837</xdr:row>
                    <xdr:rowOff>83820</xdr:rowOff>
                  </from>
                  <to>
                    <xdr:col>6916</xdr:col>
                    <xdr:colOff>220980</xdr:colOff>
                    <xdr:row>589839</xdr:row>
                    <xdr:rowOff>0</xdr:rowOff>
                  </to>
                </anchor>
              </controlPr>
            </control>
          </mc:Choice>
        </mc:AlternateContent>
        <mc:AlternateContent xmlns:mc="http://schemas.openxmlformats.org/markup-compatibility/2006">
          <mc:Choice Requires="x14">
            <control shapeId="7611" r:id="rId446" name="Check Box 443">
              <controlPr defaultSize="0" autoFill="0" autoLine="0" autoPict="0">
                <anchor moveWithCells="1">
                  <from>
                    <xdr:col>6914</xdr:col>
                    <xdr:colOff>236220</xdr:colOff>
                    <xdr:row>655373</xdr:row>
                    <xdr:rowOff>83820</xdr:rowOff>
                  </from>
                  <to>
                    <xdr:col>6916</xdr:col>
                    <xdr:colOff>220980</xdr:colOff>
                    <xdr:row>655375</xdr:row>
                    <xdr:rowOff>0</xdr:rowOff>
                  </to>
                </anchor>
              </controlPr>
            </control>
          </mc:Choice>
        </mc:AlternateContent>
        <mc:AlternateContent xmlns:mc="http://schemas.openxmlformats.org/markup-compatibility/2006">
          <mc:Choice Requires="x14">
            <control shapeId="7612" r:id="rId447" name="Check Box 444">
              <controlPr defaultSize="0" autoFill="0" autoLine="0" autoPict="0">
                <anchor moveWithCells="1">
                  <from>
                    <xdr:col>6914</xdr:col>
                    <xdr:colOff>236220</xdr:colOff>
                    <xdr:row>720909</xdr:row>
                    <xdr:rowOff>83820</xdr:rowOff>
                  </from>
                  <to>
                    <xdr:col>6916</xdr:col>
                    <xdr:colOff>220980</xdr:colOff>
                    <xdr:row>720911</xdr:row>
                    <xdr:rowOff>0</xdr:rowOff>
                  </to>
                </anchor>
              </controlPr>
            </control>
          </mc:Choice>
        </mc:AlternateContent>
        <mc:AlternateContent xmlns:mc="http://schemas.openxmlformats.org/markup-compatibility/2006">
          <mc:Choice Requires="x14">
            <control shapeId="7613" r:id="rId448" name="Check Box 445">
              <controlPr defaultSize="0" autoFill="0" autoLine="0" autoPict="0">
                <anchor moveWithCells="1">
                  <from>
                    <xdr:col>6914</xdr:col>
                    <xdr:colOff>236220</xdr:colOff>
                    <xdr:row>786445</xdr:row>
                    <xdr:rowOff>83820</xdr:rowOff>
                  </from>
                  <to>
                    <xdr:col>6916</xdr:col>
                    <xdr:colOff>220980</xdr:colOff>
                    <xdr:row>786447</xdr:row>
                    <xdr:rowOff>0</xdr:rowOff>
                  </to>
                </anchor>
              </controlPr>
            </control>
          </mc:Choice>
        </mc:AlternateContent>
        <mc:AlternateContent xmlns:mc="http://schemas.openxmlformats.org/markup-compatibility/2006">
          <mc:Choice Requires="x14">
            <control shapeId="7614" r:id="rId449" name="Check Box 446">
              <controlPr defaultSize="0" autoFill="0" autoLine="0" autoPict="0">
                <anchor moveWithCells="1">
                  <from>
                    <xdr:col>6914</xdr:col>
                    <xdr:colOff>236220</xdr:colOff>
                    <xdr:row>851981</xdr:row>
                    <xdr:rowOff>83820</xdr:rowOff>
                  </from>
                  <to>
                    <xdr:col>6916</xdr:col>
                    <xdr:colOff>220980</xdr:colOff>
                    <xdr:row>851983</xdr:row>
                    <xdr:rowOff>0</xdr:rowOff>
                  </to>
                </anchor>
              </controlPr>
            </control>
          </mc:Choice>
        </mc:AlternateContent>
        <mc:AlternateContent xmlns:mc="http://schemas.openxmlformats.org/markup-compatibility/2006">
          <mc:Choice Requires="x14">
            <control shapeId="7615" r:id="rId450" name="Check Box 447">
              <controlPr defaultSize="0" autoFill="0" autoLine="0" autoPict="0">
                <anchor moveWithCells="1">
                  <from>
                    <xdr:col>6914</xdr:col>
                    <xdr:colOff>236220</xdr:colOff>
                    <xdr:row>917517</xdr:row>
                    <xdr:rowOff>83820</xdr:rowOff>
                  </from>
                  <to>
                    <xdr:col>6916</xdr:col>
                    <xdr:colOff>220980</xdr:colOff>
                    <xdr:row>917519</xdr:row>
                    <xdr:rowOff>0</xdr:rowOff>
                  </to>
                </anchor>
              </controlPr>
            </control>
          </mc:Choice>
        </mc:AlternateContent>
        <mc:AlternateContent xmlns:mc="http://schemas.openxmlformats.org/markup-compatibility/2006">
          <mc:Choice Requires="x14">
            <control shapeId="7616" r:id="rId451" name="Check Box 448">
              <controlPr defaultSize="0" autoFill="0" autoLine="0" autoPict="0">
                <anchor moveWithCells="1">
                  <from>
                    <xdr:col>6914</xdr:col>
                    <xdr:colOff>236220</xdr:colOff>
                    <xdr:row>983053</xdr:row>
                    <xdr:rowOff>83820</xdr:rowOff>
                  </from>
                  <to>
                    <xdr:col>6916</xdr:col>
                    <xdr:colOff>220980</xdr:colOff>
                    <xdr:row>983055</xdr:row>
                    <xdr:rowOff>0</xdr:rowOff>
                  </to>
                </anchor>
              </controlPr>
            </control>
          </mc:Choice>
        </mc:AlternateContent>
        <mc:AlternateContent xmlns:mc="http://schemas.openxmlformats.org/markup-compatibility/2006">
          <mc:Choice Requires="x14">
            <control shapeId="7617" r:id="rId452" name="Check Box 449">
              <controlPr defaultSize="0" autoFill="0" autoLine="0" autoPict="0">
                <anchor moveWithCells="1">
                  <from>
                    <xdr:col>7170</xdr:col>
                    <xdr:colOff>236220</xdr:colOff>
                    <xdr:row>13</xdr:row>
                    <xdr:rowOff>83820</xdr:rowOff>
                  </from>
                  <to>
                    <xdr:col>7172</xdr:col>
                    <xdr:colOff>220980</xdr:colOff>
                    <xdr:row>15</xdr:row>
                    <xdr:rowOff>0</xdr:rowOff>
                  </to>
                </anchor>
              </controlPr>
            </control>
          </mc:Choice>
        </mc:AlternateContent>
        <mc:AlternateContent xmlns:mc="http://schemas.openxmlformats.org/markup-compatibility/2006">
          <mc:Choice Requires="x14">
            <control shapeId="7618" r:id="rId453" name="Check Box 450">
              <controlPr defaultSize="0" autoFill="0" autoLine="0" autoPict="0">
                <anchor moveWithCells="1">
                  <from>
                    <xdr:col>7170</xdr:col>
                    <xdr:colOff>236220</xdr:colOff>
                    <xdr:row>65549</xdr:row>
                    <xdr:rowOff>83820</xdr:rowOff>
                  </from>
                  <to>
                    <xdr:col>7172</xdr:col>
                    <xdr:colOff>220980</xdr:colOff>
                    <xdr:row>65551</xdr:row>
                    <xdr:rowOff>0</xdr:rowOff>
                  </to>
                </anchor>
              </controlPr>
            </control>
          </mc:Choice>
        </mc:AlternateContent>
        <mc:AlternateContent xmlns:mc="http://schemas.openxmlformats.org/markup-compatibility/2006">
          <mc:Choice Requires="x14">
            <control shapeId="7619" r:id="rId454" name="Check Box 451">
              <controlPr defaultSize="0" autoFill="0" autoLine="0" autoPict="0">
                <anchor moveWithCells="1">
                  <from>
                    <xdr:col>7170</xdr:col>
                    <xdr:colOff>236220</xdr:colOff>
                    <xdr:row>131085</xdr:row>
                    <xdr:rowOff>83820</xdr:rowOff>
                  </from>
                  <to>
                    <xdr:col>7172</xdr:col>
                    <xdr:colOff>220980</xdr:colOff>
                    <xdr:row>131087</xdr:row>
                    <xdr:rowOff>0</xdr:rowOff>
                  </to>
                </anchor>
              </controlPr>
            </control>
          </mc:Choice>
        </mc:AlternateContent>
        <mc:AlternateContent xmlns:mc="http://schemas.openxmlformats.org/markup-compatibility/2006">
          <mc:Choice Requires="x14">
            <control shapeId="7620" r:id="rId455" name="Check Box 452">
              <controlPr defaultSize="0" autoFill="0" autoLine="0" autoPict="0">
                <anchor moveWithCells="1">
                  <from>
                    <xdr:col>7170</xdr:col>
                    <xdr:colOff>236220</xdr:colOff>
                    <xdr:row>196621</xdr:row>
                    <xdr:rowOff>83820</xdr:rowOff>
                  </from>
                  <to>
                    <xdr:col>7172</xdr:col>
                    <xdr:colOff>220980</xdr:colOff>
                    <xdr:row>196623</xdr:row>
                    <xdr:rowOff>0</xdr:rowOff>
                  </to>
                </anchor>
              </controlPr>
            </control>
          </mc:Choice>
        </mc:AlternateContent>
        <mc:AlternateContent xmlns:mc="http://schemas.openxmlformats.org/markup-compatibility/2006">
          <mc:Choice Requires="x14">
            <control shapeId="7621" r:id="rId456" name="Check Box 453">
              <controlPr defaultSize="0" autoFill="0" autoLine="0" autoPict="0">
                <anchor moveWithCells="1">
                  <from>
                    <xdr:col>7170</xdr:col>
                    <xdr:colOff>236220</xdr:colOff>
                    <xdr:row>262157</xdr:row>
                    <xdr:rowOff>83820</xdr:rowOff>
                  </from>
                  <to>
                    <xdr:col>7172</xdr:col>
                    <xdr:colOff>220980</xdr:colOff>
                    <xdr:row>262159</xdr:row>
                    <xdr:rowOff>0</xdr:rowOff>
                  </to>
                </anchor>
              </controlPr>
            </control>
          </mc:Choice>
        </mc:AlternateContent>
        <mc:AlternateContent xmlns:mc="http://schemas.openxmlformats.org/markup-compatibility/2006">
          <mc:Choice Requires="x14">
            <control shapeId="7622" r:id="rId457" name="Check Box 454">
              <controlPr defaultSize="0" autoFill="0" autoLine="0" autoPict="0">
                <anchor moveWithCells="1">
                  <from>
                    <xdr:col>7170</xdr:col>
                    <xdr:colOff>236220</xdr:colOff>
                    <xdr:row>327693</xdr:row>
                    <xdr:rowOff>83820</xdr:rowOff>
                  </from>
                  <to>
                    <xdr:col>7172</xdr:col>
                    <xdr:colOff>220980</xdr:colOff>
                    <xdr:row>327695</xdr:row>
                    <xdr:rowOff>0</xdr:rowOff>
                  </to>
                </anchor>
              </controlPr>
            </control>
          </mc:Choice>
        </mc:AlternateContent>
        <mc:AlternateContent xmlns:mc="http://schemas.openxmlformats.org/markup-compatibility/2006">
          <mc:Choice Requires="x14">
            <control shapeId="7623" r:id="rId458" name="Check Box 455">
              <controlPr defaultSize="0" autoFill="0" autoLine="0" autoPict="0">
                <anchor moveWithCells="1">
                  <from>
                    <xdr:col>7170</xdr:col>
                    <xdr:colOff>236220</xdr:colOff>
                    <xdr:row>393229</xdr:row>
                    <xdr:rowOff>83820</xdr:rowOff>
                  </from>
                  <to>
                    <xdr:col>7172</xdr:col>
                    <xdr:colOff>220980</xdr:colOff>
                    <xdr:row>393231</xdr:row>
                    <xdr:rowOff>0</xdr:rowOff>
                  </to>
                </anchor>
              </controlPr>
            </control>
          </mc:Choice>
        </mc:AlternateContent>
        <mc:AlternateContent xmlns:mc="http://schemas.openxmlformats.org/markup-compatibility/2006">
          <mc:Choice Requires="x14">
            <control shapeId="7624" r:id="rId459" name="Check Box 456">
              <controlPr defaultSize="0" autoFill="0" autoLine="0" autoPict="0">
                <anchor moveWithCells="1">
                  <from>
                    <xdr:col>7170</xdr:col>
                    <xdr:colOff>236220</xdr:colOff>
                    <xdr:row>458765</xdr:row>
                    <xdr:rowOff>83820</xdr:rowOff>
                  </from>
                  <to>
                    <xdr:col>7172</xdr:col>
                    <xdr:colOff>220980</xdr:colOff>
                    <xdr:row>458767</xdr:row>
                    <xdr:rowOff>0</xdr:rowOff>
                  </to>
                </anchor>
              </controlPr>
            </control>
          </mc:Choice>
        </mc:AlternateContent>
        <mc:AlternateContent xmlns:mc="http://schemas.openxmlformats.org/markup-compatibility/2006">
          <mc:Choice Requires="x14">
            <control shapeId="7625" r:id="rId460" name="Check Box 457">
              <controlPr defaultSize="0" autoFill="0" autoLine="0" autoPict="0">
                <anchor moveWithCells="1">
                  <from>
                    <xdr:col>7170</xdr:col>
                    <xdr:colOff>236220</xdr:colOff>
                    <xdr:row>524301</xdr:row>
                    <xdr:rowOff>83820</xdr:rowOff>
                  </from>
                  <to>
                    <xdr:col>7172</xdr:col>
                    <xdr:colOff>220980</xdr:colOff>
                    <xdr:row>524303</xdr:row>
                    <xdr:rowOff>0</xdr:rowOff>
                  </to>
                </anchor>
              </controlPr>
            </control>
          </mc:Choice>
        </mc:AlternateContent>
        <mc:AlternateContent xmlns:mc="http://schemas.openxmlformats.org/markup-compatibility/2006">
          <mc:Choice Requires="x14">
            <control shapeId="7626" r:id="rId461" name="Check Box 458">
              <controlPr defaultSize="0" autoFill="0" autoLine="0" autoPict="0">
                <anchor moveWithCells="1">
                  <from>
                    <xdr:col>7170</xdr:col>
                    <xdr:colOff>236220</xdr:colOff>
                    <xdr:row>589837</xdr:row>
                    <xdr:rowOff>83820</xdr:rowOff>
                  </from>
                  <to>
                    <xdr:col>7172</xdr:col>
                    <xdr:colOff>220980</xdr:colOff>
                    <xdr:row>589839</xdr:row>
                    <xdr:rowOff>0</xdr:rowOff>
                  </to>
                </anchor>
              </controlPr>
            </control>
          </mc:Choice>
        </mc:AlternateContent>
        <mc:AlternateContent xmlns:mc="http://schemas.openxmlformats.org/markup-compatibility/2006">
          <mc:Choice Requires="x14">
            <control shapeId="7627" r:id="rId462" name="Check Box 459">
              <controlPr defaultSize="0" autoFill="0" autoLine="0" autoPict="0">
                <anchor moveWithCells="1">
                  <from>
                    <xdr:col>7170</xdr:col>
                    <xdr:colOff>236220</xdr:colOff>
                    <xdr:row>655373</xdr:row>
                    <xdr:rowOff>83820</xdr:rowOff>
                  </from>
                  <to>
                    <xdr:col>7172</xdr:col>
                    <xdr:colOff>220980</xdr:colOff>
                    <xdr:row>655375</xdr:row>
                    <xdr:rowOff>0</xdr:rowOff>
                  </to>
                </anchor>
              </controlPr>
            </control>
          </mc:Choice>
        </mc:AlternateContent>
        <mc:AlternateContent xmlns:mc="http://schemas.openxmlformats.org/markup-compatibility/2006">
          <mc:Choice Requires="x14">
            <control shapeId="7628" r:id="rId463" name="Check Box 460">
              <controlPr defaultSize="0" autoFill="0" autoLine="0" autoPict="0">
                <anchor moveWithCells="1">
                  <from>
                    <xdr:col>7170</xdr:col>
                    <xdr:colOff>236220</xdr:colOff>
                    <xdr:row>720909</xdr:row>
                    <xdr:rowOff>83820</xdr:rowOff>
                  </from>
                  <to>
                    <xdr:col>7172</xdr:col>
                    <xdr:colOff>220980</xdr:colOff>
                    <xdr:row>720911</xdr:row>
                    <xdr:rowOff>0</xdr:rowOff>
                  </to>
                </anchor>
              </controlPr>
            </control>
          </mc:Choice>
        </mc:AlternateContent>
        <mc:AlternateContent xmlns:mc="http://schemas.openxmlformats.org/markup-compatibility/2006">
          <mc:Choice Requires="x14">
            <control shapeId="7629" r:id="rId464" name="Check Box 461">
              <controlPr defaultSize="0" autoFill="0" autoLine="0" autoPict="0">
                <anchor moveWithCells="1">
                  <from>
                    <xdr:col>7170</xdr:col>
                    <xdr:colOff>236220</xdr:colOff>
                    <xdr:row>786445</xdr:row>
                    <xdr:rowOff>83820</xdr:rowOff>
                  </from>
                  <to>
                    <xdr:col>7172</xdr:col>
                    <xdr:colOff>220980</xdr:colOff>
                    <xdr:row>786447</xdr:row>
                    <xdr:rowOff>0</xdr:rowOff>
                  </to>
                </anchor>
              </controlPr>
            </control>
          </mc:Choice>
        </mc:AlternateContent>
        <mc:AlternateContent xmlns:mc="http://schemas.openxmlformats.org/markup-compatibility/2006">
          <mc:Choice Requires="x14">
            <control shapeId="7630" r:id="rId465" name="Check Box 462">
              <controlPr defaultSize="0" autoFill="0" autoLine="0" autoPict="0">
                <anchor moveWithCells="1">
                  <from>
                    <xdr:col>7170</xdr:col>
                    <xdr:colOff>236220</xdr:colOff>
                    <xdr:row>851981</xdr:row>
                    <xdr:rowOff>83820</xdr:rowOff>
                  </from>
                  <to>
                    <xdr:col>7172</xdr:col>
                    <xdr:colOff>220980</xdr:colOff>
                    <xdr:row>851983</xdr:row>
                    <xdr:rowOff>0</xdr:rowOff>
                  </to>
                </anchor>
              </controlPr>
            </control>
          </mc:Choice>
        </mc:AlternateContent>
        <mc:AlternateContent xmlns:mc="http://schemas.openxmlformats.org/markup-compatibility/2006">
          <mc:Choice Requires="x14">
            <control shapeId="7631" r:id="rId466" name="Check Box 463">
              <controlPr defaultSize="0" autoFill="0" autoLine="0" autoPict="0">
                <anchor moveWithCells="1">
                  <from>
                    <xdr:col>7170</xdr:col>
                    <xdr:colOff>236220</xdr:colOff>
                    <xdr:row>917517</xdr:row>
                    <xdr:rowOff>83820</xdr:rowOff>
                  </from>
                  <to>
                    <xdr:col>7172</xdr:col>
                    <xdr:colOff>220980</xdr:colOff>
                    <xdr:row>917519</xdr:row>
                    <xdr:rowOff>0</xdr:rowOff>
                  </to>
                </anchor>
              </controlPr>
            </control>
          </mc:Choice>
        </mc:AlternateContent>
        <mc:AlternateContent xmlns:mc="http://schemas.openxmlformats.org/markup-compatibility/2006">
          <mc:Choice Requires="x14">
            <control shapeId="7632" r:id="rId467" name="Check Box 464">
              <controlPr defaultSize="0" autoFill="0" autoLine="0" autoPict="0">
                <anchor moveWithCells="1">
                  <from>
                    <xdr:col>7170</xdr:col>
                    <xdr:colOff>236220</xdr:colOff>
                    <xdr:row>983053</xdr:row>
                    <xdr:rowOff>83820</xdr:rowOff>
                  </from>
                  <to>
                    <xdr:col>7172</xdr:col>
                    <xdr:colOff>220980</xdr:colOff>
                    <xdr:row>983055</xdr:row>
                    <xdr:rowOff>0</xdr:rowOff>
                  </to>
                </anchor>
              </controlPr>
            </control>
          </mc:Choice>
        </mc:AlternateContent>
        <mc:AlternateContent xmlns:mc="http://schemas.openxmlformats.org/markup-compatibility/2006">
          <mc:Choice Requires="x14">
            <control shapeId="7633" r:id="rId468" name="Check Box 465">
              <controlPr defaultSize="0" autoFill="0" autoLine="0" autoPict="0">
                <anchor moveWithCells="1">
                  <from>
                    <xdr:col>7426</xdr:col>
                    <xdr:colOff>236220</xdr:colOff>
                    <xdr:row>13</xdr:row>
                    <xdr:rowOff>83820</xdr:rowOff>
                  </from>
                  <to>
                    <xdr:col>7428</xdr:col>
                    <xdr:colOff>220980</xdr:colOff>
                    <xdr:row>15</xdr:row>
                    <xdr:rowOff>0</xdr:rowOff>
                  </to>
                </anchor>
              </controlPr>
            </control>
          </mc:Choice>
        </mc:AlternateContent>
        <mc:AlternateContent xmlns:mc="http://schemas.openxmlformats.org/markup-compatibility/2006">
          <mc:Choice Requires="x14">
            <control shapeId="7634" r:id="rId469" name="Check Box 466">
              <controlPr defaultSize="0" autoFill="0" autoLine="0" autoPict="0">
                <anchor moveWithCells="1">
                  <from>
                    <xdr:col>7426</xdr:col>
                    <xdr:colOff>236220</xdr:colOff>
                    <xdr:row>65549</xdr:row>
                    <xdr:rowOff>83820</xdr:rowOff>
                  </from>
                  <to>
                    <xdr:col>7428</xdr:col>
                    <xdr:colOff>220980</xdr:colOff>
                    <xdr:row>65551</xdr:row>
                    <xdr:rowOff>0</xdr:rowOff>
                  </to>
                </anchor>
              </controlPr>
            </control>
          </mc:Choice>
        </mc:AlternateContent>
        <mc:AlternateContent xmlns:mc="http://schemas.openxmlformats.org/markup-compatibility/2006">
          <mc:Choice Requires="x14">
            <control shapeId="7635" r:id="rId470" name="Check Box 467">
              <controlPr defaultSize="0" autoFill="0" autoLine="0" autoPict="0">
                <anchor moveWithCells="1">
                  <from>
                    <xdr:col>7426</xdr:col>
                    <xdr:colOff>236220</xdr:colOff>
                    <xdr:row>131085</xdr:row>
                    <xdr:rowOff>83820</xdr:rowOff>
                  </from>
                  <to>
                    <xdr:col>7428</xdr:col>
                    <xdr:colOff>220980</xdr:colOff>
                    <xdr:row>131087</xdr:row>
                    <xdr:rowOff>0</xdr:rowOff>
                  </to>
                </anchor>
              </controlPr>
            </control>
          </mc:Choice>
        </mc:AlternateContent>
        <mc:AlternateContent xmlns:mc="http://schemas.openxmlformats.org/markup-compatibility/2006">
          <mc:Choice Requires="x14">
            <control shapeId="7636" r:id="rId471" name="Check Box 468">
              <controlPr defaultSize="0" autoFill="0" autoLine="0" autoPict="0">
                <anchor moveWithCells="1">
                  <from>
                    <xdr:col>7426</xdr:col>
                    <xdr:colOff>236220</xdr:colOff>
                    <xdr:row>196621</xdr:row>
                    <xdr:rowOff>83820</xdr:rowOff>
                  </from>
                  <to>
                    <xdr:col>7428</xdr:col>
                    <xdr:colOff>220980</xdr:colOff>
                    <xdr:row>196623</xdr:row>
                    <xdr:rowOff>0</xdr:rowOff>
                  </to>
                </anchor>
              </controlPr>
            </control>
          </mc:Choice>
        </mc:AlternateContent>
        <mc:AlternateContent xmlns:mc="http://schemas.openxmlformats.org/markup-compatibility/2006">
          <mc:Choice Requires="x14">
            <control shapeId="7637" r:id="rId472" name="Check Box 469">
              <controlPr defaultSize="0" autoFill="0" autoLine="0" autoPict="0">
                <anchor moveWithCells="1">
                  <from>
                    <xdr:col>7426</xdr:col>
                    <xdr:colOff>236220</xdr:colOff>
                    <xdr:row>262157</xdr:row>
                    <xdr:rowOff>83820</xdr:rowOff>
                  </from>
                  <to>
                    <xdr:col>7428</xdr:col>
                    <xdr:colOff>220980</xdr:colOff>
                    <xdr:row>262159</xdr:row>
                    <xdr:rowOff>0</xdr:rowOff>
                  </to>
                </anchor>
              </controlPr>
            </control>
          </mc:Choice>
        </mc:AlternateContent>
        <mc:AlternateContent xmlns:mc="http://schemas.openxmlformats.org/markup-compatibility/2006">
          <mc:Choice Requires="x14">
            <control shapeId="7638" r:id="rId473" name="Check Box 470">
              <controlPr defaultSize="0" autoFill="0" autoLine="0" autoPict="0">
                <anchor moveWithCells="1">
                  <from>
                    <xdr:col>7426</xdr:col>
                    <xdr:colOff>236220</xdr:colOff>
                    <xdr:row>327693</xdr:row>
                    <xdr:rowOff>83820</xdr:rowOff>
                  </from>
                  <to>
                    <xdr:col>7428</xdr:col>
                    <xdr:colOff>220980</xdr:colOff>
                    <xdr:row>327695</xdr:row>
                    <xdr:rowOff>0</xdr:rowOff>
                  </to>
                </anchor>
              </controlPr>
            </control>
          </mc:Choice>
        </mc:AlternateContent>
        <mc:AlternateContent xmlns:mc="http://schemas.openxmlformats.org/markup-compatibility/2006">
          <mc:Choice Requires="x14">
            <control shapeId="7639" r:id="rId474" name="Check Box 471">
              <controlPr defaultSize="0" autoFill="0" autoLine="0" autoPict="0">
                <anchor moveWithCells="1">
                  <from>
                    <xdr:col>7426</xdr:col>
                    <xdr:colOff>236220</xdr:colOff>
                    <xdr:row>393229</xdr:row>
                    <xdr:rowOff>83820</xdr:rowOff>
                  </from>
                  <to>
                    <xdr:col>7428</xdr:col>
                    <xdr:colOff>220980</xdr:colOff>
                    <xdr:row>393231</xdr:row>
                    <xdr:rowOff>0</xdr:rowOff>
                  </to>
                </anchor>
              </controlPr>
            </control>
          </mc:Choice>
        </mc:AlternateContent>
        <mc:AlternateContent xmlns:mc="http://schemas.openxmlformats.org/markup-compatibility/2006">
          <mc:Choice Requires="x14">
            <control shapeId="7640" r:id="rId475" name="Check Box 472">
              <controlPr defaultSize="0" autoFill="0" autoLine="0" autoPict="0">
                <anchor moveWithCells="1">
                  <from>
                    <xdr:col>7426</xdr:col>
                    <xdr:colOff>236220</xdr:colOff>
                    <xdr:row>458765</xdr:row>
                    <xdr:rowOff>83820</xdr:rowOff>
                  </from>
                  <to>
                    <xdr:col>7428</xdr:col>
                    <xdr:colOff>220980</xdr:colOff>
                    <xdr:row>458767</xdr:row>
                    <xdr:rowOff>0</xdr:rowOff>
                  </to>
                </anchor>
              </controlPr>
            </control>
          </mc:Choice>
        </mc:AlternateContent>
        <mc:AlternateContent xmlns:mc="http://schemas.openxmlformats.org/markup-compatibility/2006">
          <mc:Choice Requires="x14">
            <control shapeId="7641" r:id="rId476" name="Check Box 473">
              <controlPr defaultSize="0" autoFill="0" autoLine="0" autoPict="0">
                <anchor moveWithCells="1">
                  <from>
                    <xdr:col>7426</xdr:col>
                    <xdr:colOff>236220</xdr:colOff>
                    <xdr:row>524301</xdr:row>
                    <xdr:rowOff>83820</xdr:rowOff>
                  </from>
                  <to>
                    <xdr:col>7428</xdr:col>
                    <xdr:colOff>220980</xdr:colOff>
                    <xdr:row>524303</xdr:row>
                    <xdr:rowOff>0</xdr:rowOff>
                  </to>
                </anchor>
              </controlPr>
            </control>
          </mc:Choice>
        </mc:AlternateContent>
        <mc:AlternateContent xmlns:mc="http://schemas.openxmlformats.org/markup-compatibility/2006">
          <mc:Choice Requires="x14">
            <control shapeId="7642" r:id="rId477" name="Check Box 474">
              <controlPr defaultSize="0" autoFill="0" autoLine="0" autoPict="0">
                <anchor moveWithCells="1">
                  <from>
                    <xdr:col>7426</xdr:col>
                    <xdr:colOff>236220</xdr:colOff>
                    <xdr:row>589837</xdr:row>
                    <xdr:rowOff>83820</xdr:rowOff>
                  </from>
                  <to>
                    <xdr:col>7428</xdr:col>
                    <xdr:colOff>220980</xdr:colOff>
                    <xdr:row>589839</xdr:row>
                    <xdr:rowOff>0</xdr:rowOff>
                  </to>
                </anchor>
              </controlPr>
            </control>
          </mc:Choice>
        </mc:AlternateContent>
        <mc:AlternateContent xmlns:mc="http://schemas.openxmlformats.org/markup-compatibility/2006">
          <mc:Choice Requires="x14">
            <control shapeId="7643" r:id="rId478" name="Check Box 475">
              <controlPr defaultSize="0" autoFill="0" autoLine="0" autoPict="0">
                <anchor moveWithCells="1">
                  <from>
                    <xdr:col>7426</xdr:col>
                    <xdr:colOff>236220</xdr:colOff>
                    <xdr:row>655373</xdr:row>
                    <xdr:rowOff>83820</xdr:rowOff>
                  </from>
                  <to>
                    <xdr:col>7428</xdr:col>
                    <xdr:colOff>220980</xdr:colOff>
                    <xdr:row>655375</xdr:row>
                    <xdr:rowOff>0</xdr:rowOff>
                  </to>
                </anchor>
              </controlPr>
            </control>
          </mc:Choice>
        </mc:AlternateContent>
        <mc:AlternateContent xmlns:mc="http://schemas.openxmlformats.org/markup-compatibility/2006">
          <mc:Choice Requires="x14">
            <control shapeId="7644" r:id="rId479" name="Check Box 476">
              <controlPr defaultSize="0" autoFill="0" autoLine="0" autoPict="0">
                <anchor moveWithCells="1">
                  <from>
                    <xdr:col>7426</xdr:col>
                    <xdr:colOff>236220</xdr:colOff>
                    <xdr:row>720909</xdr:row>
                    <xdr:rowOff>83820</xdr:rowOff>
                  </from>
                  <to>
                    <xdr:col>7428</xdr:col>
                    <xdr:colOff>220980</xdr:colOff>
                    <xdr:row>720911</xdr:row>
                    <xdr:rowOff>0</xdr:rowOff>
                  </to>
                </anchor>
              </controlPr>
            </control>
          </mc:Choice>
        </mc:AlternateContent>
        <mc:AlternateContent xmlns:mc="http://schemas.openxmlformats.org/markup-compatibility/2006">
          <mc:Choice Requires="x14">
            <control shapeId="7645" r:id="rId480" name="Check Box 477">
              <controlPr defaultSize="0" autoFill="0" autoLine="0" autoPict="0">
                <anchor moveWithCells="1">
                  <from>
                    <xdr:col>7426</xdr:col>
                    <xdr:colOff>236220</xdr:colOff>
                    <xdr:row>786445</xdr:row>
                    <xdr:rowOff>83820</xdr:rowOff>
                  </from>
                  <to>
                    <xdr:col>7428</xdr:col>
                    <xdr:colOff>220980</xdr:colOff>
                    <xdr:row>786447</xdr:row>
                    <xdr:rowOff>0</xdr:rowOff>
                  </to>
                </anchor>
              </controlPr>
            </control>
          </mc:Choice>
        </mc:AlternateContent>
        <mc:AlternateContent xmlns:mc="http://schemas.openxmlformats.org/markup-compatibility/2006">
          <mc:Choice Requires="x14">
            <control shapeId="7646" r:id="rId481" name="Check Box 478">
              <controlPr defaultSize="0" autoFill="0" autoLine="0" autoPict="0">
                <anchor moveWithCells="1">
                  <from>
                    <xdr:col>7426</xdr:col>
                    <xdr:colOff>236220</xdr:colOff>
                    <xdr:row>851981</xdr:row>
                    <xdr:rowOff>83820</xdr:rowOff>
                  </from>
                  <to>
                    <xdr:col>7428</xdr:col>
                    <xdr:colOff>220980</xdr:colOff>
                    <xdr:row>851983</xdr:row>
                    <xdr:rowOff>0</xdr:rowOff>
                  </to>
                </anchor>
              </controlPr>
            </control>
          </mc:Choice>
        </mc:AlternateContent>
        <mc:AlternateContent xmlns:mc="http://schemas.openxmlformats.org/markup-compatibility/2006">
          <mc:Choice Requires="x14">
            <control shapeId="7647" r:id="rId482" name="Check Box 479">
              <controlPr defaultSize="0" autoFill="0" autoLine="0" autoPict="0">
                <anchor moveWithCells="1">
                  <from>
                    <xdr:col>7426</xdr:col>
                    <xdr:colOff>236220</xdr:colOff>
                    <xdr:row>917517</xdr:row>
                    <xdr:rowOff>83820</xdr:rowOff>
                  </from>
                  <to>
                    <xdr:col>7428</xdr:col>
                    <xdr:colOff>220980</xdr:colOff>
                    <xdr:row>917519</xdr:row>
                    <xdr:rowOff>0</xdr:rowOff>
                  </to>
                </anchor>
              </controlPr>
            </control>
          </mc:Choice>
        </mc:AlternateContent>
        <mc:AlternateContent xmlns:mc="http://schemas.openxmlformats.org/markup-compatibility/2006">
          <mc:Choice Requires="x14">
            <control shapeId="7648" r:id="rId483" name="Check Box 480">
              <controlPr defaultSize="0" autoFill="0" autoLine="0" autoPict="0">
                <anchor moveWithCells="1">
                  <from>
                    <xdr:col>7426</xdr:col>
                    <xdr:colOff>236220</xdr:colOff>
                    <xdr:row>983053</xdr:row>
                    <xdr:rowOff>83820</xdr:rowOff>
                  </from>
                  <to>
                    <xdr:col>7428</xdr:col>
                    <xdr:colOff>220980</xdr:colOff>
                    <xdr:row>983055</xdr:row>
                    <xdr:rowOff>0</xdr:rowOff>
                  </to>
                </anchor>
              </controlPr>
            </control>
          </mc:Choice>
        </mc:AlternateContent>
        <mc:AlternateContent xmlns:mc="http://schemas.openxmlformats.org/markup-compatibility/2006">
          <mc:Choice Requires="x14">
            <control shapeId="7649" r:id="rId484" name="Check Box 481">
              <controlPr defaultSize="0" autoFill="0" autoLine="0" autoPict="0">
                <anchor moveWithCells="1">
                  <from>
                    <xdr:col>7682</xdr:col>
                    <xdr:colOff>236220</xdr:colOff>
                    <xdr:row>13</xdr:row>
                    <xdr:rowOff>83820</xdr:rowOff>
                  </from>
                  <to>
                    <xdr:col>7684</xdr:col>
                    <xdr:colOff>220980</xdr:colOff>
                    <xdr:row>15</xdr:row>
                    <xdr:rowOff>0</xdr:rowOff>
                  </to>
                </anchor>
              </controlPr>
            </control>
          </mc:Choice>
        </mc:AlternateContent>
        <mc:AlternateContent xmlns:mc="http://schemas.openxmlformats.org/markup-compatibility/2006">
          <mc:Choice Requires="x14">
            <control shapeId="7650" r:id="rId485" name="Check Box 482">
              <controlPr defaultSize="0" autoFill="0" autoLine="0" autoPict="0">
                <anchor moveWithCells="1">
                  <from>
                    <xdr:col>7682</xdr:col>
                    <xdr:colOff>236220</xdr:colOff>
                    <xdr:row>65549</xdr:row>
                    <xdr:rowOff>83820</xdr:rowOff>
                  </from>
                  <to>
                    <xdr:col>7684</xdr:col>
                    <xdr:colOff>220980</xdr:colOff>
                    <xdr:row>65551</xdr:row>
                    <xdr:rowOff>0</xdr:rowOff>
                  </to>
                </anchor>
              </controlPr>
            </control>
          </mc:Choice>
        </mc:AlternateContent>
        <mc:AlternateContent xmlns:mc="http://schemas.openxmlformats.org/markup-compatibility/2006">
          <mc:Choice Requires="x14">
            <control shapeId="7651" r:id="rId486" name="Check Box 483">
              <controlPr defaultSize="0" autoFill="0" autoLine="0" autoPict="0">
                <anchor moveWithCells="1">
                  <from>
                    <xdr:col>7682</xdr:col>
                    <xdr:colOff>236220</xdr:colOff>
                    <xdr:row>131085</xdr:row>
                    <xdr:rowOff>83820</xdr:rowOff>
                  </from>
                  <to>
                    <xdr:col>7684</xdr:col>
                    <xdr:colOff>220980</xdr:colOff>
                    <xdr:row>131087</xdr:row>
                    <xdr:rowOff>0</xdr:rowOff>
                  </to>
                </anchor>
              </controlPr>
            </control>
          </mc:Choice>
        </mc:AlternateContent>
        <mc:AlternateContent xmlns:mc="http://schemas.openxmlformats.org/markup-compatibility/2006">
          <mc:Choice Requires="x14">
            <control shapeId="7652" r:id="rId487" name="Check Box 484">
              <controlPr defaultSize="0" autoFill="0" autoLine="0" autoPict="0">
                <anchor moveWithCells="1">
                  <from>
                    <xdr:col>7682</xdr:col>
                    <xdr:colOff>236220</xdr:colOff>
                    <xdr:row>196621</xdr:row>
                    <xdr:rowOff>83820</xdr:rowOff>
                  </from>
                  <to>
                    <xdr:col>7684</xdr:col>
                    <xdr:colOff>220980</xdr:colOff>
                    <xdr:row>196623</xdr:row>
                    <xdr:rowOff>0</xdr:rowOff>
                  </to>
                </anchor>
              </controlPr>
            </control>
          </mc:Choice>
        </mc:AlternateContent>
        <mc:AlternateContent xmlns:mc="http://schemas.openxmlformats.org/markup-compatibility/2006">
          <mc:Choice Requires="x14">
            <control shapeId="7653" r:id="rId488" name="Check Box 485">
              <controlPr defaultSize="0" autoFill="0" autoLine="0" autoPict="0">
                <anchor moveWithCells="1">
                  <from>
                    <xdr:col>7682</xdr:col>
                    <xdr:colOff>236220</xdr:colOff>
                    <xdr:row>262157</xdr:row>
                    <xdr:rowOff>83820</xdr:rowOff>
                  </from>
                  <to>
                    <xdr:col>7684</xdr:col>
                    <xdr:colOff>220980</xdr:colOff>
                    <xdr:row>262159</xdr:row>
                    <xdr:rowOff>0</xdr:rowOff>
                  </to>
                </anchor>
              </controlPr>
            </control>
          </mc:Choice>
        </mc:AlternateContent>
        <mc:AlternateContent xmlns:mc="http://schemas.openxmlformats.org/markup-compatibility/2006">
          <mc:Choice Requires="x14">
            <control shapeId="7654" r:id="rId489" name="Check Box 486">
              <controlPr defaultSize="0" autoFill="0" autoLine="0" autoPict="0">
                <anchor moveWithCells="1">
                  <from>
                    <xdr:col>7682</xdr:col>
                    <xdr:colOff>236220</xdr:colOff>
                    <xdr:row>327693</xdr:row>
                    <xdr:rowOff>83820</xdr:rowOff>
                  </from>
                  <to>
                    <xdr:col>7684</xdr:col>
                    <xdr:colOff>220980</xdr:colOff>
                    <xdr:row>327695</xdr:row>
                    <xdr:rowOff>0</xdr:rowOff>
                  </to>
                </anchor>
              </controlPr>
            </control>
          </mc:Choice>
        </mc:AlternateContent>
        <mc:AlternateContent xmlns:mc="http://schemas.openxmlformats.org/markup-compatibility/2006">
          <mc:Choice Requires="x14">
            <control shapeId="7655" r:id="rId490" name="Check Box 487">
              <controlPr defaultSize="0" autoFill="0" autoLine="0" autoPict="0">
                <anchor moveWithCells="1">
                  <from>
                    <xdr:col>7682</xdr:col>
                    <xdr:colOff>236220</xdr:colOff>
                    <xdr:row>393229</xdr:row>
                    <xdr:rowOff>83820</xdr:rowOff>
                  </from>
                  <to>
                    <xdr:col>7684</xdr:col>
                    <xdr:colOff>220980</xdr:colOff>
                    <xdr:row>393231</xdr:row>
                    <xdr:rowOff>0</xdr:rowOff>
                  </to>
                </anchor>
              </controlPr>
            </control>
          </mc:Choice>
        </mc:AlternateContent>
        <mc:AlternateContent xmlns:mc="http://schemas.openxmlformats.org/markup-compatibility/2006">
          <mc:Choice Requires="x14">
            <control shapeId="7656" r:id="rId491" name="Check Box 488">
              <controlPr defaultSize="0" autoFill="0" autoLine="0" autoPict="0">
                <anchor moveWithCells="1">
                  <from>
                    <xdr:col>7682</xdr:col>
                    <xdr:colOff>236220</xdr:colOff>
                    <xdr:row>458765</xdr:row>
                    <xdr:rowOff>83820</xdr:rowOff>
                  </from>
                  <to>
                    <xdr:col>7684</xdr:col>
                    <xdr:colOff>220980</xdr:colOff>
                    <xdr:row>458767</xdr:row>
                    <xdr:rowOff>0</xdr:rowOff>
                  </to>
                </anchor>
              </controlPr>
            </control>
          </mc:Choice>
        </mc:AlternateContent>
        <mc:AlternateContent xmlns:mc="http://schemas.openxmlformats.org/markup-compatibility/2006">
          <mc:Choice Requires="x14">
            <control shapeId="7657" r:id="rId492" name="Check Box 489">
              <controlPr defaultSize="0" autoFill="0" autoLine="0" autoPict="0">
                <anchor moveWithCells="1">
                  <from>
                    <xdr:col>7682</xdr:col>
                    <xdr:colOff>236220</xdr:colOff>
                    <xdr:row>524301</xdr:row>
                    <xdr:rowOff>83820</xdr:rowOff>
                  </from>
                  <to>
                    <xdr:col>7684</xdr:col>
                    <xdr:colOff>220980</xdr:colOff>
                    <xdr:row>524303</xdr:row>
                    <xdr:rowOff>0</xdr:rowOff>
                  </to>
                </anchor>
              </controlPr>
            </control>
          </mc:Choice>
        </mc:AlternateContent>
        <mc:AlternateContent xmlns:mc="http://schemas.openxmlformats.org/markup-compatibility/2006">
          <mc:Choice Requires="x14">
            <control shapeId="7658" r:id="rId493" name="Check Box 490">
              <controlPr defaultSize="0" autoFill="0" autoLine="0" autoPict="0">
                <anchor moveWithCells="1">
                  <from>
                    <xdr:col>7682</xdr:col>
                    <xdr:colOff>236220</xdr:colOff>
                    <xdr:row>589837</xdr:row>
                    <xdr:rowOff>83820</xdr:rowOff>
                  </from>
                  <to>
                    <xdr:col>7684</xdr:col>
                    <xdr:colOff>220980</xdr:colOff>
                    <xdr:row>589839</xdr:row>
                    <xdr:rowOff>0</xdr:rowOff>
                  </to>
                </anchor>
              </controlPr>
            </control>
          </mc:Choice>
        </mc:AlternateContent>
        <mc:AlternateContent xmlns:mc="http://schemas.openxmlformats.org/markup-compatibility/2006">
          <mc:Choice Requires="x14">
            <control shapeId="7659" r:id="rId494" name="Check Box 491">
              <controlPr defaultSize="0" autoFill="0" autoLine="0" autoPict="0">
                <anchor moveWithCells="1">
                  <from>
                    <xdr:col>7682</xdr:col>
                    <xdr:colOff>236220</xdr:colOff>
                    <xdr:row>655373</xdr:row>
                    <xdr:rowOff>83820</xdr:rowOff>
                  </from>
                  <to>
                    <xdr:col>7684</xdr:col>
                    <xdr:colOff>220980</xdr:colOff>
                    <xdr:row>655375</xdr:row>
                    <xdr:rowOff>0</xdr:rowOff>
                  </to>
                </anchor>
              </controlPr>
            </control>
          </mc:Choice>
        </mc:AlternateContent>
        <mc:AlternateContent xmlns:mc="http://schemas.openxmlformats.org/markup-compatibility/2006">
          <mc:Choice Requires="x14">
            <control shapeId="7660" r:id="rId495" name="Check Box 492">
              <controlPr defaultSize="0" autoFill="0" autoLine="0" autoPict="0">
                <anchor moveWithCells="1">
                  <from>
                    <xdr:col>7682</xdr:col>
                    <xdr:colOff>236220</xdr:colOff>
                    <xdr:row>720909</xdr:row>
                    <xdr:rowOff>83820</xdr:rowOff>
                  </from>
                  <to>
                    <xdr:col>7684</xdr:col>
                    <xdr:colOff>220980</xdr:colOff>
                    <xdr:row>720911</xdr:row>
                    <xdr:rowOff>0</xdr:rowOff>
                  </to>
                </anchor>
              </controlPr>
            </control>
          </mc:Choice>
        </mc:AlternateContent>
        <mc:AlternateContent xmlns:mc="http://schemas.openxmlformats.org/markup-compatibility/2006">
          <mc:Choice Requires="x14">
            <control shapeId="7661" r:id="rId496" name="Check Box 493">
              <controlPr defaultSize="0" autoFill="0" autoLine="0" autoPict="0">
                <anchor moveWithCells="1">
                  <from>
                    <xdr:col>7682</xdr:col>
                    <xdr:colOff>236220</xdr:colOff>
                    <xdr:row>786445</xdr:row>
                    <xdr:rowOff>83820</xdr:rowOff>
                  </from>
                  <to>
                    <xdr:col>7684</xdr:col>
                    <xdr:colOff>220980</xdr:colOff>
                    <xdr:row>786447</xdr:row>
                    <xdr:rowOff>0</xdr:rowOff>
                  </to>
                </anchor>
              </controlPr>
            </control>
          </mc:Choice>
        </mc:AlternateContent>
        <mc:AlternateContent xmlns:mc="http://schemas.openxmlformats.org/markup-compatibility/2006">
          <mc:Choice Requires="x14">
            <control shapeId="7662" r:id="rId497" name="Check Box 494">
              <controlPr defaultSize="0" autoFill="0" autoLine="0" autoPict="0">
                <anchor moveWithCells="1">
                  <from>
                    <xdr:col>7682</xdr:col>
                    <xdr:colOff>236220</xdr:colOff>
                    <xdr:row>851981</xdr:row>
                    <xdr:rowOff>83820</xdr:rowOff>
                  </from>
                  <to>
                    <xdr:col>7684</xdr:col>
                    <xdr:colOff>220980</xdr:colOff>
                    <xdr:row>851983</xdr:row>
                    <xdr:rowOff>0</xdr:rowOff>
                  </to>
                </anchor>
              </controlPr>
            </control>
          </mc:Choice>
        </mc:AlternateContent>
        <mc:AlternateContent xmlns:mc="http://schemas.openxmlformats.org/markup-compatibility/2006">
          <mc:Choice Requires="x14">
            <control shapeId="7663" r:id="rId498" name="Check Box 495">
              <controlPr defaultSize="0" autoFill="0" autoLine="0" autoPict="0">
                <anchor moveWithCells="1">
                  <from>
                    <xdr:col>7682</xdr:col>
                    <xdr:colOff>236220</xdr:colOff>
                    <xdr:row>917517</xdr:row>
                    <xdr:rowOff>83820</xdr:rowOff>
                  </from>
                  <to>
                    <xdr:col>7684</xdr:col>
                    <xdr:colOff>220980</xdr:colOff>
                    <xdr:row>917519</xdr:row>
                    <xdr:rowOff>0</xdr:rowOff>
                  </to>
                </anchor>
              </controlPr>
            </control>
          </mc:Choice>
        </mc:AlternateContent>
        <mc:AlternateContent xmlns:mc="http://schemas.openxmlformats.org/markup-compatibility/2006">
          <mc:Choice Requires="x14">
            <control shapeId="7664" r:id="rId499" name="Check Box 496">
              <controlPr defaultSize="0" autoFill="0" autoLine="0" autoPict="0">
                <anchor moveWithCells="1">
                  <from>
                    <xdr:col>7682</xdr:col>
                    <xdr:colOff>236220</xdr:colOff>
                    <xdr:row>983053</xdr:row>
                    <xdr:rowOff>83820</xdr:rowOff>
                  </from>
                  <to>
                    <xdr:col>7684</xdr:col>
                    <xdr:colOff>220980</xdr:colOff>
                    <xdr:row>983055</xdr:row>
                    <xdr:rowOff>0</xdr:rowOff>
                  </to>
                </anchor>
              </controlPr>
            </control>
          </mc:Choice>
        </mc:AlternateContent>
        <mc:AlternateContent xmlns:mc="http://schemas.openxmlformats.org/markup-compatibility/2006">
          <mc:Choice Requires="x14">
            <control shapeId="7665" r:id="rId500" name="Check Box 497">
              <controlPr defaultSize="0" autoFill="0" autoLine="0" autoPict="0">
                <anchor moveWithCells="1">
                  <from>
                    <xdr:col>7938</xdr:col>
                    <xdr:colOff>236220</xdr:colOff>
                    <xdr:row>13</xdr:row>
                    <xdr:rowOff>83820</xdr:rowOff>
                  </from>
                  <to>
                    <xdr:col>7940</xdr:col>
                    <xdr:colOff>220980</xdr:colOff>
                    <xdr:row>15</xdr:row>
                    <xdr:rowOff>0</xdr:rowOff>
                  </to>
                </anchor>
              </controlPr>
            </control>
          </mc:Choice>
        </mc:AlternateContent>
        <mc:AlternateContent xmlns:mc="http://schemas.openxmlformats.org/markup-compatibility/2006">
          <mc:Choice Requires="x14">
            <control shapeId="7666" r:id="rId501" name="Check Box 498">
              <controlPr defaultSize="0" autoFill="0" autoLine="0" autoPict="0">
                <anchor moveWithCells="1">
                  <from>
                    <xdr:col>7938</xdr:col>
                    <xdr:colOff>236220</xdr:colOff>
                    <xdr:row>65549</xdr:row>
                    <xdr:rowOff>83820</xdr:rowOff>
                  </from>
                  <to>
                    <xdr:col>7940</xdr:col>
                    <xdr:colOff>220980</xdr:colOff>
                    <xdr:row>65551</xdr:row>
                    <xdr:rowOff>0</xdr:rowOff>
                  </to>
                </anchor>
              </controlPr>
            </control>
          </mc:Choice>
        </mc:AlternateContent>
        <mc:AlternateContent xmlns:mc="http://schemas.openxmlformats.org/markup-compatibility/2006">
          <mc:Choice Requires="x14">
            <control shapeId="7667" r:id="rId502" name="Check Box 499">
              <controlPr defaultSize="0" autoFill="0" autoLine="0" autoPict="0">
                <anchor moveWithCells="1">
                  <from>
                    <xdr:col>7938</xdr:col>
                    <xdr:colOff>236220</xdr:colOff>
                    <xdr:row>131085</xdr:row>
                    <xdr:rowOff>83820</xdr:rowOff>
                  </from>
                  <to>
                    <xdr:col>7940</xdr:col>
                    <xdr:colOff>220980</xdr:colOff>
                    <xdr:row>131087</xdr:row>
                    <xdr:rowOff>0</xdr:rowOff>
                  </to>
                </anchor>
              </controlPr>
            </control>
          </mc:Choice>
        </mc:AlternateContent>
        <mc:AlternateContent xmlns:mc="http://schemas.openxmlformats.org/markup-compatibility/2006">
          <mc:Choice Requires="x14">
            <control shapeId="7668" r:id="rId503" name="Check Box 500">
              <controlPr defaultSize="0" autoFill="0" autoLine="0" autoPict="0">
                <anchor moveWithCells="1">
                  <from>
                    <xdr:col>7938</xdr:col>
                    <xdr:colOff>236220</xdr:colOff>
                    <xdr:row>196621</xdr:row>
                    <xdr:rowOff>83820</xdr:rowOff>
                  </from>
                  <to>
                    <xdr:col>7940</xdr:col>
                    <xdr:colOff>220980</xdr:colOff>
                    <xdr:row>196623</xdr:row>
                    <xdr:rowOff>0</xdr:rowOff>
                  </to>
                </anchor>
              </controlPr>
            </control>
          </mc:Choice>
        </mc:AlternateContent>
        <mc:AlternateContent xmlns:mc="http://schemas.openxmlformats.org/markup-compatibility/2006">
          <mc:Choice Requires="x14">
            <control shapeId="7669" r:id="rId504" name="Check Box 501">
              <controlPr defaultSize="0" autoFill="0" autoLine="0" autoPict="0">
                <anchor moveWithCells="1">
                  <from>
                    <xdr:col>7938</xdr:col>
                    <xdr:colOff>236220</xdr:colOff>
                    <xdr:row>262157</xdr:row>
                    <xdr:rowOff>83820</xdr:rowOff>
                  </from>
                  <to>
                    <xdr:col>7940</xdr:col>
                    <xdr:colOff>220980</xdr:colOff>
                    <xdr:row>262159</xdr:row>
                    <xdr:rowOff>0</xdr:rowOff>
                  </to>
                </anchor>
              </controlPr>
            </control>
          </mc:Choice>
        </mc:AlternateContent>
        <mc:AlternateContent xmlns:mc="http://schemas.openxmlformats.org/markup-compatibility/2006">
          <mc:Choice Requires="x14">
            <control shapeId="7670" r:id="rId505" name="Check Box 502">
              <controlPr defaultSize="0" autoFill="0" autoLine="0" autoPict="0">
                <anchor moveWithCells="1">
                  <from>
                    <xdr:col>7938</xdr:col>
                    <xdr:colOff>236220</xdr:colOff>
                    <xdr:row>327693</xdr:row>
                    <xdr:rowOff>83820</xdr:rowOff>
                  </from>
                  <to>
                    <xdr:col>7940</xdr:col>
                    <xdr:colOff>220980</xdr:colOff>
                    <xdr:row>327695</xdr:row>
                    <xdr:rowOff>0</xdr:rowOff>
                  </to>
                </anchor>
              </controlPr>
            </control>
          </mc:Choice>
        </mc:AlternateContent>
        <mc:AlternateContent xmlns:mc="http://schemas.openxmlformats.org/markup-compatibility/2006">
          <mc:Choice Requires="x14">
            <control shapeId="7671" r:id="rId506" name="Check Box 503">
              <controlPr defaultSize="0" autoFill="0" autoLine="0" autoPict="0">
                <anchor moveWithCells="1">
                  <from>
                    <xdr:col>7938</xdr:col>
                    <xdr:colOff>236220</xdr:colOff>
                    <xdr:row>393229</xdr:row>
                    <xdr:rowOff>83820</xdr:rowOff>
                  </from>
                  <to>
                    <xdr:col>7940</xdr:col>
                    <xdr:colOff>220980</xdr:colOff>
                    <xdr:row>393231</xdr:row>
                    <xdr:rowOff>0</xdr:rowOff>
                  </to>
                </anchor>
              </controlPr>
            </control>
          </mc:Choice>
        </mc:AlternateContent>
        <mc:AlternateContent xmlns:mc="http://schemas.openxmlformats.org/markup-compatibility/2006">
          <mc:Choice Requires="x14">
            <control shapeId="7672" r:id="rId507" name="Check Box 504">
              <controlPr defaultSize="0" autoFill="0" autoLine="0" autoPict="0">
                <anchor moveWithCells="1">
                  <from>
                    <xdr:col>7938</xdr:col>
                    <xdr:colOff>236220</xdr:colOff>
                    <xdr:row>458765</xdr:row>
                    <xdr:rowOff>83820</xdr:rowOff>
                  </from>
                  <to>
                    <xdr:col>7940</xdr:col>
                    <xdr:colOff>220980</xdr:colOff>
                    <xdr:row>458767</xdr:row>
                    <xdr:rowOff>0</xdr:rowOff>
                  </to>
                </anchor>
              </controlPr>
            </control>
          </mc:Choice>
        </mc:AlternateContent>
        <mc:AlternateContent xmlns:mc="http://schemas.openxmlformats.org/markup-compatibility/2006">
          <mc:Choice Requires="x14">
            <control shapeId="7673" r:id="rId508" name="Check Box 505">
              <controlPr defaultSize="0" autoFill="0" autoLine="0" autoPict="0">
                <anchor moveWithCells="1">
                  <from>
                    <xdr:col>7938</xdr:col>
                    <xdr:colOff>236220</xdr:colOff>
                    <xdr:row>524301</xdr:row>
                    <xdr:rowOff>83820</xdr:rowOff>
                  </from>
                  <to>
                    <xdr:col>7940</xdr:col>
                    <xdr:colOff>220980</xdr:colOff>
                    <xdr:row>524303</xdr:row>
                    <xdr:rowOff>0</xdr:rowOff>
                  </to>
                </anchor>
              </controlPr>
            </control>
          </mc:Choice>
        </mc:AlternateContent>
        <mc:AlternateContent xmlns:mc="http://schemas.openxmlformats.org/markup-compatibility/2006">
          <mc:Choice Requires="x14">
            <control shapeId="7674" r:id="rId509" name="Check Box 506">
              <controlPr defaultSize="0" autoFill="0" autoLine="0" autoPict="0">
                <anchor moveWithCells="1">
                  <from>
                    <xdr:col>7938</xdr:col>
                    <xdr:colOff>236220</xdr:colOff>
                    <xdr:row>589837</xdr:row>
                    <xdr:rowOff>83820</xdr:rowOff>
                  </from>
                  <to>
                    <xdr:col>7940</xdr:col>
                    <xdr:colOff>220980</xdr:colOff>
                    <xdr:row>589839</xdr:row>
                    <xdr:rowOff>0</xdr:rowOff>
                  </to>
                </anchor>
              </controlPr>
            </control>
          </mc:Choice>
        </mc:AlternateContent>
        <mc:AlternateContent xmlns:mc="http://schemas.openxmlformats.org/markup-compatibility/2006">
          <mc:Choice Requires="x14">
            <control shapeId="7675" r:id="rId510" name="Check Box 507">
              <controlPr defaultSize="0" autoFill="0" autoLine="0" autoPict="0">
                <anchor moveWithCells="1">
                  <from>
                    <xdr:col>7938</xdr:col>
                    <xdr:colOff>236220</xdr:colOff>
                    <xdr:row>655373</xdr:row>
                    <xdr:rowOff>83820</xdr:rowOff>
                  </from>
                  <to>
                    <xdr:col>7940</xdr:col>
                    <xdr:colOff>220980</xdr:colOff>
                    <xdr:row>655375</xdr:row>
                    <xdr:rowOff>0</xdr:rowOff>
                  </to>
                </anchor>
              </controlPr>
            </control>
          </mc:Choice>
        </mc:AlternateContent>
        <mc:AlternateContent xmlns:mc="http://schemas.openxmlformats.org/markup-compatibility/2006">
          <mc:Choice Requires="x14">
            <control shapeId="7676" r:id="rId511" name="Check Box 508">
              <controlPr defaultSize="0" autoFill="0" autoLine="0" autoPict="0">
                <anchor moveWithCells="1">
                  <from>
                    <xdr:col>7938</xdr:col>
                    <xdr:colOff>236220</xdr:colOff>
                    <xdr:row>720909</xdr:row>
                    <xdr:rowOff>83820</xdr:rowOff>
                  </from>
                  <to>
                    <xdr:col>7940</xdr:col>
                    <xdr:colOff>220980</xdr:colOff>
                    <xdr:row>720911</xdr:row>
                    <xdr:rowOff>0</xdr:rowOff>
                  </to>
                </anchor>
              </controlPr>
            </control>
          </mc:Choice>
        </mc:AlternateContent>
        <mc:AlternateContent xmlns:mc="http://schemas.openxmlformats.org/markup-compatibility/2006">
          <mc:Choice Requires="x14">
            <control shapeId="7677" r:id="rId512" name="Check Box 509">
              <controlPr defaultSize="0" autoFill="0" autoLine="0" autoPict="0">
                <anchor moveWithCells="1">
                  <from>
                    <xdr:col>7938</xdr:col>
                    <xdr:colOff>236220</xdr:colOff>
                    <xdr:row>786445</xdr:row>
                    <xdr:rowOff>83820</xdr:rowOff>
                  </from>
                  <to>
                    <xdr:col>7940</xdr:col>
                    <xdr:colOff>220980</xdr:colOff>
                    <xdr:row>786447</xdr:row>
                    <xdr:rowOff>0</xdr:rowOff>
                  </to>
                </anchor>
              </controlPr>
            </control>
          </mc:Choice>
        </mc:AlternateContent>
        <mc:AlternateContent xmlns:mc="http://schemas.openxmlformats.org/markup-compatibility/2006">
          <mc:Choice Requires="x14">
            <control shapeId="7678" r:id="rId513" name="Check Box 510">
              <controlPr defaultSize="0" autoFill="0" autoLine="0" autoPict="0">
                <anchor moveWithCells="1">
                  <from>
                    <xdr:col>7938</xdr:col>
                    <xdr:colOff>236220</xdr:colOff>
                    <xdr:row>851981</xdr:row>
                    <xdr:rowOff>83820</xdr:rowOff>
                  </from>
                  <to>
                    <xdr:col>7940</xdr:col>
                    <xdr:colOff>220980</xdr:colOff>
                    <xdr:row>851983</xdr:row>
                    <xdr:rowOff>0</xdr:rowOff>
                  </to>
                </anchor>
              </controlPr>
            </control>
          </mc:Choice>
        </mc:AlternateContent>
        <mc:AlternateContent xmlns:mc="http://schemas.openxmlformats.org/markup-compatibility/2006">
          <mc:Choice Requires="x14">
            <control shapeId="7679" r:id="rId514" name="Check Box 511">
              <controlPr defaultSize="0" autoFill="0" autoLine="0" autoPict="0">
                <anchor moveWithCells="1">
                  <from>
                    <xdr:col>7938</xdr:col>
                    <xdr:colOff>236220</xdr:colOff>
                    <xdr:row>917517</xdr:row>
                    <xdr:rowOff>83820</xdr:rowOff>
                  </from>
                  <to>
                    <xdr:col>7940</xdr:col>
                    <xdr:colOff>220980</xdr:colOff>
                    <xdr:row>917519</xdr:row>
                    <xdr:rowOff>0</xdr:rowOff>
                  </to>
                </anchor>
              </controlPr>
            </control>
          </mc:Choice>
        </mc:AlternateContent>
        <mc:AlternateContent xmlns:mc="http://schemas.openxmlformats.org/markup-compatibility/2006">
          <mc:Choice Requires="x14">
            <control shapeId="7680" r:id="rId515" name="Check Box 512">
              <controlPr defaultSize="0" autoFill="0" autoLine="0" autoPict="0">
                <anchor moveWithCells="1">
                  <from>
                    <xdr:col>7938</xdr:col>
                    <xdr:colOff>236220</xdr:colOff>
                    <xdr:row>983053</xdr:row>
                    <xdr:rowOff>83820</xdr:rowOff>
                  </from>
                  <to>
                    <xdr:col>7940</xdr:col>
                    <xdr:colOff>220980</xdr:colOff>
                    <xdr:row>983055</xdr:row>
                    <xdr:rowOff>0</xdr:rowOff>
                  </to>
                </anchor>
              </controlPr>
            </control>
          </mc:Choice>
        </mc:AlternateContent>
        <mc:AlternateContent xmlns:mc="http://schemas.openxmlformats.org/markup-compatibility/2006">
          <mc:Choice Requires="x14">
            <control shapeId="7681" r:id="rId516" name="Check Box 513">
              <controlPr defaultSize="0" autoFill="0" autoLine="0" autoPict="0">
                <anchor moveWithCells="1">
                  <from>
                    <xdr:col>8194</xdr:col>
                    <xdr:colOff>236220</xdr:colOff>
                    <xdr:row>13</xdr:row>
                    <xdr:rowOff>83820</xdr:rowOff>
                  </from>
                  <to>
                    <xdr:col>8196</xdr:col>
                    <xdr:colOff>220980</xdr:colOff>
                    <xdr:row>15</xdr:row>
                    <xdr:rowOff>0</xdr:rowOff>
                  </to>
                </anchor>
              </controlPr>
            </control>
          </mc:Choice>
        </mc:AlternateContent>
        <mc:AlternateContent xmlns:mc="http://schemas.openxmlformats.org/markup-compatibility/2006">
          <mc:Choice Requires="x14">
            <control shapeId="7682" r:id="rId517" name="Check Box 514">
              <controlPr defaultSize="0" autoFill="0" autoLine="0" autoPict="0">
                <anchor moveWithCells="1">
                  <from>
                    <xdr:col>8194</xdr:col>
                    <xdr:colOff>236220</xdr:colOff>
                    <xdr:row>65549</xdr:row>
                    <xdr:rowOff>83820</xdr:rowOff>
                  </from>
                  <to>
                    <xdr:col>8196</xdr:col>
                    <xdr:colOff>220980</xdr:colOff>
                    <xdr:row>65551</xdr:row>
                    <xdr:rowOff>0</xdr:rowOff>
                  </to>
                </anchor>
              </controlPr>
            </control>
          </mc:Choice>
        </mc:AlternateContent>
        <mc:AlternateContent xmlns:mc="http://schemas.openxmlformats.org/markup-compatibility/2006">
          <mc:Choice Requires="x14">
            <control shapeId="7683" r:id="rId518" name="Check Box 515">
              <controlPr defaultSize="0" autoFill="0" autoLine="0" autoPict="0">
                <anchor moveWithCells="1">
                  <from>
                    <xdr:col>8194</xdr:col>
                    <xdr:colOff>236220</xdr:colOff>
                    <xdr:row>131085</xdr:row>
                    <xdr:rowOff>83820</xdr:rowOff>
                  </from>
                  <to>
                    <xdr:col>8196</xdr:col>
                    <xdr:colOff>220980</xdr:colOff>
                    <xdr:row>131087</xdr:row>
                    <xdr:rowOff>0</xdr:rowOff>
                  </to>
                </anchor>
              </controlPr>
            </control>
          </mc:Choice>
        </mc:AlternateContent>
        <mc:AlternateContent xmlns:mc="http://schemas.openxmlformats.org/markup-compatibility/2006">
          <mc:Choice Requires="x14">
            <control shapeId="7684" r:id="rId519" name="Check Box 516">
              <controlPr defaultSize="0" autoFill="0" autoLine="0" autoPict="0">
                <anchor moveWithCells="1">
                  <from>
                    <xdr:col>8194</xdr:col>
                    <xdr:colOff>236220</xdr:colOff>
                    <xdr:row>196621</xdr:row>
                    <xdr:rowOff>83820</xdr:rowOff>
                  </from>
                  <to>
                    <xdr:col>8196</xdr:col>
                    <xdr:colOff>220980</xdr:colOff>
                    <xdr:row>196623</xdr:row>
                    <xdr:rowOff>0</xdr:rowOff>
                  </to>
                </anchor>
              </controlPr>
            </control>
          </mc:Choice>
        </mc:AlternateContent>
        <mc:AlternateContent xmlns:mc="http://schemas.openxmlformats.org/markup-compatibility/2006">
          <mc:Choice Requires="x14">
            <control shapeId="7685" r:id="rId520" name="Check Box 517">
              <controlPr defaultSize="0" autoFill="0" autoLine="0" autoPict="0">
                <anchor moveWithCells="1">
                  <from>
                    <xdr:col>8194</xdr:col>
                    <xdr:colOff>236220</xdr:colOff>
                    <xdr:row>262157</xdr:row>
                    <xdr:rowOff>83820</xdr:rowOff>
                  </from>
                  <to>
                    <xdr:col>8196</xdr:col>
                    <xdr:colOff>220980</xdr:colOff>
                    <xdr:row>262159</xdr:row>
                    <xdr:rowOff>0</xdr:rowOff>
                  </to>
                </anchor>
              </controlPr>
            </control>
          </mc:Choice>
        </mc:AlternateContent>
        <mc:AlternateContent xmlns:mc="http://schemas.openxmlformats.org/markup-compatibility/2006">
          <mc:Choice Requires="x14">
            <control shapeId="7686" r:id="rId521" name="Check Box 518">
              <controlPr defaultSize="0" autoFill="0" autoLine="0" autoPict="0">
                <anchor moveWithCells="1">
                  <from>
                    <xdr:col>8194</xdr:col>
                    <xdr:colOff>236220</xdr:colOff>
                    <xdr:row>327693</xdr:row>
                    <xdr:rowOff>83820</xdr:rowOff>
                  </from>
                  <to>
                    <xdr:col>8196</xdr:col>
                    <xdr:colOff>220980</xdr:colOff>
                    <xdr:row>327695</xdr:row>
                    <xdr:rowOff>0</xdr:rowOff>
                  </to>
                </anchor>
              </controlPr>
            </control>
          </mc:Choice>
        </mc:AlternateContent>
        <mc:AlternateContent xmlns:mc="http://schemas.openxmlformats.org/markup-compatibility/2006">
          <mc:Choice Requires="x14">
            <control shapeId="7687" r:id="rId522" name="Check Box 519">
              <controlPr defaultSize="0" autoFill="0" autoLine="0" autoPict="0">
                <anchor moveWithCells="1">
                  <from>
                    <xdr:col>8194</xdr:col>
                    <xdr:colOff>236220</xdr:colOff>
                    <xdr:row>393229</xdr:row>
                    <xdr:rowOff>83820</xdr:rowOff>
                  </from>
                  <to>
                    <xdr:col>8196</xdr:col>
                    <xdr:colOff>220980</xdr:colOff>
                    <xdr:row>393231</xdr:row>
                    <xdr:rowOff>0</xdr:rowOff>
                  </to>
                </anchor>
              </controlPr>
            </control>
          </mc:Choice>
        </mc:AlternateContent>
        <mc:AlternateContent xmlns:mc="http://schemas.openxmlformats.org/markup-compatibility/2006">
          <mc:Choice Requires="x14">
            <control shapeId="7688" r:id="rId523" name="Check Box 520">
              <controlPr defaultSize="0" autoFill="0" autoLine="0" autoPict="0">
                <anchor moveWithCells="1">
                  <from>
                    <xdr:col>8194</xdr:col>
                    <xdr:colOff>236220</xdr:colOff>
                    <xdr:row>458765</xdr:row>
                    <xdr:rowOff>83820</xdr:rowOff>
                  </from>
                  <to>
                    <xdr:col>8196</xdr:col>
                    <xdr:colOff>220980</xdr:colOff>
                    <xdr:row>458767</xdr:row>
                    <xdr:rowOff>0</xdr:rowOff>
                  </to>
                </anchor>
              </controlPr>
            </control>
          </mc:Choice>
        </mc:AlternateContent>
        <mc:AlternateContent xmlns:mc="http://schemas.openxmlformats.org/markup-compatibility/2006">
          <mc:Choice Requires="x14">
            <control shapeId="7689" r:id="rId524" name="Check Box 521">
              <controlPr defaultSize="0" autoFill="0" autoLine="0" autoPict="0">
                <anchor moveWithCells="1">
                  <from>
                    <xdr:col>8194</xdr:col>
                    <xdr:colOff>236220</xdr:colOff>
                    <xdr:row>524301</xdr:row>
                    <xdr:rowOff>83820</xdr:rowOff>
                  </from>
                  <to>
                    <xdr:col>8196</xdr:col>
                    <xdr:colOff>220980</xdr:colOff>
                    <xdr:row>524303</xdr:row>
                    <xdr:rowOff>0</xdr:rowOff>
                  </to>
                </anchor>
              </controlPr>
            </control>
          </mc:Choice>
        </mc:AlternateContent>
        <mc:AlternateContent xmlns:mc="http://schemas.openxmlformats.org/markup-compatibility/2006">
          <mc:Choice Requires="x14">
            <control shapeId="7690" r:id="rId525" name="Check Box 522">
              <controlPr defaultSize="0" autoFill="0" autoLine="0" autoPict="0">
                <anchor moveWithCells="1">
                  <from>
                    <xdr:col>8194</xdr:col>
                    <xdr:colOff>236220</xdr:colOff>
                    <xdr:row>589837</xdr:row>
                    <xdr:rowOff>83820</xdr:rowOff>
                  </from>
                  <to>
                    <xdr:col>8196</xdr:col>
                    <xdr:colOff>220980</xdr:colOff>
                    <xdr:row>589839</xdr:row>
                    <xdr:rowOff>0</xdr:rowOff>
                  </to>
                </anchor>
              </controlPr>
            </control>
          </mc:Choice>
        </mc:AlternateContent>
        <mc:AlternateContent xmlns:mc="http://schemas.openxmlformats.org/markup-compatibility/2006">
          <mc:Choice Requires="x14">
            <control shapeId="7691" r:id="rId526" name="Check Box 523">
              <controlPr defaultSize="0" autoFill="0" autoLine="0" autoPict="0">
                <anchor moveWithCells="1">
                  <from>
                    <xdr:col>8194</xdr:col>
                    <xdr:colOff>236220</xdr:colOff>
                    <xdr:row>655373</xdr:row>
                    <xdr:rowOff>83820</xdr:rowOff>
                  </from>
                  <to>
                    <xdr:col>8196</xdr:col>
                    <xdr:colOff>220980</xdr:colOff>
                    <xdr:row>655375</xdr:row>
                    <xdr:rowOff>0</xdr:rowOff>
                  </to>
                </anchor>
              </controlPr>
            </control>
          </mc:Choice>
        </mc:AlternateContent>
        <mc:AlternateContent xmlns:mc="http://schemas.openxmlformats.org/markup-compatibility/2006">
          <mc:Choice Requires="x14">
            <control shapeId="7692" r:id="rId527" name="Check Box 524">
              <controlPr defaultSize="0" autoFill="0" autoLine="0" autoPict="0">
                <anchor moveWithCells="1">
                  <from>
                    <xdr:col>8194</xdr:col>
                    <xdr:colOff>236220</xdr:colOff>
                    <xdr:row>720909</xdr:row>
                    <xdr:rowOff>83820</xdr:rowOff>
                  </from>
                  <to>
                    <xdr:col>8196</xdr:col>
                    <xdr:colOff>220980</xdr:colOff>
                    <xdr:row>720911</xdr:row>
                    <xdr:rowOff>0</xdr:rowOff>
                  </to>
                </anchor>
              </controlPr>
            </control>
          </mc:Choice>
        </mc:AlternateContent>
        <mc:AlternateContent xmlns:mc="http://schemas.openxmlformats.org/markup-compatibility/2006">
          <mc:Choice Requires="x14">
            <control shapeId="7693" r:id="rId528" name="Check Box 525">
              <controlPr defaultSize="0" autoFill="0" autoLine="0" autoPict="0">
                <anchor moveWithCells="1">
                  <from>
                    <xdr:col>8194</xdr:col>
                    <xdr:colOff>236220</xdr:colOff>
                    <xdr:row>786445</xdr:row>
                    <xdr:rowOff>83820</xdr:rowOff>
                  </from>
                  <to>
                    <xdr:col>8196</xdr:col>
                    <xdr:colOff>220980</xdr:colOff>
                    <xdr:row>786447</xdr:row>
                    <xdr:rowOff>0</xdr:rowOff>
                  </to>
                </anchor>
              </controlPr>
            </control>
          </mc:Choice>
        </mc:AlternateContent>
        <mc:AlternateContent xmlns:mc="http://schemas.openxmlformats.org/markup-compatibility/2006">
          <mc:Choice Requires="x14">
            <control shapeId="7694" r:id="rId529" name="Check Box 526">
              <controlPr defaultSize="0" autoFill="0" autoLine="0" autoPict="0">
                <anchor moveWithCells="1">
                  <from>
                    <xdr:col>8194</xdr:col>
                    <xdr:colOff>236220</xdr:colOff>
                    <xdr:row>851981</xdr:row>
                    <xdr:rowOff>83820</xdr:rowOff>
                  </from>
                  <to>
                    <xdr:col>8196</xdr:col>
                    <xdr:colOff>220980</xdr:colOff>
                    <xdr:row>851983</xdr:row>
                    <xdr:rowOff>0</xdr:rowOff>
                  </to>
                </anchor>
              </controlPr>
            </control>
          </mc:Choice>
        </mc:AlternateContent>
        <mc:AlternateContent xmlns:mc="http://schemas.openxmlformats.org/markup-compatibility/2006">
          <mc:Choice Requires="x14">
            <control shapeId="7695" r:id="rId530" name="Check Box 527">
              <controlPr defaultSize="0" autoFill="0" autoLine="0" autoPict="0">
                <anchor moveWithCells="1">
                  <from>
                    <xdr:col>8194</xdr:col>
                    <xdr:colOff>236220</xdr:colOff>
                    <xdr:row>917517</xdr:row>
                    <xdr:rowOff>83820</xdr:rowOff>
                  </from>
                  <to>
                    <xdr:col>8196</xdr:col>
                    <xdr:colOff>220980</xdr:colOff>
                    <xdr:row>917519</xdr:row>
                    <xdr:rowOff>0</xdr:rowOff>
                  </to>
                </anchor>
              </controlPr>
            </control>
          </mc:Choice>
        </mc:AlternateContent>
        <mc:AlternateContent xmlns:mc="http://schemas.openxmlformats.org/markup-compatibility/2006">
          <mc:Choice Requires="x14">
            <control shapeId="7696" r:id="rId531" name="Check Box 528">
              <controlPr defaultSize="0" autoFill="0" autoLine="0" autoPict="0">
                <anchor moveWithCells="1">
                  <from>
                    <xdr:col>8194</xdr:col>
                    <xdr:colOff>236220</xdr:colOff>
                    <xdr:row>983053</xdr:row>
                    <xdr:rowOff>83820</xdr:rowOff>
                  </from>
                  <to>
                    <xdr:col>8196</xdr:col>
                    <xdr:colOff>220980</xdr:colOff>
                    <xdr:row>983055</xdr:row>
                    <xdr:rowOff>0</xdr:rowOff>
                  </to>
                </anchor>
              </controlPr>
            </control>
          </mc:Choice>
        </mc:AlternateContent>
        <mc:AlternateContent xmlns:mc="http://schemas.openxmlformats.org/markup-compatibility/2006">
          <mc:Choice Requires="x14">
            <control shapeId="7697" r:id="rId532" name="Check Box 529">
              <controlPr defaultSize="0" autoFill="0" autoLine="0" autoPict="0">
                <anchor moveWithCells="1">
                  <from>
                    <xdr:col>8450</xdr:col>
                    <xdr:colOff>236220</xdr:colOff>
                    <xdr:row>13</xdr:row>
                    <xdr:rowOff>83820</xdr:rowOff>
                  </from>
                  <to>
                    <xdr:col>8452</xdr:col>
                    <xdr:colOff>220980</xdr:colOff>
                    <xdr:row>15</xdr:row>
                    <xdr:rowOff>0</xdr:rowOff>
                  </to>
                </anchor>
              </controlPr>
            </control>
          </mc:Choice>
        </mc:AlternateContent>
        <mc:AlternateContent xmlns:mc="http://schemas.openxmlformats.org/markup-compatibility/2006">
          <mc:Choice Requires="x14">
            <control shapeId="7698" r:id="rId533" name="Check Box 530">
              <controlPr defaultSize="0" autoFill="0" autoLine="0" autoPict="0">
                <anchor moveWithCells="1">
                  <from>
                    <xdr:col>8450</xdr:col>
                    <xdr:colOff>236220</xdr:colOff>
                    <xdr:row>65549</xdr:row>
                    <xdr:rowOff>83820</xdr:rowOff>
                  </from>
                  <to>
                    <xdr:col>8452</xdr:col>
                    <xdr:colOff>220980</xdr:colOff>
                    <xdr:row>65551</xdr:row>
                    <xdr:rowOff>0</xdr:rowOff>
                  </to>
                </anchor>
              </controlPr>
            </control>
          </mc:Choice>
        </mc:AlternateContent>
        <mc:AlternateContent xmlns:mc="http://schemas.openxmlformats.org/markup-compatibility/2006">
          <mc:Choice Requires="x14">
            <control shapeId="7699" r:id="rId534" name="Check Box 531">
              <controlPr defaultSize="0" autoFill="0" autoLine="0" autoPict="0">
                <anchor moveWithCells="1">
                  <from>
                    <xdr:col>8450</xdr:col>
                    <xdr:colOff>236220</xdr:colOff>
                    <xdr:row>131085</xdr:row>
                    <xdr:rowOff>83820</xdr:rowOff>
                  </from>
                  <to>
                    <xdr:col>8452</xdr:col>
                    <xdr:colOff>220980</xdr:colOff>
                    <xdr:row>131087</xdr:row>
                    <xdr:rowOff>0</xdr:rowOff>
                  </to>
                </anchor>
              </controlPr>
            </control>
          </mc:Choice>
        </mc:AlternateContent>
        <mc:AlternateContent xmlns:mc="http://schemas.openxmlformats.org/markup-compatibility/2006">
          <mc:Choice Requires="x14">
            <control shapeId="7700" r:id="rId535" name="Check Box 532">
              <controlPr defaultSize="0" autoFill="0" autoLine="0" autoPict="0">
                <anchor moveWithCells="1">
                  <from>
                    <xdr:col>8450</xdr:col>
                    <xdr:colOff>236220</xdr:colOff>
                    <xdr:row>196621</xdr:row>
                    <xdr:rowOff>83820</xdr:rowOff>
                  </from>
                  <to>
                    <xdr:col>8452</xdr:col>
                    <xdr:colOff>220980</xdr:colOff>
                    <xdr:row>196623</xdr:row>
                    <xdr:rowOff>0</xdr:rowOff>
                  </to>
                </anchor>
              </controlPr>
            </control>
          </mc:Choice>
        </mc:AlternateContent>
        <mc:AlternateContent xmlns:mc="http://schemas.openxmlformats.org/markup-compatibility/2006">
          <mc:Choice Requires="x14">
            <control shapeId="7701" r:id="rId536" name="Check Box 533">
              <controlPr defaultSize="0" autoFill="0" autoLine="0" autoPict="0">
                <anchor moveWithCells="1">
                  <from>
                    <xdr:col>8450</xdr:col>
                    <xdr:colOff>236220</xdr:colOff>
                    <xdr:row>262157</xdr:row>
                    <xdr:rowOff>83820</xdr:rowOff>
                  </from>
                  <to>
                    <xdr:col>8452</xdr:col>
                    <xdr:colOff>220980</xdr:colOff>
                    <xdr:row>262159</xdr:row>
                    <xdr:rowOff>0</xdr:rowOff>
                  </to>
                </anchor>
              </controlPr>
            </control>
          </mc:Choice>
        </mc:AlternateContent>
        <mc:AlternateContent xmlns:mc="http://schemas.openxmlformats.org/markup-compatibility/2006">
          <mc:Choice Requires="x14">
            <control shapeId="7702" r:id="rId537" name="Check Box 534">
              <controlPr defaultSize="0" autoFill="0" autoLine="0" autoPict="0">
                <anchor moveWithCells="1">
                  <from>
                    <xdr:col>8450</xdr:col>
                    <xdr:colOff>236220</xdr:colOff>
                    <xdr:row>327693</xdr:row>
                    <xdr:rowOff>83820</xdr:rowOff>
                  </from>
                  <to>
                    <xdr:col>8452</xdr:col>
                    <xdr:colOff>220980</xdr:colOff>
                    <xdr:row>327695</xdr:row>
                    <xdr:rowOff>0</xdr:rowOff>
                  </to>
                </anchor>
              </controlPr>
            </control>
          </mc:Choice>
        </mc:AlternateContent>
        <mc:AlternateContent xmlns:mc="http://schemas.openxmlformats.org/markup-compatibility/2006">
          <mc:Choice Requires="x14">
            <control shapeId="7703" r:id="rId538" name="Check Box 535">
              <controlPr defaultSize="0" autoFill="0" autoLine="0" autoPict="0">
                <anchor moveWithCells="1">
                  <from>
                    <xdr:col>8450</xdr:col>
                    <xdr:colOff>236220</xdr:colOff>
                    <xdr:row>393229</xdr:row>
                    <xdr:rowOff>83820</xdr:rowOff>
                  </from>
                  <to>
                    <xdr:col>8452</xdr:col>
                    <xdr:colOff>220980</xdr:colOff>
                    <xdr:row>393231</xdr:row>
                    <xdr:rowOff>0</xdr:rowOff>
                  </to>
                </anchor>
              </controlPr>
            </control>
          </mc:Choice>
        </mc:AlternateContent>
        <mc:AlternateContent xmlns:mc="http://schemas.openxmlformats.org/markup-compatibility/2006">
          <mc:Choice Requires="x14">
            <control shapeId="7704" r:id="rId539" name="Check Box 536">
              <controlPr defaultSize="0" autoFill="0" autoLine="0" autoPict="0">
                <anchor moveWithCells="1">
                  <from>
                    <xdr:col>8450</xdr:col>
                    <xdr:colOff>236220</xdr:colOff>
                    <xdr:row>458765</xdr:row>
                    <xdr:rowOff>83820</xdr:rowOff>
                  </from>
                  <to>
                    <xdr:col>8452</xdr:col>
                    <xdr:colOff>220980</xdr:colOff>
                    <xdr:row>458767</xdr:row>
                    <xdr:rowOff>0</xdr:rowOff>
                  </to>
                </anchor>
              </controlPr>
            </control>
          </mc:Choice>
        </mc:AlternateContent>
        <mc:AlternateContent xmlns:mc="http://schemas.openxmlformats.org/markup-compatibility/2006">
          <mc:Choice Requires="x14">
            <control shapeId="7705" r:id="rId540" name="Check Box 537">
              <controlPr defaultSize="0" autoFill="0" autoLine="0" autoPict="0">
                <anchor moveWithCells="1">
                  <from>
                    <xdr:col>8450</xdr:col>
                    <xdr:colOff>236220</xdr:colOff>
                    <xdr:row>524301</xdr:row>
                    <xdr:rowOff>83820</xdr:rowOff>
                  </from>
                  <to>
                    <xdr:col>8452</xdr:col>
                    <xdr:colOff>220980</xdr:colOff>
                    <xdr:row>524303</xdr:row>
                    <xdr:rowOff>0</xdr:rowOff>
                  </to>
                </anchor>
              </controlPr>
            </control>
          </mc:Choice>
        </mc:AlternateContent>
        <mc:AlternateContent xmlns:mc="http://schemas.openxmlformats.org/markup-compatibility/2006">
          <mc:Choice Requires="x14">
            <control shapeId="7706" r:id="rId541" name="Check Box 538">
              <controlPr defaultSize="0" autoFill="0" autoLine="0" autoPict="0">
                <anchor moveWithCells="1">
                  <from>
                    <xdr:col>8450</xdr:col>
                    <xdr:colOff>236220</xdr:colOff>
                    <xdr:row>589837</xdr:row>
                    <xdr:rowOff>83820</xdr:rowOff>
                  </from>
                  <to>
                    <xdr:col>8452</xdr:col>
                    <xdr:colOff>220980</xdr:colOff>
                    <xdr:row>589839</xdr:row>
                    <xdr:rowOff>0</xdr:rowOff>
                  </to>
                </anchor>
              </controlPr>
            </control>
          </mc:Choice>
        </mc:AlternateContent>
        <mc:AlternateContent xmlns:mc="http://schemas.openxmlformats.org/markup-compatibility/2006">
          <mc:Choice Requires="x14">
            <control shapeId="7707" r:id="rId542" name="Check Box 539">
              <controlPr defaultSize="0" autoFill="0" autoLine="0" autoPict="0">
                <anchor moveWithCells="1">
                  <from>
                    <xdr:col>8450</xdr:col>
                    <xdr:colOff>236220</xdr:colOff>
                    <xdr:row>655373</xdr:row>
                    <xdr:rowOff>83820</xdr:rowOff>
                  </from>
                  <to>
                    <xdr:col>8452</xdr:col>
                    <xdr:colOff>220980</xdr:colOff>
                    <xdr:row>655375</xdr:row>
                    <xdr:rowOff>0</xdr:rowOff>
                  </to>
                </anchor>
              </controlPr>
            </control>
          </mc:Choice>
        </mc:AlternateContent>
        <mc:AlternateContent xmlns:mc="http://schemas.openxmlformats.org/markup-compatibility/2006">
          <mc:Choice Requires="x14">
            <control shapeId="7708" r:id="rId543" name="Check Box 540">
              <controlPr defaultSize="0" autoFill="0" autoLine="0" autoPict="0">
                <anchor moveWithCells="1">
                  <from>
                    <xdr:col>8450</xdr:col>
                    <xdr:colOff>236220</xdr:colOff>
                    <xdr:row>720909</xdr:row>
                    <xdr:rowOff>83820</xdr:rowOff>
                  </from>
                  <to>
                    <xdr:col>8452</xdr:col>
                    <xdr:colOff>220980</xdr:colOff>
                    <xdr:row>720911</xdr:row>
                    <xdr:rowOff>0</xdr:rowOff>
                  </to>
                </anchor>
              </controlPr>
            </control>
          </mc:Choice>
        </mc:AlternateContent>
        <mc:AlternateContent xmlns:mc="http://schemas.openxmlformats.org/markup-compatibility/2006">
          <mc:Choice Requires="x14">
            <control shapeId="7709" r:id="rId544" name="Check Box 541">
              <controlPr defaultSize="0" autoFill="0" autoLine="0" autoPict="0">
                <anchor moveWithCells="1">
                  <from>
                    <xdr:col>8450</xdr:col>
                    <xdr:colOff>236220</xdr:colOff>
                    <xdr:row>786445</xdr:row>
                    <xdr:rowOff>83820</xdr:rowOff>
                  </from>
                  <to>
                    <xdr:col>8452</xdr:col>
                    <xdr:colOff>220980</xdr:colOff>
                    <xdr:row>786447</xdr:row>
                    <xdr:rowOff>0</xdr:rowOff>
                  </to>
                </anchor>
              </controlPr>
            </control>
          </mc:Choice>
        </mc:AlternateContent>
        <mc:AlternateContent xmlns:mc="http://schemas.openxmlformats.org/markup-compatibility/2006">
          <mc:Choice Requires="x14">
            <control shapeId="7710" r:id="rId545" name="Check Box 542">
              <controlPr defaultSize="0" autoFill="0" autoLine="0" autoPict="0">
                <anchor moveWithCells="1">
                  <from>
                    <xdr:col>8450</xdr:col>
                    <xdr:colOff>236220</xdr:colOff>
                    <xdr:row>851981</xdr:row>
                    <xdr:rowOff>83820</xdr:rowOff>
                  </from>
                  <to>
                    <xdr:col>8452</xdr:col>
                    <xdr:colOff>220980</xdr:colOff>
                    <xdr:row>851983</xdr:row>
                    <xdr:rowOff>0</xdr:rowOff>
                  </to>
                </anchor>
              </controlPr>
            </control>
          </mc:Choice>
        </mc:AlternateContent>
        <mc:AlternateContent xmlns:mc="http://schemas.openxmlformats.org/markup-compatibility/2006">
          <mc:Choice Requires="x14">
            <control shapeId="7711" r:id="rId546" name="Check Box 543">
              <controlPr defaultSize="0" autoFill="0" autoLine="0" autoPict="0">
                <anchor moveWithCells="1">
                  <from>
                    <xdr:col>8450</xdr:col>
                    <xdr:colOff>236220</xdr:colOff>
                    <xdr:row>917517</xdr:row>
                    <xdr:rowOff>83820</xdr:rowOff>
                  </from>
                  <to>
                    <xdr:col>8452</xdr:col>
                    <xdr:colOff>220980</xdr:colOff>
                    <xdr:row>917519</xdr:row>
                    <xdr:rowOff>0</xdr:rowOff>
                  </to>
                </anchor>
              </controlPr>
            </control>
          </mc:Choice>
        </mc:AlternateContent>
        <mc:AlternateContent xmlns:mc="http://schemas.openxmlformats.org/markup-compatibility/2006">
          <mc:Choice Requires="x14">
            <control shapeId="7712" r:id="rId547" name="Check Box 544">
              <controlPr defaultSize="0" autoFill="0" autoLine="0" autoPict="0">
                <anchor moveWithCells="1">
                  <from>
                    <xdr:col>8450</xdr:col>
                    <xdr:colOff>236220</xdr:colOff>
                    <xdr:row>983053</xdr:row>
                    <xdr:rowOff>83820</xdr:rowOff>
                  </from>
                  <to>
                    <xdr:col>8452</xdr:col>
                    <xdr:colOff>220980</xdr:colOff>
                    <xdr:row>983055</xdr:row>
                    <xdr:rowOff>0</xdr:rowOff>
                  </to>
                </anchor>
              </controlPr>
            </control>
          </mc:Choice>
        </mc:AlternateContent>
        <mc:AlternateContent xmlns:mc="http://schemas.openxmlformats.org/markup-compatibility/2006">
          <mc:Choice Requires="x14">
            <control shapeId="7713" r:id="rId548" name="Check Box 545">
              <controlPr defaultSize="0" autoFill="0" autoLine="0" autoPict="0">
                <anchor moveWithCells="1">
                  <from>
                    <xdr:col>8706</xdr:col>
                    <xdr:colOff>236220</xdr:colOff>
                    <xdr:row>13</xdr:row>
                    <xdr:rowOff>83820</xdr:rowOff>
                  </from>
                  <to>
                    <xdr:col>8708</xdr:col>
                    <xdr:colOff>220980</xdr:colOff>
                    <xdr:row>15</xdr:row>
                    <xdr:rowOff>0</xdr:rowOff>
                  </to>
                </anchor>
              </controlPr>
            </control>
          </mc:Choice>
        </mc:AlternateContent>
        <mc:AlternateContent xmlns:mc="http://schemas.openxmlformats.org/markup-compatibility/2006">
          <mc:Choice Requires="x14">
            <control shapeId="7714" r:id="rId549" name="Check Box 546">
              <controlPr defaultSize="0" autoFill="0" autoLine="0" autoPict="0">
                <anchor moveWithCells="1">
                  <from>
                    <xdr:col>8706</xdr:col>
                    <xdr:colOff>236220</xdr:colOff>
                    <xdr:row>65549</xdr:row>
                    <xdr:rowOff>83820</xdr:rowOff>
                  </from>
                  <to>
                    <xdr:col>8708</xdr:col>
                    <xdr:colOff>220980</xdr:colOff>
                    <xdr:row>65551</xdr:row>
                    <xdr:rowOff>0</xdr:rowOff>
                  </to>
                </anchor>
              </controlPr>
            </control>
          </mc:Choice>
        </mc:AlternateContent>
        <mc:AlternateContent xmlns:mc="http://schemas.openxmlformats.org/markup-compatibility/2006">
          <mc:Choice Requires="x14">
            <control shapeId="7715" r:id="rId550" name="Check Box 547">
              <controlPr defaultSize="0" autoFill="0" autoLine="0" autoPict="0">
                <anchor moveWithCells="1">
                  <from>
                    <xdr:col>8706</xdr:col>
                    <xdr:colOff>236220</xdr:colOff>
                    <xdr:row>131085</xdr:row>
                    <xdr:rowOff>83820</xdr:rowOff>
                  </from>
                  <to>
                    <xdr:col>8708</xdr:col>
                    <xdr:colOff>220980</xdr:colOff>
                    <xdr:row>131087</xdr:row>
                    <xdr:rowOff>0</xdr:rowOff>
                  </to>
                </anchor>
              </controlPr>
            </control>
          </mc:Choice>
        </mc:AlternateContent>
        <mc:AlternateContent xmlns:mc="http://schemas.openxmlformats.org/markup-compatibility/2006">
          <mc:Choice Requires="x14">
            <control shapeId="7716" r:id="rId551" name="Check Box 548">
              <controlPr defaultSize="0" autoFill="0" autoLine="0" autoPict="0">
                <anchor moveWithCells="1">
                  <from>
                    <xdr:col>8706</xdr:col>
                    <xdr:colOff>236220</xdr:colOff>
                    <xdr:row>196621</xdr:row>
                    <xdr:rowOff>83820</xdr:rowOff>
                  </from>
                  <to>
                    <xdr:col>8708</xdr:col>
                    <xdr:colOff>220980</xdr:colOff>
                    <xdr:row>196623</xdr:row>
                    <xdr:rowOff>0</xdr:rowOff>
                  </to>
                </anchor>
              </controlPr>
            </control>
          </mc:Choice>
        </mc:AlternateContent>
        <mc:AlternateContent xmlns:mc="http://schemas.openxmlformats.org/markup-compatibility/2006">
          <mc:Choice Requires="x14">
            <control shapeId="7717" r:id="rId552" name="Check Box 549">
              <controlPr defaultSize="0" autoFill="0" autoLine="0" autoPict="0">
                <anchor moveWithCells="1">
                  <from>
                    <xdr:col>8706</xdr:col>
                    <xdr:colOff>236220</xdr:colOff>
                    <xdr:row>262157</xdr:row>
                    <xdr:rowOff>83820</xdr:rowOff>
                  </from>
                  <to>
                    <xdr:col>8708</xdr:col>
                    <xdr:colOff>220980</xdr:colOff>
                    <xdr:row>262159</xdr:row>
                    <xdr:rowOff>0</xdr:rowOff>
                  </to>
                </anchor>
              </controlPr>
            </control>
          </mc:Choice>
        </mc:AlternateContent>
        <mc:AlternateContent xmlns:mc="http://schemas.openxmlformats.org/markup-compatibility/2006">
          <mc:Choice Requires="x14">
            <control shapeId="7718" r:id="rId553" name="Check Box 550">
              <controlPr defaultSize="0" autoFill="0" autoLine="0" autoPict="0">
                <anchor moveWithCells="1">
                  <from>
                    <xdr:col>8706</xdr:col>
                    <xdr:colOff>236220</xdr:colOff>
                    <xdr:row>327693</xdr:row>
                    <xdr:rowOff>83820</xdr:rowOff>
                  </from>
                  <to>
                    <xdr:col>8708</xdr:col>
                    <xdr:colOff>220980</xdr:colOff>
                    <xdr:row>327695</xdr:row>
                    <xdr:rowOff>0</xdr:rowOff>
                  </to>
                </anchor>
              </controlPr>
            </control>
          </mc:Choice>
        </mc:AlternateContent>
        <mc:AlternateContent xmlns:mc="http://schemas.openxmlformats.org/markup-compatibility/2006">
          <mc:Choice Requires="x14">
            <control shapeId="7719" r:id="rId554" name="Check Box 551">
              <controlPr defaultSize="0" autoFill="0" autoLine="0" autoPict="0">
                <anchor moveWithCells="1">
                  <from>
                    <xdr:col>8706</xdr:col>
                    <xdr:colOff>236220</xdr:colOff>
                    <xdr:row>393229</xdr:row>
                    <xdr:rowOff>83820</xdr:rowOff>
                  </from>
                  <to>
                    <xdr:col>8708</xdr:col>
                    <xdr:colOff>220980</xdr:colOff>
                    <xdr:row>393231</xdr:row>
                    <xdr:rowOff>0</xdr:rowOff>
                  </to>
                </anchor>
              </controlPr>
            </control>
          </mc:Choice>
        </mc:AlternateContent>
        <mc:AlternateContent xmlns:mc="http://schemas.openxmlformats.org/markup-compatibility/2006">
          <mc:Choice Requires="x14">
            <control shapeId="7720" r:id="rId555" name="Check Box 552">
              <controlPr defaultSize="0" autoFill="0" autoLine="0" autoPict="0">
                <anchor moveWithCells="1">
                  <from>
                    <xdr:col>8706</xdr:col>
                    <xdr:colOff>236220</xdr:colOff>
                    <xdr:row>458765</xdr:row>
                    <xdr:rowOff>83820</xdr:rowOff>
                  </from>
                  <to>
                    <xdr:col>8708</xdr:col>
                    <xdr:colOff>220980</xdr:colOff>
                    <xdr:row>458767</xdr:row>
                    <xdr:rowOff>0</xdr:rowOff>
                  </to>
                </anchor>
              </controlPr>
            </control>
          </mc:Choice>
        </mc:AlternateContent>
        <mc:AlternateContent xmlns:mc="http://schemas.openxmlformats.org/markup-compatibility/2006">
          <mc:Choice Requires="x14">
            <control shapeId="7721" r:id="rId556" name="Check Box 553">
              <controlPr defaultSize="0" autoFill="0" autoLine="0" autoPict="0">
                <anchor moveWithCells="1">
                  <from>
                    <xdr:col>8706</xdr:col>
                    <xdr:colOff>236220</xdr:colOff>
                    <xdr:row>524301</xdr:row>
                    <xdr:rowOff>83820</xdr:rowOff>
                  </from>
                  <to>
                    <xdr:col>8708</xdr:col>
                    <xdr:colOff>220980</xdr:colOff>
                    <xdr:row>524303</xdr:row>
                    <xdr:rowOff>0</xdr:rowOff>
                  </to>
                </anchor>
              </controlPr>
            </control>
          </mc:Choice>
        </mc:AlternateContent>
        <mc:AlternateContent xmlns:mc="http://schemas.openxmlformats.org/markup-compatibility/2006">
          <mc:Choice Requires="x14">
            <control shapeId="7722" r:id="rId557" name="Check Box 554">
              <controlPr defaultSize="0" autoFill="0" autoLine="0" autoPict="0">
                <anchor moveWithCells="1">
                  <from>
                    <xdr:col>8706</xdr:col>
                    <xdr:colOff>236220</xdr:colOff>
                    <xdr:row>589837</xdr:row>
                    <xdr:rowOff>83820</xdr:rowOff>
                  </from>
                  <to>
                    <xdr:col>8708</xdr:col>
                    <xdr:colOff>220980</xdr:colOff>
                    <xdr:row>589839</xdr:row>
                    <xdr:rowOff>0</xdr:rowOff>
                  </to>
                </anchor>
              </controlPr>
            </control>
          </mc:Choice>
        </mc:AlternateContent>
        <mc:AlternateContent xmlns:mc="http://schemas.openxmlformats.org/markup-compatibility/2006">
          <mc:Choice Requires="x14">
            <control shapeId="7723" r:id="rId558" name="Check Box 555">
              <controlPr defaultSize="0" autoFill="0" autoLine="0" autoPict="0">
                <anchor moveWithCells="1">
                  <from>
                    <xdr:col>8706</xdr:col>
                    <xdr:colOff>236220</xdr:colOff>
                    <xdr:row>655373</xdr:row>
                    <xdr:rowOff>83820</xdr:rowOff>
                  </from>
                  <to>
                    <xdr:col>8708</xdr:col>
                    <xdr:colOff>220980</xdr:colOff>
                    <xdr:row>655375</xdr:row>
                    <xdr:rowOff>0</xdr:rowOff>
                  </to>
                </anchor>
              </controlPr>
            </control>
          </mc:Choice>
        </mc:AlternateContent>
        <mc:AlternateContent xmlns:mc="http://schemas.openxmlformats.org/markup-compatibility/2006">
          <mc:Choice Requires="x14">
            <control shapeId="7724" r:id="rId559" name="Check Box 556">
              <controlPr defaultSize="0" autoFill="0" autoLine="0" autoPict="0">
                <anchor moveWithCells="1">
                  <from>
                    <xdr:col>8706</xdr:col>
                    <xdr:colOff>236220</xdr:colOff>
                    <xdr:row>720909</xdr:row>
                    <xdr:rowOff>83820</xdr:rowOff>
                  </from>
                  <to>
                    <xdr:col>8708</xdr:col>
                    <xdr:colOff>220980</xdr:colOff>
                    <xdr:row>720911</xdr:row>
                    <xdr:rowOff>0</xdr:rowOff>
                  </to>
                </anchor>
              </controlPr>
            </control>
          </mc:Choice>
        </mc:AlternateContent>
        <mc:AlternateContent xmlns:mc="http://schemas.openxmlformats.org/markup-compatibility/2006">
          <mc:Choice Requires="x14">
            <control shapeId="7725" r:id="rId560" name="Check Box 557">
              <controlPr defaultSize="0" autoFill="0" autoLine="0" autoPict="0">
                <anchor moveWithCells="1">
                  <from>
                    <xdr:col>8706</xdr:col>
                    <xdr:colOff>236220</xdr:colOff>
                    <xdr:row>786445</xdr:row>
                    <xdr:rowOff>83820</xdr:rowOff>
                  </from>
                  <to>
                    <xdr:col>8708</xdr:col>
                    <xdr:colOff>220980</xdr:colOff>
                    <xdr:row>786447</xdr:row>
                    <xdr:rowOff>0</xdr:rowOff>
                  </to>
                </anchor>
              </controlPr>
            </control>
          </mc:Choice>
        </mc:AlternateContent>
        <mc:AlternateContent xmlns:mc="http://schemas.openxmlformats.org/markup-compatibility/2006">
          <mc:Choice Requires="x14">
            <control shapeId="7726" r:id="rId561" name="Check Box 558">
              <controlPr defaultSize="0" autoFill="0" autoLine="0" autoPict="0">
                <anchor moveWithCells="1">
                  <from>
                    <xdr:col>8706</xdr:col>
                    <xdr:colOff>236220</xdr:colOff>
                    <xdr:row>851981</xdr:row>
                    <xdr:rowOff>83820</xdr:rowOff>
                  </from>
                  <to>
                    <xdr:col>8708</xdr:col>
                    <xdr:colOff>220980</xdr:colOff>
                    <xdr:row>851983</xdr:row>
                    <xdr:rowOff>0</xdr:rowOff>
                  </to>
                </anchor>
              </controlPr>
            </control>
          </mc:Choice>
        </mc:AlternateContent>
        <mc:AlternateContent xmlns:mc="http://schemas.openxmlformats.org/markup-compatibility/2006">
          <mc:Choice Requires="x14">
            <control shapeId="7727" r:id="rId562" name="Check Box 559">
              <controlPr defaultSize="0" autoFill="0" autoLine="0" autoPict="0">
                <anchor moveWithCells="1">
                  <from>
                    <xdr:col>8706</xdr:col>
                    <xdr:colOff>236220</xdr:colOff>
                    <xdr:row>917517</xdr:row>
                    <xdr:rowOff>83820</xdr:rowOff>
                  </from>
                  <to>
                    <xdr:col>8708</xdr:col>
                    <xdr:colOff>220980</xdr:colOff>
                    <xdr:row>917519</xdr:row>
                    <xdr:rowOff>0</xdr:rowOff>
                  </to>
                </anchor>
              </controlPr>
            </control>
          </mc:Choice>
        </mc:AlternateContent>
        <mc:AlternateContent xmlns:mc="http://schemas.openxmlformats.org/markup-compatibility/2006">
          <mc:Choice Requires="x14">
            <control shapeId="7728" r:id="rId563" name="Check Box 560">
              <controlPr defaultSize="0" autoFill="0" autoLine="0" autoPict="0">
                <anchor moveWithCells="1">
                  <from>
                    <xdr:col>8706</xdr:col>
                    <xdr:colOff>236220</xdr:colOff>
                    <xdr:row>983053</xdr:row>
                    <xdr:rowOff>83820</xdr:rowOff>
                  </from>
                  <to>
                    <xdr:col>8708</xdr:col>
                    <xdr:colOff>220980</xdr:colOff>
                    <xdr:row>983055</xdr:row>
                    <xdr:rowOff>0</xdr:rowOff>
                  </to>
                </anchor>
              </controlPr>
            </control>
          </mc:Choice>
        </mc:AlternateContent>
        <mc:AlternateContent xmlns:mc="http://schemas.openxmlformats.org/markup-compatibility/2006">
          <mc:Choice Requires="x14">
            <control shapeId="7729" r:id="rId564" name="Check Box 561">
              <controlPr defaultSize="0" autoFill="0" autoLine="0" autoPict="0">
                <anchor moveWithCells="1">
                  <from>
                    <xdr:col>8962</xdr:col>
                    <xdr:colOff>236220</xdr:colOff>
                    <xdr:row>13</xdr:row>
                    <xdr:rowOff>83820</xdr:rowOff>
                  </from>
                  <to>
                    <xdr:col>8964</xdr:col>
                    <xdr:colOff>220980</xdr:colOff>
                    <xdr:row>15</xdr:row>
                    <xdr:rowOff>0</xdr:rowOff>
                  </to>
                </anchor>
              </controlPr>
            </control>
          </mc:Choice>
        </mc:AlternateContent>
        <mc:AlternateContent xmlns:mc="http://schemas.openxmlformats.org/markup-compatibility/2006">
          <mc:Choice Requires="x14">
            <control shapeId="7730" r:id="rId565" name="Check Box 562">
              <controlPr defaultSize="0" autoFill="0" autoLine="0" autoPict="0">
                <anchor moveWithCells="1">
                  <from>
                    <xdr:col>8962</xdr:col>
                    <xdr:colOff>236220</xdr:colOff>
                    <xdr:row>65549</xdr:row>
                    <xdr:rowOff>83820</xdr:rowOff>
                  </from>
                  <to>
                    <xdr:col>8964</xdr:col>
                    <xdr:colOff>220980</xdr:colOff>
                    <xdr:row>65551</xdr:row>
                    <xdr:rowOff>0</xdr:rowOff>
                  </to>
                </anchor>
              </controlPr>
            </control>
          </mc:Choice>
        </mc:AlternateContent>
        <mc:AlternateContent xmlns:mc="http://schemas.openxmlformats.org/markup-compatibility/2006">
          <mc:Choice Requires="x14">
            <control shapeId="7731" r:id="rId566" name="Check Box 563">
              <controlPr defaultSize="0" autoFill="0" autoLine="0" autoPict="0">
                <anchor moveWithCells="1">
                  <from>
                    <xdr:col>8962</xdr:col>
                    <xdr:colOff>236220</xdr:colOff>
                    <xdr:row>131085</xdr:row>
                    <xdr:rowOff>83820</xdr:rowOff>
                  </from>
                  <to>
                    <xdr:col>8964</xdr:col>
                    <xdr:colOff>220980</xdr:colOff>
                    <xdr:row>131087</xdr:row>
                    <xdr:rowOff>0</xdr:rowOff>
                  </to>
                </anchor>
              </controlPr>
            </control>
          </mc:Choice>
        </mc:AlternateContent>
        <mc:AlternateContent xmlns:mc="http://schemas.openxmlformats.org/markup-compatibility/2006">
          <mc:Choice Requires="x14">
            <control shapeId="7732" r:id="rId567" name="Check Box 564">
              <controlPr defaultSize="0" autoFill="0" autoLine="0" autoPict="0">
                <anchor moveWithCells="1">
                  <from>
                    <xdr:col>8962</xdr:col>
                    <xdr:colOff>236220</xdr:colOff>
                    <xdr:row>196621</xdr:row>
                    <xdr:rowOff>83820</xdr:rowOff>
                  </from>
                  <to>
                    <xdr:col>8964</xdr:col>
                    <xdr:colOff>220980</xdr:colOff>
                    <xdr:row>196623</xdr:row>
                    <xdr:rowOff>0</xdr:rowOff>
                  </to>
                </anchor>
              </controlPr>
            </control>
          </mc:Choice>
        </mc:AlternateContent>
        <mc:AlternateContent xmlns:mc="http://schemas.openxmlformats.org/markup-compatibility/2006">
          <mc:Choice Requires="x14">
            <control shapeId="7733" r:id="rId568" name="Check Box 565">
              <controlPr defaultSize="0" autoFill="0" autoLine="0" autoPict="0">
                <anchor moveWithCells="1">
                  <from>
                    <xdr:col>8962</xdr:col>
                    <xdr:colOff>236220</xdr:colOff>
                    <xdr:row>262157</xdr:row>
                    <xdr:rowOff>83820</xdr:rowOff>
                  </from>
                  <to>
                    <xdr:col>8964</xdr:col>
                    <xdr:colOff>220980</xdr:colOff>
                    <xdr:row>262159</xdr:row>
                    <xdr:rowOff>0</xdr:rowOff>
                  </to>
                </anchor>
              </controlPr>
            </control>
          </mc:Choice>
        </mc:AlternateContent>
        <mc:AlternateContent xmlns:mc="http://schemas.openxmlformats.org/markup-compatibility/2006">
          <mc:Choice Requires="x14">
            <control shapeId="7734" r:id="rId569" name="Check Box 566">
              <controlPr defaultSize="0" autoFill="0" autoLine="0" autoPict="0">
                <anchor moveWithCells="1">
                  <from>
                    <xdr:col>8962</xdr:col>
                    <xdr:colOff>236220</xdr:colOff>
                    <xdr:row>327693</xdr:row>
                    <xdr:rowOff>83820</xdr:rowOff>
                  </from>
                  <to>
                    <xdr:col>8964</xdr:col>
                    <xdr:colOff>220980</xdr:colOff>
                    <xdr:row>327695</xdr:row>
                    <xdr:rowOff>0</xdr:rowOff>
                  </to>
                </anchor>
              </controlPr>
            </control>
          </mc:Choice>
        </mc:AlternateContent>
        <mc:AlternateContent xmlns:mc="http://schemas.openxmlformats.org/markup-compatibility/2006">
          <mc:Choice Requires="x14">
            <control shapeId="7735" r:id="rId570" name="Check Box 567">
              <controlPr defaultSize="0" autoFill="0" autoLine="0" autoPict="0">
                <anchor moveWithCells="1">
                  <from>
                    <xdr:col>8962</xdr:col>
                    <xdr:colOff>236220</xdr:colOff>
                    <xdr:row>393229</xdr:row>
                    <xdr:rowOff>83820</xdr:rowOff>
                  </from>
                  <to>
                    <xdr:col>8964</xdr:col>
                    <xdr:colOff>220980</xdr:colOff>
                    <xdr:row>393231</xdr:row>
                    <xdr:rowOff>0</xdr:rowOff>
                  </to>
                </anchor>
              </controlPr>
            </control>
          </mc:Choice>
        </mc:AlternateContent>
        <mc:AlternateContent xmlns:mc="http://schemas.openxmlformats.org/markup-compatibility/2006">
          <mc:Choice Requires="x14">
            <control shapeId="7736" r:id="rId571" name="Check Box 568">
              <controlPr defaultSize="0" autoFill="0" autoLine="0" autoPict="0">
                <anchor moveWithCells="1">
                  <from>
                    <xdr:col>8962</xdr:col>
                    <xdr:colOff>236220</xdr:colOff>
                    <xdr:row>458765</xdr:row>
                    <xdr:rowOff>83820</xdr:rowOff>
                  </from>
                  <to>
                    <xdr:col>8964</xdr:col>
                    <xdr:colOff>220980</xdr:colOff>
                    <xdr:row>458767</xdr:row>
                    <xdr:rowOff>0</xdr:rowOff>
                  </to>
                </anchor>
              </controlPr>
            </control>
          </mc:Choice>
        </mc:AlternateContent>
        <mc:AlternateContent xmlns:mc="http://schemas.openxmlformats.org/markup-compatibility/2006">
          <mc:Choice Requires="x14">
            <control shapeId="7737" r:id="rId572" name="Check Box 569">
              <controlPr defaultSize="0" autoFill="0" autoLine="0" autoPict="0">
                <anchor moveWithCells="1">
                  <from>
                    <xdr:col>8962</xdr:col>
                    <xdr:colOff>236220</xdr:colOff>
                    <xdr:row>524301</xdr:row>
                    <xdr:rowOff>83820</xdr:rowOff>
                  </from>
                  <to>
                    <xdr:col>8964</xdr:col>
                    <xdr:colOff>220980</xdr:colOff>
                    <xdr:row>524303</xdr:row>
                    <xdr:rowOff>0</xdr:rowOff>
                  </to>
                </anchor>
              </controlPr>
            </control>
          </mc:Choice>
        </mc:AlternateContent>
        <mc:AlternateContent xmlns:mc="http://schemas.openxmlformats.org/markup-compatibility/2006">
          <mc:Choice Requires="x14">
            <control shapeId="7738" r:id="rId573" name="Check Box 570">
              <controlPr defaultSize="0" autoFill="0" autoLine="0" autoPict="0">
                <anchor moveWithCells="1">
                  <from>
                    <xdr:col>8962</xdr:col>
                    <xdr:colOff>236220</xdr:colOff>
                    <xdr:row>589837</xdr:row>
                    <xdr:rowOff>83820</xdr:rowOff>
                  </from>
                  <to>
                    <xdr:col>8964</xdr:col>
                    <xdr:colOff>220980</xdr:colOff>
                    <xdr:row>589839</xdr:row>
                    <xdr:rowOff>0</xdr:rowOff>
                  </to>
                </anchor>
              </controlPr>
            </control>
          </mc:Choice>
        </mc:AlternateContent>
        <mc:AlternateContent xmlns:mc="http://schemas.openxmlformats.org/markup-compatibility/2006">
          <mc:Choice Requires="x14">
            <control shapeId="7739" r:id="rId574" name="Check Box 571">
              <controlPr defaultSize="0" autoFill="0" autoLine="0" autoPict="0">
                <anchor moveWithCells="1">
                  <from>
                    <xdr:col>8962</xdr:col>
                    <xdr:colOff>236220</xdr:colOff>
                    <xdr:row>655373</xdr:row>
                    <xdr:rowOff>83820</xdr:rowOff>
                  </from>
                  <to>
                    <xdr:col>8964</xdr:col>
                    <xdr:colOff>220980</xdr:colOff>
                    <xdr:row>655375</xdr:row>
                    <xdr:rowOff>0</xdr:rowOff>
                  </to>
                </anchor>
              </controlPr>
            </control>
          </mc:Choice>
        </mc:AlternateContent>
        <mc:AlternateContent xmlns:mc="http://schemas.openxmlformats.org/markup-compatibility/2006">
          <mc:Choice Requires="x14">
            <control shapeId="7740" r:id="rId575" name="Check Box 572">
              <controlPr defaultSize="0" autoFill="0" autoLine="0" autoPict="0">
                <anchor moveWithCells="1">
                  <from>
                    <xdr:col>8962</xdr:col>
                    <xdr:colOff>236220</xdr:colOff>
                    <xdr:row>720909</xdr:row>
                    <xdr:rowOff>83820</xdr:rowOff>
                  </from>
                  <to>
                    <xdr:col>8964</xdr:col>
                    <xdr:colOff>220980</xdr:colOff>
                    <xdr:row>720911</xdr:row>
                    <xdr:rowOff>0</xdr:rowOff>
                  </to>
                </anchor>
              </controlPr>
            </control>
          </mc:Choice>
        </mc:AlternateContent>
        <mc:AlternateContent xmlns:mc="http://schemas.openxmlformats.org/markup-compatibility/2006">
          <mc:Choice Requires="x14">
            <control shapeId="7741" r:id="rId576" name="Check Box 573">
              <controlPr defaultSize="0" autoFill="0" autoLine="0" autoPict="0">
                <anchor moveWithCells="1">
                  <from>
                    <xdr:col>8962</xdr:col>
                    <xdr:colOff>236220</xdr:colOff>
                    <xdr:row>786445</xdr:row>
                    <xdr:rowOff>83820</xdr:rowOff>
                  </from>
                  <to>
                    <xdr:col>8964</xdr:col>
                    <xdr:colOff>220980</xdr:colOff>
                    <xdr:row>786447</xdr:row>
                    <xdr:rowOff>0</xdr:rowOff>
                  </to>
                </anchor>
              </controlPr>
            </control>
          </mc:Choice>
        </mc:AlternateContent>
        <mc:AlternateContent xmlns:mc="http://schemas.openxmlformats.org/markup-compatibility/2006">
          <mc:Choice Requires="x14">
            <control shapeId="7742" r:id="rId577" name="Check Box 574">
              <controlPr defaultSize="0" autoFill="0" autoLine="0" autoPict="0">
                <anchor moveWithCells="1">
                  <from>
                    <xdr:col>8962</xdr:col>
                    <xdr:colOff>236220</xdr:colOff>
                    <xdr:row>851981</xdr:row>
                    <xdr:rowOff>83820</xdr:rowOff>
                  </from>
                  <to>
                    <xdr:col>8964</xdr:col>
                    <xdr:colOff>220980</xdr:colOff>
                    <xdr:row>851983</xdr:row>
                    <xdr:rowOff>0</xdr:rowOff>
                  </to>
                </anchor>
              </controlPr>
            </control>
          </mc:Choice>
        </mc:AlternateContent>
        <mc:AlternateContent xmlns:mc="http://schemas.openxmlformats.org/markup-compatibility/2006">
          <mc:Choice Requires="x14">
            <control shapeId="7743" r:id="rId578" name="Check Box 575">
              <controlPr defaultSize="0" autoFill="0" autoLine="0" autoPict="0">
                <anchor moveWithCells="1">
                  <from>
                    <xdr:col>8962</xdr:col>
                    <xdr:colOff>236220</xdr:colOff>
                    <xdr:row>917517</xdr:row>
                    <xdr:rowOff>83820</xdr:rowOff>
                  </from>
                  <to>
                    <xdr:col>8964</xdr:col>
                    <xdr:colOff>220980</xdr:colOff>
                    <xdr:row>917519</xdr:row>
                    <xdr:rowOff>0</xdr:rowOff>
                  </to>
                </anchor>
              </controlPr>
            </control>
          </mc:Choice>
        </mc:AlternateContent>
        <mc:AlternateContent xmlns:mc="http://schemas.openxmlformats.org/markup-compatibility/2006">
          <mc:Choice Requires="x14">
            <control shapeId="7744" r:id="rId579" name="Check Box 576">
              <controlPr defaultSize="0" autoFill="0" autoLine="0" autoPict="0">
                <anchor moveWithCells="1">
                  <from>
                    <xdr:col>8962</xdr:col>
                    <xdr:colOff>236220</xdr:colOff>
                    <xdr:row>983053</xdr:row>
                    <xdr:rowOff>83820</xdr:rowOff>
                  </from>
                  <to>
                    <xdr:col>8964</xdr:col>
                    <xdr:colOff>220980</xdr:colOff>
                    <xdr:row>983055</xdr:row>
                    <xdr:rowOff>0</xdr:rowOff>
                  </to>
                </anchor>
              </controlPr>
            </control>
          </mc:Choice>
        </mc:AlternateContent>
        <mc:AlternateContent xmlns:mc="http://schemas.openxmlformats.org/markup-compatibility/2006">
          <mc:Choice Requires="x14">
            <control shapeId="7745" r:id="rId580" name="Check Box 577">
              <controlPr defaultSize="0" autoFill="0" autoLine="0" autoPict="0">
                <anchor moveWithCells="1">
                  <from>
                    <xdr:col>9218</xdr:col>
                    <xdr:colOff>236220</xdr:colOff>
                    <xdr:row>13</xdr:row>
                    <xdr:rowOff>83820</xdr:rowOff>
                  </from>
                  <to>
                    <xdr:col>9220</xdr:col>
                    <xdr:colOff>220980</xdr:colOff>
                    <xdr:row>15</xdr:row>
                    <xdr:rowOff>0</xdr:rowOff>
                  </to>
                </anchor>
              </controlPr>
            </control>
          </mc:Choice>
        </mc:AlternateContent>
        <mc:AlternateContent xmlns:mc="http://schemas.openxmlformats.org/markup-compatibility/2006">
          <mc:Choice Requires="x14">
            <control shapeId="7746" r:id="rId581" name="Check Box 578">
              <controlPr defaultSize="0" autoFill="0" autoLine="0" autoPict="0">
                <anchor moveWithCells="1">
                  <from>
                    <xdr:col>9218</xdr:col>
                    <xdr:colOff>236220</xdr:colOff>
                    <xdr:row>65549</xdr:row>
                    <xdr:rowOff>83820</xdr:rowOff>
                  </from>
                  <to>
                    <xdr:col>9220</xdr:col>
                    <xdr:colOff>220980</xdr:colOff>
                    <xdr:row>65551</xdr:row>
                    <xdr:rowOff>0</xdr:rowOff>
                  </to>
                </anchor>
              </controlPr>
            </control>
          </mc:Choice>
        </mc:AlternateContent>
        <mc:AlternateContent xmlns:mc="http://schemas.openxmlformats.org/markup-compatibility/2006">
          <mc:Choice Requires="x14">
            <control shapeId="7747" r:id="rId582" name="Check Box 579">
              <controlPr defaultSize="0" autoFill="0" autoLine="0" autoPict="0">
                <anchor moveWithCells="1">
                  <from>
                    <xdr:col>9218</xdr:col>
                    <xdr:colOff>236220</xdr:colOff>
                    <xdr:row>131085</xdr:row>
                    <xdr:rowOff>83820</xdr:rowOff>
                  </from>
                  <to>
                    <xdr:col>9220</xdr:col>
                    <xdr:colOff>220980</xdr:colOff>
                    <xdr:row>131087</xdr:row>
                    <xdr:rowOff>0</xdr:rowOff>
                  </to>
                </anchor>
              </controlPr>
            </control>
          </mc:Choice>
        </mc:AlternateContent>
        <mc:AlternateContent xmlns:mc="http://schemas.openxmlformats.org/markup-compatibility/2006">
          <mc:Choice Requires="x14">
            <control shapeId="7748" r:id="rId583" name="Check Box 580">
              <controlPr defaultSize="0" autoFill="0" autoLine="0" autoPict="0">
                <anchor moveWithCells="1">
                  <from>
                    <xdr:col>9218</xdr:col>
                    <xdr:colOff>236220</xdr:colOff>
                    <xdr:row>196621</xdr:row>
                    <xdr:rowOff>83820</xdr:rowOff>
                  </from>
                  <to>
                    <xdr:col>9220</xdr:col>
                    <xdr:colOff>220980</xdr:colOff>
                    <xdr:row>196623</xdr:row>
                    <xdr:rowOff>0</xdr:rowOff>
                  </to>
                </anchor>
              </controlPr>
            </control>
          </mc:Choice>
        </mc:AlternateContent>
        <mc:AlternateContent xmlns:mc="http://schemas.openxmlformats.org/markup-compatibility/2006">
          <mc:Choice Requires="x14">
            <control shapeId="7749" r:id="rId584" name="Check Box 581">
              <controlPr defaultSize="0" autoFill="0" autoLine="0" autoPict="0">
                <anchor moveWithCells="1">
                  <from>
                    <xdr:col>9218</xdr:col>
                    <xdr:colOff>236220</xdr:colOff>
                    <xdr:row>262157</xdr:row>
                    <xdr:rowOff>83820</xdr:rowOff>
                  </from>
                  <to>
                    <xdr:col>9220</xdr:col>
                    <xdr:colOff>220980</xdr:colOff>
                    <xdr:row>262159</xdr:row>
                    <xdr:rowOff>0</xdr:rowOff>
                  </to>
                </anchor>
              </controlPr>
            </control>
          </mc:Choice>
        </mc:AlternateContent>
        <mc:AlternateContent xmlns:mc="http://schemas.openxmlformats.org/markup-compatibility/2006">
          <mc:Choice Requires="x14">
            <control shapeId="7750" r:id="rId585" name="Check Box 582">
              <controlPr defaultSize="0" autoFill="0" autoLine="0" autoPict="0">
                <anchor moveWithCells="1">
                  <from>
                    <xdr:col>9218</xdr:col>
                    <xdr:colOff>236220</xdr:colOff>
                    <xdr:row>327693</xdr:row>
                    <xdr:rowOff>83820</xdr:rowOff>
                  </from>
                  <to>
                    <xdr:col>9220</xdr:col>
                    <xdr:colOff>220980</xdr:colOff>
                    <xdr:row>327695</xdr:row>
                    <xdr:rowOff>0</xdr:rowOff>
                  </to>
                </anchor>
              </controlPr>
            </control>
          </mc:Choice>
        </mc:AlternateContent>
        <mc:AlternateContent xmlns:mc="http://schemas.openxmlformats.org/markup-compatibility/2006">
          <mc:Choice Requires="x14">
            <control shapeId="7751" r:id="rId586" name="Check Box 583">
              <controlPr defaultSize="0" autoFill="0" autoLine="0" autoPict="0">
                <anchor moveWithCells="1">
                  <from>
                    <xdr:col>9218</xdr:col>
                    <xdr:colOff>236220</xdr:colOff>
                    <xdr:row>393229</xdr:row>
                    <xdr:rowOff>83820</xdr:rowOff>
                  </from>
                  <to>
                    <xdr:col>9220</xdr:col>
                    <xdr:colOff>220980</xdr:colOff>
                    <xdr:row>393231</xdr:row>
                    <xdr:rowOff>0</xdr:rowOff>
                  </to>
                </anchor>
              </controlPr>
            </control>
          </mc:Choice>
        </mc:AlternateContent>
        <mc:AlternateContent xmlns:mc="http://schemas.openxmlformats.org/markup-compatibility/2006">
          <mc:Choice Requires="x14">
            <control shapeId="7752" r:id="rId587" name="Check Box 584">
              <controlPr defaultSize="0" autoFill="0" autoLine="0" autoPict="0">
                <anchor moveWithCells="1">
                  <from>
                    <xdr:col>9218</xdr:col>
                    <xdr:colOff>236220</xdr:colOff>
                    <xdr:row>458765</xdr:row>
                    <xdr:rowOff>83820</xdr:rowOff>
                  </from>
                  <to>
                    <xdr:col>9220</xdr:col>
                    <xdr:colOff>220980</xdr:colOff>
                    <xdr:row>458767</xdr:row>
                    <xdr:rowOff>0</xdr:rowOff>
                  </to>
                </anchor>
              </controlPr>
            </control>
          </mc:Choice>
        </mc:AlternateContent>
        <mc:AlternateContent xmlns:mc="http://schemas.openxmlformats.org/markup-compatibility/2006">
          <mc:Choice Requires="x14">
            <control shapeId="7753" r:id="rId588" name="Check Box 585">
              <controlPr defaultSize="0" autoFill="0" autoLine="0" autoPict="0">
                <anchor moveWithCells="1">
                  <from>
                    <xdr:col>9218</xdr:col>
                    <xdr:colOff>236220</xdr:colOff>
                    <xdr:row>524301</xdr:row>
                    <xdr:rowOff>83820</xdr:rowOff>
                  </from>
                  <to>
                    <xdr:col>9220</xdr:col>
                    <xdr:colOff>220980</xdr:colOff>
                    <xdr:row>524303</xdr:row>
                    <xdr:rowOff>0</xdr:rowOff>
                  </to>
                </anchor>
              </controlPr>
            </control>
          </mc:Choice>
        </mc:AlternateContent>
        <mc:AlternateContent xmlns:mc="http://schemas.openxmlformats.org/markup-compatibility/2006">
          <mc:Choice Requires="x14">
            <control shapeId="7754" r:id="rId589" name="Check Box 586">
              <controlPr defaultSize="0" autoFill="0" autoLine="0" autoPict="0">
                <anchor moveWithCells="1">
                  <from>
                    <xdr:col>9218</xdr:col>
                    <xdr:colOff>236220</xdr:colOff>
                    <xdr:row>589837</xdr:row>
                    <xdr:rowOff>83820</xdr:rowOff>
                  </from>
                  <to>
                    <xdr:col>9220</xdr:col>
                    <xdr:colOff>220980</xdr:colOff>
                    <xdr:row>589839</xdr:row>
                    <xdr:rowOff>0</xdr:rowOff>
                  </to>
                </anchor>
              </controlPr>
            </control>
          </mc:Choice>
        </mc:AlternateContent>
        <mc:AlternateContent xmlns:mc="http://schemas.openxmlformats.org/markup-compatibility/2006">
          <mc:Choice Requires="x14">
            <control shapeId="7755" r:id="rId590" name="Check Box 587">
              <controlPr defaultSize="0" autoFill="0" autoLine="0" autoPict="0">
                <anchor moveWithCells="1">
                  <from>
                    <xdr:col>9218</xdr:col>
                    <xdr:colOff>236220</xdr:colOff>
                    <xdr:row>655373</xdr:row>
                    <xdr:rowOff>83820</xdr:rowOff>
                  </from>
                  <to>
                    <xdr:col>9220</xdr:col>
                    <xdr:colOff>220980</xdr:colOff>
                    <xdr:row>655375</xdr:row>
                    <xdr:rowOff>0</xdr:rowOff>
                  </to>
                </anchor>
              </controlPr>
            </control>
          </mc:Choice>
        </mc:AlternateContent>
        <mc:AlternateContent xmlns:mc="http://schemas.openxmlformats.org/markup-compatibility/2006">
          <mc:Choice Requires="x14">
            <control shapeId="7756" r:id="rId591" name="Check Box 588">
              <controlPr defaultSize="0" autoFill="0" autoLine="0" autoPict="0">
                <anchor moveWithCells="1">
                  <from>
                    <xdr:col>9218</xdr:col>
                    <xdr:colOff>236220</xdr:colOff>
                    <xdr:row>720909</xdr:row>
                    <xdr:rowOff>83820</xdr:rowOff>
                  </from>
                  <to>
                    <xdr:col>9220</xdr:col>
                    <xdr:colOff>220980</xdr:colOff>
                    <xdr:row>720911</xdr:row>
                    <xdr:rowOff>0</xdr:rowOff>
                  </to>
                </anchor>
              </controlPr>
            </control>
          </mc:Choice>
        </mc:AlternateContent>
        <mc:AlternateContent xmlns:mc="http://schemas.openxmlformats.org/markup-compatibility/2006">
          <mc:Choice Requires="x14">
            <control shapeId="7757" r:id="rId592" name="Check Box 589">
              <controlPr defaultSize="0" autoFill="0" autoLine="0" autoPict="0">
                <anchor moveWithCells="1">
                  <from>
                    <xdr:col>9218</xdr:col>
                    <xdr:colOff>236220</xdr:colOff>
                    <xdr:row>786445</xdr:row>
                    <xdr:rowOff>83820</xdr:rowOff>
                  </from>
                  <to>
                    <xdr:col>9220</xdr:col>
                    <xdr:colOff>220980</xdr:colOff>
                    <xdr:row>786447</xdr:row>
                    <xdr:rowOff>0</xdr:rowOff>
                  </to>
                </anchor>
              </controlPr>
            </control>
          </mc:Choice>
        </mc:AlternateContent>
        <mc:AlternateContent xmlns:mc="http://schemas.openxmlformats.org/markup-compatibility/2006">
          <mc:Choice Requires="x14">
            <control shapeId="7758" r:id="rId593" name="Check Box 590">
              <controlPr defaultSize="0" autoFill="0" autoLine="0" autoPict="0">
                <anchor moveWithCells="1">
                  <from>
                    <xdr:col>9218</xdr:col>
                    <xdr:colOff>236220</xdr:colOff>
                    <xdr:row>851981</xdr:row>
                    <xdr:rowOff>83820</xdr:rowOff>
                  </from>
                  <to>
                    <xdr:col>9220</xdr:col>
                    <xdr:colOff>220980</xdr:colOff>
                    <xdr:row>851983</xdr:row>
                    <xdr:rowOff>0</xdr:rowOff>
                  </to>
                </anchor>
              </controlPr>
            </control>
          </mc:Choice>
        </mc:AlternateContent>
        <mc:AlternateContent xmlns:mc="http://schemas.openxmlformats.org/markup-compatibility/2006">
          <mc:Choice Requires="x14">
            <control shapeId="7759" r:id="rId594" name="Check Box 591">
              <controlPr defaultSize="0" autoFill="0" autoLine="0" autoPict="0">
                <anchor moveWithCells="1">
                  <from>
                    <xdr:col>9218</xdr:col>
                    <xdr:colOff>236220</xdr:colOff>
                    <xdr:row>917517</xdr:row>
                    <xdr:rowOff>83820</xdr:rowOff>
                  </from>
                  <to>
                    <xdr:col>9220</xdr:col>
                    <xdr:colOff>220980</xdr:colOff>
                    <xdr:row>917519</xdr:row>
                    <xdr:rowOff>0</xdr:rowOff>
                  </to>
                </anchor>
              </controlPr>
            </control>
          </mc:Choice>
        </mc:AlternateContent>
        <mc:AlternateContent xmlns:mc="http://schemas.openxmlformats.org/markup-compatibility/2006">
          <mc:Choice Requires="x14">
            <control shapeId="7760" r:id="rId595" name="Check Box 592">
              <controlPr defaultSize="0" autoFill="0" autoLine="0" autoPict="0">
                <anchor moveWithCells="1">
                  <from>
                    <xdr:col>9218</xdr:col>
                    <xdr:colOff>236220</xdr:colOff>
                    <xdr:row>983053</xdr:row>
                    <xdr:rowOff>83820</xdr:rowOff>
                  </from>
                  <to>
                    <xdr:col>9220</xdr:col>
                    <xdr:colOff>220980</xdr:colOff>
                    <xdr:row>983055</xdr:row>
                    <xdr:rowOff>0</xdr:rowOff>
                  </to>
                </anchor>
              </controlPr>
            </control>
          </mc:Choice>
        </mc:AlternateContent>
        <mc:AlternateContent xmlns:mc="http://schemas.openxmlformats.org/markup-compatibility/2006">
          <mc:Choice Requires="x14">
            <control shapeId="7761" r:id="rId596" name="Check Box 593">
              <controlPr defaultSize="0" autoFill="0" autoLine="0" autoPict="0">
                <anchor moveWithCells="1">
                  <from>
                    <xdr:col>9474</xdr:col>
                    <xdr:colOff>236220</xdr:colOff>
                    <xdr:row>13</xdr:row>
                    <xdr:rowOff>83820</xdr:rowOff>
                  </from>
                  <to>
                    <xdr:col>9476</xdr:col>
                    <xdr:colOff>220980</xdr:colOff>
                    <xdr:row>15</xdr:row>
                    <xdr:rowOff>0</xdr:rowOff>
                  </to>
                </anchor>
              </controlPr>
            </control>
          </mc:Choice>
        </mc:AlternateContent>
        <mc:AlternateContent xmlns:mc="http://schemas.openxmlformats.org/markup-compatibility/2006">
          <mc:Choice Requires="x14">
            <control shapeId="7762" r:id="rId597" name="Check Box 594">
              <controlPr defaultSize="0" autoFill="0" autoLine="0" autoPict="0">
                <anchor moveWithCells="1">
                  <from>
                    <xdr:col>9474</xdr:col>
                    <xdr:colOff>236220</xdr:colOff>
                    <xdr:row>65549</xdr:row>
                    <xdr:rowOff>83820</xdr:rowOff>
                  </from>
                  <to>
                    <xdr:col>9476</xdr:col>
                    <xdr:colOff>220980</xdr:colOff>
                    <xdr:row>65551</xdr:row>
                    <xdr:rowOff>0</xdr:rowOff>
                  </to>
                </anchor>
              </controlPr>
            </control>
          </mc:Choice>
        </mc:AlternateContent>
        <mc:AlternateContent xmlns:mc="http://schemas.openxmlformats.org/markup-compatibility/2006">
          <mc:Choice Requires="x14">
            <control shapeId="7763" r:id="rId598" name="Check Box 595">
              <controlPr defaultSize="0" autoFill="0" autoLine="0" autoPict="0">
                <anchor moveWithCells="1">
                  <from>
                    <xdr:col>9474</xdr:col>
                    <xdr:colOff>236220</xdr:colOff>
                    <xdr:row>131085</xdr:row>
                    <xdr:rowOff>83820</xdr:rowOff>
                  </from>
                  <to>
                    <xdr:col>9476</xdr:col>
                    <xdr:colOff>220980</xdr:colOff>
                    <xdr:row>131087</xdr:row>
                    <xdr:rowOff>0</xdr:rowOff>
                  </to>
                </anchor>
              </controlPr>
            </control>
          </mc:Choice>
        </mc:AlternateContent>
        <mc:AlternateContent xmlns:mc="http://schemas.openxmlformats.org/markup-compatibility/2006">
          <mc:Choice Requires="x14">
            <control shapeId="7764" r:id="rId599" name="Check Box 596">
              <controlPr defaultSize="0" autoFill="0" autoLine="0" autoPict="0">
                <anchor moveWithCells="1">
                  <from>
                    <xdr:col>9474</xdr:col>
                    <xdr:colOff>236220</xdr:colOff>
                    <xdr:row>196621</xdr:row>
                    <xdr:rowOff>83820</xdr:rowOff>
                  </from>
                  <to>
                    <xdr:col>9476</xdr:col>
                    <xdr:colOff>220980</xdr:colOff>
                    <xdr:row>196623</xdr:row>
                    <xdr:rowOff>0</xdr:rowOff>
                  </to>
                </anchor>
              </controlPr>
            </control>
          </mc:Choice>
        </mc:AlternateContent>
        <mc:AlternateContent xmlns:mc="http://schemas.openxmlformats.org/markup-compatibility/2006">
          <mc:Choice Requires="x14">
            <control shapeId="7765" r:id="rId600" name="Check Box 597">
              <controlPr defaultSize="0" autoFill="0" autoLine="0" autoPict="0">
                <anchor moveWithCells="1">
                  <from>
                    <xdr:col>9474</xdr:col>
                    <xdr:colOff>236220</xdr:colOff>
                    <xdr:row>262157</xdr:row>
                    <xdr:rowOff>83820</xdr:rowOff>
                  </from>
                  <to>
                    <xdr:col>9476</xdr:col>
                    <xdr:colOff>220980</xdr:colOff>
                    <xdr:row>262159</xdr:row>
                    <xdr:rowOff>0</xdr:rowOff>
                  </to>
                </anchor>
              </controlPr>
            </control>
          </mc:Choice>
        </mc:AlternateContent>
        <mc:AlternateContent xmlns:mc="http://schemas.openxmlformats.org/markup-compatibility/2006">
          <mc:Choice Requires="x14">
            <control shapeId="7766" r:id="rId601" name="Check Box 598">
              <controlPr defaultSize="0" autoFill="0" autoLine="0" autoPict="0">
                <anchor moveWithCells="1">
                  <from>
                    <xdr:col>9474</xdr:col>
                    <xdr:colOff>236220</xdr:colOff>
                    <xdr:row>327693</xdr:row>
                    <xdr:rowOff>83820</xdr:rowOff>
                  </from>
                  <to>
                    <xdr:col>9476</xdr:col>
                    <xdr:colOff>220980</xdr:colOff>
                    <xdr:row>327695</xdr:row>
                    <xdr:rowOff>0</xdr:rowOff>
                  </to>
                </anchor>
              </controlPr>
            </control>
          </mc:Choice>
        </mc:AlternateContent>
        <mc:AlternateContent xmlns:mc="http://schemas.openxmlformats.org/markup-compatibility/2006">
          <mc:Choice Requires="x14">
            <control shapeId="7767" r:id="rId602" name="Check Box 599">
              <controlPr defaultSize="0" autoFill="0" autoLine="0" autoPict="0">
                <anchor moveWithCells="1">
                  <from>
                    <xdr:col>9474</xdr:col>
                    <xdr:colOff>236220</xdr:colOff>
                    <xdr:row>393229</xdr:row>
                    <xdr:rowOff>83820</xdr:rowOff>
                  </from>
                  <to>
                    <xdr:col>9476</xdr:col>
                    <xdr:colOff>220980</xdr:colOff>
                    <xdr:row>393231</xdr:row>
                    <xdr:rowOff>0</xdr:rowOff>
                  </to>
                </anchor>
              </controlPr>
            </control>
          </mc:Choice>
        </mc:AlternateContent>
        <mc:AlternateContent xmlns:mc="http://schemas.openxmlformats.org/markup-compatibility/2006">
          <mc:Choice Requires="x14">
            <control shapeId="7768" r:id="rId603" name="Check Box 600">
              <controlPr defaultSize="0" autoFill="0" autoLine="0" autoPict="0">
                <anchor moveWithCells="1">
                  <from>
                    <xdr:col>9474</xdr:col>
                    <xdr:colOff>236220</xdr:colOff>
                    <xdr:row>458765</xdr:row>
                    <xdr:rowOff>83820</xdr:rowOff>
                  </from>
                  <to>
                    <xdr:col>9476</xdr:col>
                    <xdr:colOff>220980</xdr:colOff>
                    <xdr:row>458767</xdr:row>
                    <xdr:rowOff>0</xdr:rowOff>
                  </to>
                </anchor>
              </controlPr>
            </control>
          </mc:Choice>
        </mc:AlternateContent>
        <mc:AlternateContent xmlns:mc="http://schemas.openxmlformats.org/markup-compatibility/2006">
          <mc:Choice Requires="x14">
            <control shapeId="7769" r:id="rId604" name="Check Box 601">
              <controlPr defaultSize="0" autoFill="0" autoLine="0" autoPict="0">
                <anchor moveWithCells="1">
                  <from>
                    <xdr:col>9474</xdr:col>
                    <xdr:colOff>236220</xdr:colOff>
                    <xdr:row>524301</xdr:row>
                    <xdr:rowOff>83820</xdr:rowOff>
                  </from>
                  <to>
                    <xdr:col>9476</xdr:col>
                    <xdr:colOff>220980</xdr:colOff>
                    <xdr:row>524303</xdr:row>
                    <xdr:rowOff>0</xdr:rowOff>
                  </to>
                </anchor>
              </controlPr>
            </control>
          </mc:Choice>
        </mc:AlternateContent>
        <mc:AlternateContent xmlns:mc="http://schemas.openxmlformats.org/markup-compatibility/2006">
          <mc:Choice Requires="x14">
            <control shapeId="7770" r:id="rId605" name="Check Box 602">
              <controlPr defaultSize="0" autoFill="0" autoLine="0" autoPict="0">
                <anchor moveWithCells="1">
                  <from>
                    <xdr:col>9474</xdr:col>
                    <xdr:colOff>236220</xdr:colOff>
                    <xdr:row>589837</xdr:row>
                    <xdr:rowOff>83820</xdr:rowOff>
                  </from>
                  <to>
                    <xdr:col>9476</xdr:col>
                    <xdr:colOff>220980</xdr:colOff>
                    <xdr:row>589839</xdr:row>
                    <xdr:rowOff>0</xdr:rowOff>
                  </to>
                </anchor>
              </controlPr>
            </control>
          </mc:Choice>
        </mc:AlternateContent>
        <mc:AlternateContent xmlns:mc="http://schemas.openxmlformats.org/markup-compatibility/2006">
          <mc:Choice Requires="x14">
            <control shapeId="7771" r:id="rId606" name="Check Box 603">
              <controlPr defaultSize="0" autoFill="0" autoLine="0" autoPict="0">
                <anchor moveWithCells="1">
                  <from>
                    <xdr:col>9474</xdr:col>
                    <xdr:colOff>236220</xdr:colOff>
                    <xdr:row>655373</xdr:row>
                    <xdr:rowOff>83820</xdr:rowOff>
                  </from>
                  <to>
                    <xdr:col>9476</xdr:col>
                    <xdr:colOff>220980</xdr:colOff>
                    <xdr:row>655375</xdr:row>
                    <xdr:rowOff>0</xdr:rowOff>
                  </to>
                </anchor>
              </controlPr>
            </control>
          </mc:Choice>
        </mc:AlternateContent>
        <mc:AlternateContent xmlns:mc="http://schemas.openxmlformats.org/markup-compatibility/2006">
          <mc:Choice Requires="x14">
            <control shapeId="7772" r:id="rId607" name="Check Box 604">
              <controlPr defaultSize="0" autoFill="0" autoLine="0" autoPict="0">
                <anchor moveWithCells="1">
                  <from>
                    <xdr:col>9474</xdr:col>
                    <xdr:colOff>236220</xdr:colOff>
                    <xdr:row>720909</xdr:row>
                    <xdr:rowOff>83820</xdr:rowOff>
                  </from>
                  <to>
                    <xdr:col>9476</xdr:col>
                    <xdr:colOff>220980</xdr:colOff>
                    <xdr:row>720911</xdr:row>
                    <xdr:rowOff>0</xdr:rowOff>
                  </to>
                </anchor>
              </controlPr>
            </control>
          </mc:Choice>
        </mc:AlternateContent>
        <mc:AlternateContent xmlns:mc="http://schemas.openxmlformats.org/markup-compatibility/2006">
          <mc:Choice Requires="x14">
            <control shapeId="7773" r:id="rId608" name="Check Box 605">
              <controlPr defaultSize="0" autoFill="0" autoLine="0" autoPict="0">
                <anchor moveWithCells="1">
                  <from>
                    <xdr:col>9474</xdr:col>
                    <xdr:colOff>236220</xdr:colOff>
                    <xdr:row>786445</xdr:row>
                    <xdr:rowOff>83820</xdr:rowOff>
                  </from>
                  <to>
                    <xdr:col>9476</xdr:col>
                    <xdr:colOff>220980</xdr:colOff>
                    <xdr:row>786447</xdr:row>
                    <xdr:rowOff>0</xdr:rowOff>
                  </to>
                </anchor>
              </controlPr>
            </control>
          </mc:Choice>
        </mc:AlternateContent>
        <mc:AlternateContent xmlns:mc="http://schemas.openxmlformats.org/markup-compatibility/2006">
          <mc:Choice Requires="x14">
            <control shapeId="7774" r:id="rId609" name="Check Box 606">
              <controlPr defaultSize="0" autoFill="0" autoLine="0" autoPict="0">
                <anchor moveWithCells="1">
                  <from>
                    <xdr:col>9474</xdr:col>
                    <xdr:colOff>236220</xdr:colOff>
                    <xdr:row>851981</xdr:row>
                    <xdr:rowOff>83820</xdr:rowOff>
                  </from>
                  <to>
                    <xdr:col>9476</xdr:col>
                    <xdr:colOff>220980</xdr:colOff>
                    <xdr:row>851983</xdr:row>
                    <xdr:rowOff>0</xdr:rowOff>
                  </to>
                </anchor>
              </controlPr>
            </control>
          </mc:Choice>
        </mc:AlternateContent>
        <mc:AlternateContent xmlns:mc="http://schemas.openxmlformats.org/markup-compatibility/2006">
          <mc:Choice Requires="x14">
            <control shapeId="7775" r:id="rId610" name="Check Box 607">
              <controlPr defaultSize="0" autoFill="0" autoLine="0" autoPict="0">
                <anchor moveWithCells="1">
                  <from>
                    <xdr:col>9474</xdr:col>
                    <xdr:colOff>236220</xdr:colOff>
                    <xdr:row>917517</xdr:row>
                    <xdr:rowOff>83820</xdr:rowOff>
                  </from>
                  <to>
                    <xdr:col>9476</xdr:col>
                    <xdr:colOff>220980</xdr:colOff>
                    <xdr:row>917519</xdr:row>
                    <xdr:rowOff>0</xdr:rowOff>
                  </to>
                </anchor>
              </controlPr>
            </control>
          </mc:Choice>
        </mc:AlternateContent>
        <mc:AlternateContent xmlns:mc="http://schemas.openxmlformats.org/markup-compatibility/2006">
          <mc:Choice Requires="x14">
            <control shapeId="7776" r:id="rId611" name="Check Box 608">
              <controlPr defaultSize="0" autoFill="0" autoLine="0" autoPict="0">
                <anchor moveWithCells="1">
                  <from>
                    <xdr:col>9474</xdr:col>
                    <xdr:colOff>236220</xdr:colOff>
                    <xdr:row>983053</xdr:row>
                    <xdr:rowOff>83820</xdr:rowOff>
                  </from>
                  <to>
                    <xdr:col>9476</xdr:col>
                    <xdr:colOff>220980</xdr:colOff>
                    <xdr:row>983055</xdr:row>
                    <xdr:rowOff>0</xdr:rowOff>
                  </to>
                </anchor>
              </controlPr>
            </control>
          </mc:Choice>
        </mc:AlternateContent>
        <mc:AlternateContent xmlns:mc="http://schemas.openxmlformats.org/markup-compatibility/2006">
          <mc:Choice Requires="x14">
            <control shapeId="7777" r:id="rId612" name="Check Box 609">
              <controlPr defaultSize="0" autoFill="0" autoLine="0" autoPict="0">
                <anchor moveWithCells="1">
                  <from>
                    <xdr:col>9730</xdr:col>
                    <xdr:colOff>236220</xdr:colOff>
                    <xdr:row>13</xdr:row>
                    <xdr:rowOff>83820</xdr:rowOff>
                  </from>
                  <to>
                    <xdr:col>9732</xdr:col>
                    <xdr:colOff>220980</xdr:colOff>
                    <xdr:row>15</xdr:row>
                    <xdr:rowOff>0</xdr:rowOff>
                  </to>
                </anchor>
              </controlPr>
            </control>
          </mc:Choice>
        </mc:AlternateContent>
        <mc:AlternateContent xmlns:mc="http://schemas.openxmlformats.org/markup-compatibility/2006">
          <mc:Choice Requires="x14">
            <control shapeId="7778" r:id="rId613" name="Check Box 610">
              <controlPr defaultSize="0" autoFill="0" autoLine="0" autoPict="0">
                <anchor moveWithCells="1">
                  <from>
                    <xdr:col>9730</xdr:col>
                    <xdr:colOff>236220</xdr:colOff>
                    <xdr:row>65549</xdr:row>
                    <xdr:rowOff>83820</xdr:rowOff>
                  </from>
                  <to>
                    <xdr:col>9732</xdr:col>
                    <xdr:colOff>220980</xdr:colOff>
                    <xdr:row>65551</xdr:row>
                    <xdr:rowOff>0</xdr:rowOff>
                  </to>
                </anchor>
              </controlPr>
            </control>
          </mc:Choice>
        </mc:AlternateContent>
        <mc:AlternateContent xmlns:mc="http://schemas.openxmlformats.org/markup-compatibility/2006">
          <mc:Choice Requires="x14">
            <control shapeId="7779" r:id="rId614" name="Check Box 611">
              <controlPr defaultSize="0" autoFill="0" autoLine="0" autoPict="0">
                <anchor moveWithCells="1">
                  <from>
                    <xdr:col>9730</xdr:col>
                    <xdr:colOff>236220</xdr:colOff>
                    <xdr:row>131085</xdr:row>
                    <xdr:rowOff>83820</xdr:rowOff>
                  </from>
                  <to>
                    <xdr:col>9732</xdr:col>
                    <xdr:colOff>220980</xdr:colOff>
                    <xdr:row>131087</xdr:row>
                    <xdr:rowOff>0</xdr:rowOff>
                  </to>
                </anchor>
              </controlPr>
            </control>
          </mc:Choice>
        </mc:AlternateContent>
        <mc:AlternateContent xmlns:mc="http://schemas.openxmlformats.org/markup-compatibility/2006">
          <mc:Choice Requires="x14">
            <control shapeId="7780" r:id="rId615" name="Check Box 612">
              <controlPr defaultSize="0" autoFill="0" autoLine="0" autoPict="0">
                <anchor moveWithCells="1">
                  <from>
                    <xdr:col>9730</xdr:col>
                    <xdr:colOff>236220</xdr:colOff>
                    <xdr:row>196621</xdr:row>
                    <xdr:rowOff>83820</xdr:rowOff>
                  </from>
                  <to>
                    <xdr:col>9732</xdr:col>
                    <xdr:colOff>220980</xdr:colOff>
                    <xdr:row>196623</xdr:row>
                    <xdr:rowOff>0</xdr:rowOff>
                  </to>
                </anchor>
              </controlPr>
            </control>
          </mc:Choice>
        </mc:AlternateContent>
        <mc:AlternateContent xmlns:mc="http://schemas.openxmlformats.org/markup-compatibility/2006">
          <mc:Choice Requires="x14">
            <control shapeId="7781" r:id="rId616" name="Check Box 613">
              <controlPr defaultSize="0" autoFill="0" autoLine="0" autoPict="0">
                <anchor moveWithCells="1">
                  <from>
                    <xdr:col>9730</xdr:col>
                    <xdr:colOff>236220</xdr:colOff>
                    <xdr:row>262157</xdr:row>
                    <xdr:rowOff>83820</xdr:rowOff>
                  </from>
                  <to>
                    <xdr:col>9732</xdr:col>
                    <xdr:colOff>220980</xdr:colOff>
                    <xdr:row>262159</xdr:row>
                    <xdr:rowOff>0</xdr:rowOff>
                  </to>
                </anchor>
              </controlPr>
            </control>
          </mc:Choice>
        </mc:AlternateContent>
        <mc:AlternateContent xmlns:mc="http://schemas.openxmlformats.org/markup-compatibility/2006">
          <mc:Choice Requires="x14">
            <control shapeId="7782" r:id="rId617" name="Check Box 614">
              <controlPr defaultSize="0" autoFill="0" autoLine="0" autoPict="0">
                <anchor moveWithCells="1">
                  <from>
                    <xdr:col>9730</xdr:col>
                    <xdr:colOff>236220</xdr:colOff>
                    <xdr:row>327693</xdr:row>
                    <xdr:rowOff>83820</xdr:rowOff>
                  </from>
                  <to>
                    <xdr:col>9732</xdr:col>
                    <xdr:colOff>220980</xdr:colOff>
                    <xdr:row>327695</xdr:row>
                    <xdr:rowOff>0</xdr:rowOff>
                  </to>
                </anchor>
              </controlPr>
            </control>
          </mc:Choice>
        </mc:AlternateContent>
        <mc:AlternateContent xmlns:mc="http://schemas.openxmlformats.org/markup-compatibility/2006">
          <mc:Choice Requires="x14">
            <control shapeId="7783" r:id="rId618" name="Check Box 615">
              <controlPr defaultSize="0" autoFill="0" autoLine="0" autoPict="0">
                <anchor moveWithCells="1">
                  <from>
                    <xdr:col>9730</xdr:col>
                    <xdr:colOff>236220</xdr:colOff>
                    <xdr:row>393229</xdr:row>
                    <xdr:rowOff>83820</xdr:rowOff>
                  </from>
                  <to>
                    <xdr:col>9732</xdr:col>
                    <xdr:colOff>220980</xdr:colOff>
                    <xdr:row>393231</xdr:row>
                    <xdr:rowOff>0</xdr:rowOff>
                  </to>
                </anchor>
              </controlPr>
            </control>
          </mc:Choice>
        </mc:AlternateContent>
        <mc:AlternateContent xmlns:mc="http://schemas.openxmlformats.org/markup-compatibility/2006">
          <mc:Choice Requires="x14">
            <control shapeId="7784" r:id="rId619" name="Check Box 616">
              <controlPr defaultSize="0" autoFill="0" autoLine="0" autoPict="0">
                <anchor moveWithCells="1">
                  <from>
                    <xdr:col>9730</xdr:col>
                    <xdr:colOff>236220</xdr:colOff>
                    <xdr:row>458765</xdr:row>
                    <xdr:rowOff>83820</xdr:rowOff>
                  </from>
                  <to>
                    <xdr:col>9732</xdr:col>
                    <xdr:colOff>220980</xdr:colOff>
                    <xdr:row>458767</xdr:row>
                    <xdr:rowOff>0</xdr:rowOff>
                  </to>
                </anchor>
              </controlPr>
            </control>
          </mc:Choice>
        </mc:AlternateContent>
        <mc:AlternateContent xmlns:mc="http://schemas.openxmlformats.org/markup-compatibility/2006">
          <mc:Choice Requires="x14">
            <control shapeId="7785" r:id="rId620" name="Check Box 617">
              <controlPr defaultSize="0" autoFill="0" autoLine="0" autoPict="0">
                <anchor moveWithCells="1">
                  <from>
                    <xdr:col>9730</xdr:col>
                    <xdr:colOff>236220</xdr:colOff>
                    <xdr:row>524301</xdr:row>
                    <xdr:rowOff>83820</xdr:rowOff>
                  </from>
                  <to>
                    <xdr:col>9732</xdr:col>
                    <xdr:colOff>220980</xdr:colOff>
                    <xdr:row>524303</xdr:row>
                    <xdr:rowOff>0</xdr:rowOff>
                  </to>
                </anchor>
              </controlPr>
            </control>
          </mc:Choice>
        </mc:AlternateContent>
        <mc:AlternateContent xmlns:mc="http://schemas.openxmlformats.org/markup-compatibility/2006">
          <mc:Choice Requires="x14">
            <control shapeId="7786" r:id="rId621" name="Check Box 618">
              <controlPr defaultSize="0" autoFill="0" autoLine="0" autoPict="0">
                <anchor moveWithCells="1">
                  <from>
                    <xdr:col>9730</xdr:col>
                    <xdr:colOff>236220</xdr:colOff>
                    <xdr:row>589837</xdr:row>
                    <xdr:rowOff>83820</xdr:rowOff>
                  </from>
                  <to>
                    <xdr:col>9732</xdr:col>
                    <xdr:colOff>220980</xdr:colOff>
                    <xdr:row>589839</xdr:row>
                    <xdr:rowOff>0</xdr:rowOff>
                  </to>
                </anchor>
              </controlPr>
            </control>
          </mc:Choice>
        </mc:AlternateContent>
        <mc:AlternateContent xmlns:mc="http://schemas.openxmlformats.org/markup-compatibility/2006">
          <mc:Choice Requires="x14">
            <control shapeId="7787" r:id="rId622" name="Check Box 619">
              <controlPr defaultSize="0" autoFill="0" autoLine="0" autoPict="0">
                <anchor moveWithCells="1">
                  <from>
                    <xdr:col>9730</xdr:col>
                    <xdr:colOff>236220</xdr:colOff>
                    <xdr:row>655373</xdr:row>
                    <xdr:rowOff>83820</xdr:rowOff>
                  </from>
                  <to>
                    <xdr:col>9732</xdr:col>
                    <xdr:colOff>220980</xdr:colOff>
                    <xdr:row>655375</xdr:row>
                    <xdr:rowOff>0</xdr:rowOff>
                  </to>
                </anchor>
              </controlPr>
            </control>
          </mc:Choice>
        </mc:AlternateContent>
        <mc:AlternateContent xmlns:mc="http://schemas.openxmlformats.org/markup-compatibility/2006">
          <mc:Choice Requires="x14">
            <control shapeId="7788" r:id="rId623" name="Check Box 620">
              <controlPr defaultSize="0" autoFill="0" autoLine="0" autoPict="0">
                <anchor moveWithCells="1">
                  <from>
                    <xdr:col>9730</xdr:col>
                    <xdr:colOff>236220</xdr:colOff>
                    <xdr:row>720909</xdr:row>
                    <xdr:rowOff>83820</xdr:rowOff>
                  </from>
                  <to>
                    <xdr:col>9732</xdr:col>
                    <xdr:colOff>220980</xdr:colOff>
                    <xdr:row>720911</xdr:row>
                    <xdr:rowOff>0</xdr:rowOff>
                  </to>
                </anchor>
              </controlPr>
            </control>
          </mc:Choice>
        </mc:AlternateContent>
        <mc:AlternateContent xmlns:mc="http://schemas.openxmlformats.org/markup-compatibility/2006">
          <mc:Choice Requires="x14">
            <control shapeId="7789" r:id="rId624" name="Check Box 621">
              <controlPr defaultSize="0" autoFill="0" autoLine="0" autoPict="0">
                <anchor moveWithCells="1">
                  <from>
                    <xdr:col>9730</xdr:col>
                    <xdr:colOff>236220</xdr:colOff>
                    <xdr:row>786445</xdr:row>
                    <xdr:rowOff>83820</xdr:rowOff>
                  </from>
                  <to>
                    <xdr:col>9732</xdr:col>
                    <xdr:colOff>220980</xdr:colOff>
                    <xdr:row>786447</xdr:row>
                    <xdr:rowOff>0</xdr:rowOff>
                  </to>
                </anchor>
              </controlPr>
            </control>
          </mc:Choice>
        </mc:AlternateContent>
        <mc:AlternateContent xmlns:mc="http://schemas.openxmlformats.org/markup-compatibility/2006">
          <mc:Choice Requires="x14">
            <control shapeId="7790" r:id="rId625" name="Check Box 622">
              <controlPr defaultSize="0" autoFill="0" autoLine="0" autoPict="0">
                <anchor moveWithCells="1">
                  <from>
                    <xdr:col>9730</xdr:col>
                    <xdr:colOff>236220</xdr:colOff>
                    <xdr:row>851981</xdr:row>
                    <xdr:rowOff>83820</xdr:rowOff>
                  </from>
                  <to>
                    <xdr:col>9732</xdr:col>
                    <xdr:colOff>220980</xdr:colOff>
                    <xdr:row>851983</xdr:row>
                    <xdr:rowOff>0</xdr:rowOff>
                  </to>
                </anchor>
              </controlPr>
            </control>
          </mc:Choice>
        </mc:AlternateContent>
        <mc:AlternateContent xmlns:mc="http://schemas.openxmlformats.org/markup-compatibility/2006">
          <mc:Choice Requires="x14">
            <control shapeId="7791" r:id="rId626" name="Check Box 623">
              <controlPr defaultSize="0" autoFill="0" autoLine="0" autoPict="0">
                <anchor moveWithCells="1">
                  <from>
                    <xdr:col>9730</xdr:col>
                    <xdr:colOff>236220</xdr:colOff>
                    <xdr:row>917517</xdr:row>
                    <xdr:rowOff>83820</xdr:rowOff>
                  </from>
                  <to>
                    <xdr:col>9732</xdr:col>
                    <xdr:colOff>220980</xdr:colOff>
                    <xdr:row>917519</xdr:row>
                    <xdr:rowOff>0</xdr:rowOff>
                  </to>
                </anchor>
              </controlPr>
            </control>
          </mc:Choice>
        </mc:AlternateContent>
        <mc:AlternateContent xmlns:mc="http://schemas.openxmlformats.org/markup-compatibility/2006">
          <mc:Choice Requires="x14">
            <control shapeId="7792" r:id="rId627" name="Check Box 624">
              <controlPr defaultSize="0" autoFill="0" autoLine="0" autoPict="0">
                <anchor moveWithCells="1">
                  <from>
                    <xdr:col>9730</xdr:col>
                    <xdr:colOff>236220</xdr:colOff>
                    <xdr:row>983053</xdr:row>
                    <xdr:rowOff>83820</xdr:rowOff>
                  </from>
                  <to>
                    <xdr:col>9732</xdr:col>
                    <xdr:colOff>220980</xdr:colOff>
                    <xdr:row>983055</xdr:row>
                    <xdr:rowOff>0</xdr:rowOff>
                  </to>
                </anchor>
              </controlPr>
            </control>
          </mc:Choice>
        </mc:AlternateContent>
        <mc:AlternateContent xmlns:mc="http://schemas.openxmlformats.org/markup-compatibility/2006">
          <mc:Choice Requires="x14">
            <control shapeId="7793" r:id="rId628" name="Check Box 625">
              <controlPr defaultSize="0" autoFill="0" autoLine="0" autoPict="0">
                <anchor moveWithCells="1">
                  <from>
                    <xdr:col>9986</xdr:col>
                    <xdr:colOff>236220</xdr:colOff>
                    <xdr:row>13</xdr:row>
                    <xdr:rowOff>83820</xdr:rowOff>
                  </from>
                  <to>
                    <xdr:col>9988</xdr:col>
                    <xdr:colOff>220980</xdr:colOff>
                    <xdr:row>15</xdr:row>
                    <xdr:rowOff>0</xdr:rowOff>
                  </to>
                </anchor>
              </controlPr>
            </control>
          </mc:Choice>
        </mc:AlternateContent>
        <mc:AlternateContent xmlns:mc="http://schemas.openxmlformats.org/markup-compatibility/2006">
          <mc:Choice Requires="x14">
            <control shapeId="7794" r:id="rId629" name="Check Box 626">
              <controlPr defaultSize="0" autoFill="0" autoLine="0" autoPict="0">
                <anchor moveWithCells="1">
                  <from>
                    <xdr:col>9986</xdr:col>
                    <xdr:colOff>236220</xdr:colOff>
                    <xdr:row>65549</xdr:row>
                    <xdr:rowOff>83820</xdr:rowOff>
                  </from>
                  <to>
                    <xdr:col>9988</xdr:col>
                    <xdr:colOff>220980</xdr:colOff>
                    <xdr:row>65551</xdr:row>
                    <xdr:rowOff>0</xdr:rowOff>
                  </to>
                </anchor>
              </controlPr>
            </control>
          </mc:Choice>
        </mc:AlternateContent>
        <mc:AlternateContent xmlns:mc="http://schemas.openxmlformats.org/markup-compatibility/2006">
          <mc:Choice Requires="x14">
            <control shapeId="7795" r:id="rId630" name="Check Box 627">
              <controlPr defaultSize="0" autoFill="0" autoLine="0" autoPict="0">
                <anchor moveWithCells="1">
                  <from>
                    <xdr:col>9986</xdr:col>
                    <xdr:colOff>236220</xdr:colOff>
                    <xdr:row>131085</xdr:row>
                    <xdr:rowOff>83820</xdr:rowOff>
                  </from>
                  <to>
                    <xdr:col>9988</xdr:col>
                    <xdr:colOff>220980</xdr:colOff>
                    <xdr:row>131087</xdr:row>
                    <xdr:rowOff>0</xdr:rowOff>
                  </to>
                </anchor>
              </controlPr>
            </control>
          </mc:Choice>
        </mc:AlternateContent>
        <mc:AlternateContent xmlns:mc="http://schemas.openxmlformats.org/markup-compatibility/2006">
          <mc:Choice Requires="x14">
            <control shapeId="7796" r:id="rId631" name="Check Box 628">
              <controlPr defaultSize="0" autoFill="0" autoLine="0" autoPict="0">
                <anchor moveWithCells="1">
                  <from>
                    <xdr:col>9986</xdr:col>
                    <xdr:colOff>236220</xdr:colOff>
                    <xdr:row>196621</xdr:row>
                    <xdr:rowOff>83820</xdr:rowOff>
                  </from>
                  <to>
                    <xdr:col>9988</xdr:col>
                    <xdr:colOff>220980</xdr:colOff>
                    <xdr:row>196623</xdr:row>
                    <xdr:rowOff>0</xdr:rowOff>
                  </to>
                </anchor>
              </controlPr>
            </control>
          </mc:Choice>
        </mc:AlternateContent>
        <mc:AlternateContent xmlns:mc="http://schemas.openxmlformats.org/markup-compatibility/2006">
          <mc:Choice Requires="x14">
            <control shapeId="7797" r:id="rId632" name="Check Box 629">
              <controlPr defaultSize="0" autoFill="0" autoLine="0" autoPict="0">
                <anchor moveWithCells="1">
                  <from>
                    <xdr:col>9986</xdr:col>
                    <xdr:colOff>236220</xdr:colOff>
                    <xdr:row>262157</xdr:row>
                    <xdr:rowOff>83820</xdr:rowOff>
                  </from>
                  <to>
                    <xdr:col>9988</xdr:col>
                    <xdr:colOff>220980</xdr:colOff>
                    <xdr:row>262159</xdr:row>
                    <xdr:rowOff>0</xdr:rowOff>
                  </to>
                </anchor>
              </controlPr>
            </control>
          </mc:Choice>
        </mc:AlternateContent>
        <mc:AlternateContent xmlns:mc="http://schemas.openxmlformats.org/markup-compatibility/2006">
          <mc:Choice Requires="x14">
            <control shapeId="7798" r:id="rId633" name="Check Box 630">
              <controlPr defaultSize="0" autoFill="0" autoLine="0" autoPict="0">
                <anchor moveWithCells="1">
                  <from>
                    <xdr:col>9986</xdr:col>
                    <xdr:colOff>236220</xdr:colOff>
                    <xdr:row>327693</xdr:row>
                    <xdr:rowOff>83820</xdr:rowOff>
                  </from>
                  <to>
                    <xdr:col>9988</xdr:col>
                    <xdr:colOff>220980</xdr:colOff>
                    <xdr:row>327695</xdr:row>
                    <xdr:rowOff>0</xdr:rowOff>
                  </to>
                </anchor>
              </controlPr>
            </control>
          </mc:Choice>
        </mc:AlternateContent>
        <mc:AlternateContent xmlns:mc="http://schemas.openxmlformats.org/markup-compatibility/2006">
          <mc:Choice Requires="x14">
            <control shapeId="7799" r:id="rId634" name="Check Box 631">
              <controlPr defaultSize="0" autoFill="0" autoLine="0" autoPict="0">
                <anchor moveWithCells="1">
                  <from>
                    <xdr:col>9986</xdr:col>
                    <xdr:colOff>236220</xdr:colOff>
                    <xdr:row>393229</xdr:row>
                    <xdr:rowOff>83820</xdr:rowOff>
                  </from>
                  <to>
                    <xdr:col>9988</xdr:col>
                    <xdr:colOff>220980</xdr:colOff>
                    <xdr:row>393231</xdr:row>
                    <xdr:rowOff>0</xdr:rowOff>
                  </to>
                </anchor>
              </controlPr>
            </control>
          </mc:Choice>
        </mc:AlternateContent>
        <mc:AlternateContent xmlns:mc="http://schemas.openxmlformats.org/markup-compatibility/2006">
          <mc:Choice Requires="x14">
            <control shapeId="7800" r:id="rId635" name="Check Box 632">
              <controlPr defaultSize="0" autoFill="0" autoLine="0" autoPict="0">
                <anchor moveWithCells="1">
                  <from>
                    <xdr:col>9986</xdr:col>
                    <xdr:colOff>236220</xdr:colOff>
                    <xdr:row>458765</xdr:row>
                    <xdr:rowOff>83820</xdr:rowOff>
                  </from>
                  <to>
                    <xdr:col>9988</xdr:col>
                    <xdr:colOff>220980</xdr:colOff>
                    <xdr:row>458767</xdr:row>
                    <xdr:rowOff>0</xdr:rowOff>
                  </to>
                </anchor>
              </controlPr>
            </control>
          </mc:Choice>
        </mc:AlternateContent>
        <mc:AlternateContent xmlns:mc="http://schemas.openxmlformats.org/markup-compatibility/2006">
          <mc:Choice Requires="x14">
            <control shapeId="7801" r:id="rId636" name="Check Box 633">
              <controlPr defaultSize="0" autoFill="0" autoLine="0" autoPict="0">
                <anchor moveWithCells="1">
                  <from>
                    <xdr:col>9986</xdr:col>
                    <xdr:colOff>236220</xdr:colOff>
                    <xdr:row>524301</xdr:row>
                    <xdr:rowOff>83820</xdr:rowOff>
                  </from>
                  <to>
                    <xdr:col>9988</xdr:col>
                    <xdr:colOff>220980</xdr:colOff>
                    <xdr:row>524303</xdr:row>
                    <xdr:rowOff>0</xdr:rowOff>
                  </to>
                </anchor>
              </controlPr>
            </control>
          </mc:Choice>
        </mc:AlternateContent>
        <mc:AlternateContent xmlns:mc="http://schemas.openxmlformats.org/markup-compatibility/2006">
          <mc:Choice Requires="x14">
            <control shapeId="7802" r:id="rId637" name="Check Box 634">
              <controlPr defaultSize="0" autoFill="0" autoLine="0" autoPict="0">
                <anchor moveWithCells="1">
                  <from>
                    <xdr:col>9986</xdr:col>
                    <xdr:colOff>236220</xdr:colOff>
                    <xdr:row>589837</xdr:row>
                    <xdr:rowOff>83820</xdr:rowOff>
                  </from>
                  <to>
                    <xdr:col>9988</xdr:col>
                    <xdr:colOff>220980</xdr:colOff>
                    <xdr:row>589839</xdr:row>
                    <xdr:rowOff>0</xdr:rowOff>
                  </to>
                </anchor>
              </controlPr>
            </control>
          </mc:Choice>
        </mc:AlternateContent>
        <mc:AlternateContent xmlns:mc="http://schemas.openxmlformats.org/markup-compatibility/2006">
          <mc:Choice Requires="x14">
            <control shapeId="7803" r:id="rId638" name="Check Box 635">
              <controlPr defaultSize="0" autoFill="0" autoLine="0" autoPict="0">
                <anchor moveWithCells="1">
                  <from>
                    <xdr:col>9986</xdr:col>
                    <xdr:colOff>236220</xdr:colOff>
                    <xdr:row>655373</xdr:row>
                    <xdr:rowOff>83820</xdr:rowOff>
                  </from>
                  <to>
                    <xdr:col>9988</xdr:col>
                    <xdr:colOff>220980</xdr:colOff>
                    <xdr:row>655375</xdr:row>
                    <xdr:rowOff>0</xdr:rowOff>
                  </to>
                </anchor>
              </controlPr>
            </control>
          </mc:Choice>
        </mc:AlternateContent>
        <mc:AlternateContent xmlns:mc="http://schemas.openxmlformats.org/markup-compatibility/2006">
          <mc:Choice Requires="x14">
            <control shapeId="7804" r:id="rId639" name="Check Box 636">
              <controlPr defaultSize="0" autoFill="0" autoLine="0" autoPict="0">
                <anchor moveWithCells="1">
                  <from>
                    <xdr:col>9986</xdr:col>
                    <xdr:colOff>236220</xdr:colOff>
                    <xdr:row>720909</xdr:row>
                    <xdr:rowOff>83820</xdr:rowOff>
                  </from>
                  <to>
                    <xdr:col>9988</xdr:col>
                    <xdr:colOff>220980</xdr:colOff>
                    <xdr:row>720911</xdr:row>
                    <xdr:rowOff>0</xdr:rowOff>
                  </to>
                </anchor>
              </controlPr>
            </control>
          </mc:Choice>
        </mc:AlternateContent>
        <mc:AlternateContent xmlns:mc="http://schemas.openxmlformats.org/markup-compatibility/2006">
          <mc:Choice Requires="x14">
            <control shapeId="7805" r:id="rId640" name="Check Box 637">
              <controlPr defaultSize="0" autoFill="0" autoLine="0" autoPict="0">
                <anchor moveWithCells="1">
                  <from>
                    <xdr:col>9986</xdr:col>
                    <xdr:colOff>236220</xdr:colOff>
                    <xdr:row>786445</xdr:row>
                    <xdr:rowOff>83820</xdr:rowOff>
                  </from>
                  <to>
                    <xdr:col>9988</xdr:col>
                    <xdr:colOff>220980</xdr:colOff>
                    <xdr:row>786447</xdr:row>
                    <xdr:rowOff>0</xdr:rowOff>
                  </to>
                </anchor>
              </controlPr>
            </control>
          </mc:Choice>
        </mc:AlternateContent>
        <mc:AlternateContent xmlns:mc="http://schemas.openxmlformats.org/markup-compatibility/2006">
          <mc:Choice Requires="x14">
            <control shapeId="7806" r:id="rId641" name="Check Box 638">
              <controlPr defaultSize="0" autoFill="0" autoLine="0" autoPict="0">
                <anchor moveWithCells="1">
                  <from>
                    <xdr:col>9986</xdr:col>
                    <xdr:colOff>236220</xdr:colOff>
                    <xdr:row>851981</xdr:row>
                    <xdr:rowOff>83820</xdr:rowOff>
                  </from>
                  <to>
                    <xdr:col>9988</xdr:col>
                    <xdr:colOff>220980</xdr:colOff>
                    <xdr:row>851983</xdr:row>
                    <xdr:rowOff>0</xdr:rowOff>
                  </to>
                </anchor>
              </controlPr>
            </control>
          </mc:Choice>
        </mc:AlternateContent>
        <mc:AlternateContent xmlns:mc="http://schemas.openxmlformats.org/markup-compatibility/2006">
          <mc:Choice Requires="x14">
            <control shapeId="7807" r:id="rId642" name="Check Box 639">
              <controlPr defaultSize="0" autoFill="0" autoLine="0" autoPict="0">
                <anchor moveWithCells="1">
                  <from>
                    <xdr:col>9986</xdr:col>
                    <xdr:colOff>236220</xdr:colOff>
                    <xdr:row>917517</xdr:row>
                    <xdr:rowOff>83820</xdr:rowOff>
                  </from>
                  <to>
                    <xdr:col>9988</xdr:col>
                    <xdr:colOff>220980</xdr:colOff>
                    <xdr:row>917519</xdr:row>
                    <xdr:rowOff>0</xdr:rowOff>
                  </to>
                </anchor>
              </controlPr>
            </control>
          </mc:Choice>
        </mc:AlternateContent>
        <mc:AlternateContent xmlns:mc="http://schemas.openxmlformats.org/markup-compatibility/2006">
          <mc:Choice Requires="x14">
            <control shapeId="7808" r:id="rId643" name="Check Box 640">
              <controlPr defaultSize="0" autoFill="0" autoLine="0" autoPict="0">
                <anchor moveWithCells="1">
                  <from>
                    <xdr:col>9986</xdr:col>
                    <xdr:colOff>236220</xdr:colOff>
                    <xdr:row>983053</xdr:row>
                    <xdr:rowOff>83820</xdr:rowOff>
                  </from>
                  <to>
                    <xdr:col>9988</xdr:col>
                    <xdr:colOff>220980</xdr:colOff>
                    <xdr:row>983055</xdr:row>
                    <xdr:rowOff>0</xdr:rowOff>
                  </to>
                </anchor>
              </controlPr>
            </control>
          </mc:Choice>
        </mc:AlternateContent>
        <mc:AlternateContent xmlns:mc="http://schemas.openxmlformats.org/markup-compatibility/2006">
          <mc:Choice Requires="x14">
            <control shapeId="7809" r:id="rId644" name="Check Box 641">
              <controlPr defaultSize="0" autoFill="0" autoLine="0" autoPict="0">
                <anchor moveWithCells="1">
                  <from>
                    <xdr:col>10242</xdr:col>
                    <xdr:colOff>236220</xdr:colOff>
                    <xdr:row>13</xdr:row>
                    <xdr:rowOff>83820</xdr:rowOff>
                  </from>
                  <to>
                    <xdr:col>10244</xdr:col>
                    <xdr:colOff>220980</xdr:colOff>
                    <xdr:row>15</xdr:row>
                    <xdr:rowOff>0</xdr:rowOff>
                  </to>
                </anchor>
              </controlPr>
            </control>
          </mc:Choice>
        </mc:AlternateContent>
        <mc:AlternateContent xmlns:mc="http://schemas.openxmlformats.org/markup-compatibility/2006">
          <mc:Choice Requires="x14">
            <control shapeId="7810" r:id="rId645" name="Check Box 642">
              <controlPr defaultSize="0" autoFill="0" autoLine="0" autoPict="0">
                <anchor moveWithCells="1">
                  <from>
                    <xdr:col>10242</xdr:col>
                    <xdr:colOff>236220</xdr:colOff>
                    <xdr:row>65549</xdr:row>
                    <xdr:rowOff>83820</xdr:rowOff>
                  </from>
                  <to>
                    <xdr:col>10244</xdr:col>
                    <xdr:colOff>220980</xdr:colOff>
                    <xdr:row>65551</xdr:row>
                    <xdr:rowOff>0</xdr:rowOff>
                  </to>
                </anchor>
              </controlPr>
            </control>
          </mc:Choice>
        </mc:AlternateContent>
        <mc:AlternateContent xmlns:mc="http://schemas.openxmlformats.org/markup-compatibility/2006">
          <mc:Choice Requires="x14">
            <control shapeId="7811" r:id="rId646" name="Check Box 643">
              <controlPr defaultSize="0" autoFill="0" autoLine="0" autoPict="0">
                <anchor moveWithCells="1">
                  <from>
                    <xdr:col>10242</xdr:col>
                    <xdr:colOff>236220</xdr:colOff>
                    <xdr:row>131085</xdr:row>
                    <xdr:rowOff>83820</xdr:rowOff>
                  </from>
                  <to>
                    <xdr:col>10244</xdr:col>
                    <xdr:colOff>220980</xdr:colOff>
                    <xdr:row>131087</xdr:row>
                    <xdr:rowOff>0</xdr:rowOff>
                  </to>
                </anchor>
              </controlPr>
            </control>
          </mc:Choice>
        </mc:AlternateContent>
        <mc:AlternateContent xmlns:mc="http://schemas.openxmlformats.org/markup-compatibility/2006">
          <mc:Choice Requires="x14">
            <control shapeId="7812" r:id="rId647" name="Check Box 644">
              <controlPr defaultSize="0" autoFill="0" autoLine="0" autoPict="0">
                <anchor moveWithCells="1">
                  <from>
                    <xdr:col>10242</xdr:col>
                    <xdr:colOff>236220</xdr:colOff>
                    <xdr:row>196621</xdr:row>
                    <xdr:rowOff>83820</xdr:rowOff>
                  </from>
                  <to>
                    <xdr:col>10244</xdr:col>
                    <xdr:colOff>220980</xdr:colOff>
                    <xdr:row>196623</xdr:row>
                    <xdr:rowOff>0</xdr:rowOff>
                  </to>
                </anchor>
              </controlPr>
            </control>
          </mc:Choice>
        </mc:AlternateContent>
        <mc:AlternateContent xmlns:mc="http://schemas.openxmlformats.org/markup-compatibility/2006">
          <mc:Choice Requires="x14">
            <control shapeId="7813" r:id="rId648" name="Check Box 645">
              <controlPr defaultSize="0" autoFill="0" autoLine="0" autoPict="0">
                <anchor moveWithCells="1">
                  <from>
                    <xdr:col>10242</xdr:col>
                    <xdr:colOff>236220</xdr:colOff>
                    <xdr:row>262157</xdr:row>
                    <xdr:rowOff>83820</xdr:rowOff>
                  </from>
                  <to>
                    <xdr:col>10244</xdr:col>
                    <xdr:colOff>220980</xdr:colOff>
                    <xdr:row>262159</xdr:row>
                    <xdr:rowOff>0</xdr:rowOff>
                  </to>
                </anchor>
              </controlPr>
            </control>
          </mc:Choice>
        </mc:AlternateContent>
        <mc:AlternateContent xmlns:mc="http://schemas.openxmlformats.org/markup-compatibility/2006">
          <mc:Choice Requires="x14">
            <control shapeId="7814" r:id="rId649" name="Check Box 646">
              <controlPr defaultSize="0" autoFill="0" autoLine="0" autoPict="0">
                <anchor moveWithCells="1">
                  <from>
                    <xdr:col>10242</xdr:col>
                    <xdr:colOff>236220</xdr:colOff>
                    <xdr:row>327693</xdr:row>
                    <xdr:rowOff>83820</xdr:rowOff>
                  </from>
                  <to>
                    <xdr:col>10244</xdr:col>
                    <xdr:colOff>220980</xdr:colOff>
                    <xdr:row>327695</xdr:row>
                    <xdr:rowOff>0</xdr:rowOff>
                  </to>
                </anchor>
              </controlPr>
            </control>
          </mc:Choice>
        </mc:AlternateContent>
        <mc:AlternateContent xmlns:mc="http://schemas.openxmlformats.org/markup-compatibility/2006">
          <mc:Choice Requires="x14">
            <control shapeId="7815" r:id="rId650" name="Check Box 647">
              <controlPr defaultSize="0" autoFill="0" autoLine="0" autoPict="0">
                <anchor moveWithCells="1">
                  <from>
                    <xdr:col>10242</xdr:col>
                    <xdr:colOff>236220</xdr:colOff>
                    <xdr:row>393229</xdr:row>
                    <xdr:rowOff>83820</xdr:rowOff>
                  </from>
                  <to>
                    <xdr:col>10244</xdr:col>
                    <xdr:colOff>220980</xdr:colOff>
                    <xdr:row>393231</xdr:row>
                    <xdr:rowOff>0</xdr:rowOff>
                  </to>
                </anchor>
              </controlPr>
            </control>
          </mc:Choice>
        </mc:AlternateContent>
        <mc:AlternateContent xmlns:mc="http://schemas.openxmlformats.org/markup-compatibility/2006">
          <mc:Choice Requires="x14">
            <control shapeId="7816" r:id="rId651" name="Check Box 648">
              <controlPr defaultSize="0" autoFill="0" autoLine="0" autoPict="0">
                <anchor moveWithCells="1">
                  <from>
                    <xdr:col>10242</xdr:col>
                    <xdr:colOff>236220</xdr:colOff>
                    <xdr:row>458765</xdr:row>
                    <xdr:rowOff>83820</xdr:rowOff>
                  </from>
                  <to>
                    <xdr:col>10244</xdr:col>
                    <xdr:colOff>220980</xdr:colOff>
                    <xdr:row>458767</xdr:row>
                    <xdr:rowOff>0</xdr:rowOff>
                  </to>
                </anchor>
              </controlPr>
            </control>
          </mc:Choice>
        </mc:AlternateContent>
        <mc:AlternateContent xmlns:mc="http://schemas.openxmlformats.org/markup-compatibility/2006">
          <mc:Choice Requires="x14">
            <control shapeId="7817" r:id="rId652" name="Check Box 649">
              <controlPr defaultSize="0" autoFill="0" autoLine="0" autoPict="0">
                <anchor moveWithCells="1">
                  <from>
                    <xdr:col>10242</xdr:col>
                    <xdr:colOff>236220</xdr:colOff>
                    <xdr:row>524301</xdr:row>
                    <xdr:rowOff>83820</xdr:rowOff>
                  </from>
                  <to>
                    <xdr:col>10244</xdr:col>
                    <xdr:colOff>220980</xdr:colOff>
                    <xdr:row>524303</xdr:row>
                    <xdr:rowOff>0</xdr:rowOff>
                  </to>
                </anchor>
              </controlPr>
            </control>
          </mc:Choice>
        </mc:AlternateContent>
        <mc:AlternateContent xmlns:mc="http://schemas.openxmlformats.org/markup-compatibility/2006">
          <mc:Choice Requires="x14">
            <control shapeId="7818" r:id="rId653" name="Check Box 650">
              <controlPr defaultSize="0" autoFill="0" autoLine="0" autoPict="0">
                <anchor moveWithCells="1">
                  <from>
                    <xdr:col>10242</xdr:col>
                    <xdr:colOff>236220</xdr:colOff>
                    <xdr:row>589837</xdr:row>
                    <xdr:rowOff>83820</xdr:rowOff>
                  </from>
                  <to>
                    <xdr:col>10244</xdr:col>
                    <xdr:colOff>220980</xdr:colOff>
                    <xdr:row>589839</xdr:row>
                    <xdr:rowOff>0</xdr:rowOff>
                  </to>
                </anchor>
              </controlPr>
            </control>
          </mc:Choice>
        </mc:AlternateContent>
        <mc:AlternateContent xmlns:mc="http://schemas.openxmlformats.org/markup-compatibility/2006">
          <mc:Choice Requires="x14">
            <control shapeId="7819" r:id="rId654" name="Check Box 651">
              <controlPr defaultSize="0" autoFill="0" autoLine="0" autoPict="0">
                <anchor moveWithCells="1">
                  <from>
                    <xdr:col>10242</xdr:col>
                    <xdr:colOff>236220</xdr:colOff>
                    <xdr:row>655373</xdr:row>
                    <xdr:rowOff>83820</xdr:rowOff>
                  </from>
                  <to>
                    <xdr:col>10244</xdr:col>
                    <xdr:colOff>220980</xdr:colOff>
                    <xdr:row>655375</xdr:row>
                    <xdr:rowOff>0</xdr:rowOff>
                  </to>
                </anchor>
              </controlPr>
            </control>
          </mc:Choice>
        </mc:AlternateContent>
        <mc:AlternateContent xmlns:mc="http://schemas.openxmlformats.org/markup-compatibility/2006">
          <mc:Choice Requires="x14">
            <control shapeId="7820" r:id="rId655" name="Check Box 652">
              <controlPr defaultSize="0" autoFill="0" autoLine="0" autoPict="0">
                <anchor moveWithCells="1">
                  <from>
                    <xdr:col>10242</xdr:col>
                    <xdr:colOff>236220</xdr:colOff>
                    <xdr:row>720909</xdr:row>
                    <xdr:rowOff>83820</xdr:rowOff>
                  </from>
                  <to>
                    <xdr:col>10244</xdr:col>
                    <xdr:colOff>220980</xdr:colOff>
                    <xdr:row>720911</xdr:row>
                    <xdr:rowOff>0</xdr:rowOff>
                  </to>
                </anchor>
              </controlPr>
            </control>
          </mc:Choice>
        </mc:AlternateContent>
        <mc:AlternateContent xmlns:mc="http://schemas.openxmlformats.org/markup-compatibility/2006">
          <mc:Choice Requires="x14">
            <control shapeId="7821" r:id="rId656" name="Check Box 653">
              <controlPr defaultSize="0" autoFill="0" autoLine="0" autoPict="0">
                <anchor moveWithCells="1">
                  <from>
                    <xdr:col>10242</xdr:col>
                    <xdr:colOff>236220</xdr:colOff>
                    <xdr:row>786445</xdr:row>
                    <xdr:rowOff>83820</xdr:rowOff>
                  </from>
                  <to>
                    <xdr:col>10244</xdr:col>
                    <xdr:colOff>220980</xdr:colOff>
                    <xdr:row>786447</xdr:row>
                    <xdr:rowOff>0</xdr:rowOff>
                  </to>
                </anchor>
              </controlPr>
            </control>
          </mc:Choice>
        </mc:AlternateContent>
        <mc:AlternateContent xmlns:mc="http://schemas.openxmlformats.org/markup-compatibility/2006">
          <mc:Choice Requires="x14">
            <control shapeId="7822" r:id="rId657" name="Check Box 654">
              <controlPr defaultSize="0" autoFill="0" autoLine="0" autoPict="0">
                <anchor moveWithCells="1">
                  <from>
                    <xdr:col>10242</xdr:col>
                    <xdr:colOff>236220</xdr:colOff>
                    <xdr:row>851981</xdr:row>
                    <xdr:rowOff>83820</xdr:rowOff>
                  </from>
                  <to>
                    <xdr:col>10244</xdr:col>
                    <xdr:colOff>220980</xdr:colOff>
                    <xdr:row>851983</xdr:row>
                    <xdr:rowOff>0</xdr:rowOff>
                  </to>
                </anchor>
              </controlPr>
            </control>
          </mc:Choice>
        </mc:AlternateContent>
        <mc:AlternateContent xmlns:mc="http://schemas.openxmlformats.org/markup-compatibility/2006">
          <mc:Choice Requires="x14">
            <control shapeId="7823" r:id="rId658" name="Check Box 655">
              <controlPr defaultSize="0" autoFill="0" autoLine="0" autoPict="0">
                <anchor moveWithCells="1">
                  <from>
                    <xdr:col>10242</xdr:col>
                    <xdr:colOff>236220</xdr:colOff>
                    <xdr:row>917517</xdr:row>
                    <xdr:rowOff>83820</xdr:rowOff>
                  </from>
                  <to>
                    <xdr:col>10244</xdr:col>
                    <xdr:colOff>220980</xdr:colOff>
                    <xdr:row>917519</xdr:row>
                    <xdr:rowOff>0</xdr:rowOff>
                  </to>
                </anchor>
              </controlPr>
            </control>
          </mc:Choice>
        </mc:AlternateContent>
        <mc:AlternateContent xmlns:mc="http://schemas.openxmlformats.org/markup-compatibility/2006">
          <mc:Choice Requires="x14">
            <control shapeId="7824" r:id="rId659" name="Check Box 656">
              <controlPr defaultSize="0" autoFill="0" autoLine="0" autoPict="0">
                <anchor moveWithCells="1">
                  <from>
                    <xdr:col>10242</xdr:col>
                    <xdr:colOff>236220</xdr:colOff>
                    <xdr:row>983053</xdr:row>
                    <xdr:rowOff>83820</xdr:rowOff>
                  </from>
                  <to>
                    <xdr:col>10244</xdr:col>
                    <xdr:colOff>220980</xdr:colOff>
                    <xdr:row>983055</xdr:row>
                    <xdr:rowOff>0</xdr:rowOff>
                  </to>
                </anchor>
              </controlPr>
            </control>
          </mc:Choice>
        </mc:AlternateContent>
        <mc:AlternateContent xmlns:mc="http://schemas.openxmlformats.org/markup-compatibility/2006">
          <mc:Choice Requires="x14">
            <control shapeId="7825" r:id="rId660" name="Check Box 657">
              <controlPr defaultSize="0" autoFill="0" autoLine="0" autoPict="0">
                <anchor moveWithCells="1">
                  <from>
                    <xdr:col>10498</xdr:col>
                    <xdr:colOff>236220</xdr:colOff>
                    <xdr:row>13</xdr:row>
                    <xdr:rowOff>83820</xdr:rowOff>
                  </from>
                  <to>
                    <xdr:col>10500</xdr:col>
                    <xdr:colOff>220980</xdr:colOff>
                    <xdr:row>15</xdr:row>
                    <xdr:rowOff>0</xdr:rowOff>
                  </to>
                </anchor>
              </controlPr>
            </control>
          </mc:Choice>
        </mc:AlternateContent>
        <mc:AlternateContent xmlns:mc="http://schemas.openxmlformats.org/markup-compatibility/2006">
          <mc:Choice Requires="x14">
            <control shapeId="7826" r:id="rId661" name="Check Box 658">
              <controlPr defaultSize="0" autoFill="0" autoLine="0" autoPict="0">
                <anchor moveWithCells="1">
                  <from>
                    <xdr:col>10498</xdr:col>
                    <xdr:colOff>236220</xdr:colOff>
                    <xdr:row>65549</xdr:row>
                    <xdr:rowOff>83820</xdr:rowOff>
                  </from>
                  <to>
                    <xdr:col>10500</xdr:col>
                    <xdr:colOff>220980</xdr:colOff>
                    <xdr:row>65551</xdr:row>
                    <xdr:rowOff>0</xdr:rowOff>
                  </to>
                </anchor>
              </controlPr>
            </control>
          </mc:Choice>
        </mc:AlternateContent>
        <mc:AlternateContent xmlns:mc="http://schemas.openxmlformats.org/markup-compatibility/2006">
          <mc:Choice Requires="x14">
            <control shapeId="7827" r:id="rId662" name="Check Box 659">
              <controlPr defaultSize="0" autoFill="0" autoLine="0" autoPict="0">
                <anchor moveWithCells="1">
                  <from>
                    <xdr:col>10498</xdr:col>
                    <xdr:colOff>236220</xdr:colOff>
                    <xdr:row>131085</xdr:row>
                    <xdr:rowOff>83820</xdr:rowOff>
                  </from>
                  <to>
                    <xdr:col>10500</xdr:col>
                    <xdr:colOff>220980</xdr:colOff>
                    <xdr:row>131087</xdr:row>
                    <xdr:rowOff>0</xdr:rowOff>
                  </to>
                </anchor>
              </controlPr>
            </control>
          </mc:Choice>
        </mc:AlternateContent>
        <mc:AlternateContent xmlns:mc="http://schemas.openxmlformats.org/markup-compatibility/2006">
          <mc:Choice Requires="x14">
            <control shapeId="7828" r:id="rId663" name="Check Box 660">
              <controlPr defaultSize="0" autoFill="0" autoLine="0" autoPict="0">
                <anchor moveWithCells="1">
                  <from>
                    <xdr:col>10498</xdr:col>
                    <xdr:colOff>236220</xdr:colOff>
                    <xdr:row>196621</xdr:row>
                    <xdr:rowOff>83820</xdr:rowOff>
                  </from>
                  <to>
                    <xdr:col>10500</xdr:col>
                    <xdr:colOff>220980</xdr:colOff>
                    <xdr:row>196623</xdr:row>
                    <xdr:rowOff>0</xdr:rowOff>
                  </to>
                </anchor>
              </controlPr>
            </control>
          </mc:Choice>
        </mc:AlternateContent>
        <mc:AlternateContent xmlns:mc="http://schemas.openxmlformats.org/markup-compatibility/2006">
          <mc:Choice Requires="x14">
            <control shapeId="7829" r:id="rId664" name="Check Box 661">
              <controlPr defaultSize="0" autoFill="0" autoLine="0" autoPict="0">
                <anchor moveWithCells="1">
                  <from>
                    <xdr:col>10498</xdr:col>
                    <xdr:colOff>236220</xdr:colOff>
                    <xdr:row>262157</xdr:row>
                    <xdr:rowOff>83820</xdr:rowOff>
                  </from>
                  <to>
                    <xdr:col>10500</xdr:col>
                    <xdr:colOff>220980</xdr:colOff>
                    <xdr:row>262159</xdr:row>
                    <xdr:rowOff>0</xdr:rowOff>
                  </to>
                </anchor>
              </controlPr>
            </control>
          </mc:Choice>
        </mc:AlternateContent>
        <mc:AlternateContent xmlns:mc="http://schemas.openxmlformats.org/markup-compatibility/2006">
          <mc:Choice Requires="x14">
            <control shapeId="7830" r:id="rId665" name="Check Box 662">
              <controlPr defaultSize="0" autoFill="0" autoLine="0" autoPict="0">
                <anchor moveWithCells="1">
                  <from>
                    <xdr:col>10498</xdr:col>
                    <xdr:colOff>236220</xdr:colOff>
                    <xdr:row>327693</xdr:row>
                    <xdr:rowOff>83820</xdr:rowOff>
                  </from>
                  <to>
                    <xdr:col>10500</xdr:col>
                    <xdr:colOff>220980</xdr:colOff>
                    <xdr:row>327695</xdr:row>
                    <xdr:rowOff>0</xdr:rowOff>
                  </to>
                </anchor>
              </controlPr>
            </control>
          </mc:Choice>
        </mc:AlternateContent>
        <mc:AlternateContent xmlns:mc="http://schemas.openxmlformats.org/markup-compatibility/2006">
          <mc:Choice Requires="x14">
            <control shapeId="7831" r:id="rId666" name="Check Box 663">
              <controlPr defaultSize="0" autoFill="0" autoLine="0" autoPict="0">
                <anchor moveWithCells="1">
                  <from>
                    <xdr:col>10498</xdr:col>
                    <xdr:colOff>236220</xdr:colOff>
                    <xdr:row>393229</xdr:row>
                    <xdr:rowOff>83820</xdr:rowOff>
                  </from>
                  <to>
                    <xdr:col>10500</xdr:col>
                    <xdr:colOff>220980</xdr:colOff>
                    <xdr:row>393231</xdr:row>
                    <xdr:rowOff>0</xdr:rowOff>
                  </to>
                </anchor>
              </controlPr>
            </control>
          </mc:Choice>
        </mc:AlternateContent>
        <mc:AlternateContent xmlns:mc="http://schemas.openxmlformats.org/markup-compatibility/2006">
          <mc:Choice Requires="x14">
            <control shapeId="7832" r:id="rId667" name="Check Box 664">
              <controlPr defaultSize="0" autoFill="0" autoLine="0" autoPict="0">
                <anchor moveWithCells="1">
                  <from>
                    <xdr:col>10498</xdr:col>
                    <xdr:colOff>236220</xdr:colOff>
                    <xdr:row>458765</xdr:row>
                    <xdr:rowOff>83820</xdr:rowOff>
                  </from>
                  <to>
                    <xdr:col>10500</xdr:col>
                    <xdr:colOff>220980</xdr:colOff>
                    <xdr:row>458767</xdr:row>
                    <xdr:rowOff>0</xdr:rowOff>
                  </to>
                </anchor>
              </controlPr>
            </control>
          </mc:Choice>
        </mc:AlternateContent>
        <mc:AlternateContent xmlns:mc="http://schemas.openxmlformats.org/markup-compatibility/2006">
          <mc:Choice Requires="x14">
            <control shapeId="7833" r:id="rId668" name="Check Box 665">
              <controlPr defaultSize="0" autoFill="0" autoLine="0" autoPict="0">
                <anchor moveWithCells="1">
                  <from>
                    <xdr:col>10498</xdr:col>
                    <xdr:colOff>236220</xdr:colOff>
                    <xdr:row>524301</xdr:row>
                    <xdr:rowOff>83820</xdr:rowOff>
                  </from>
                  <to>
                    <xdr:col>10500</xdr:col>
                    <xdr:colOff>220980</xdr:colOff>
                    <xdr:row>524303</xdr:row>
                    <xdr:rowOff>0</xdr:rowOff>
                  </to>
                </anchor>
              </controlPr>
            </control>
          </mc:Choice>
        </mc:AlternateContent>
        <mc:AlternateContent xmlns:mc="http://schemas.openxmlformats.org/markup-compatibility/2006">
          <mc:Choice Requires="x14">
            <control shapeId="7834" r:id="rId669" name="Check Box 666">
              <controlPr defaultSize="0" autoFill="0" autoLine="0" autoPict="0">
                <anchor moveWithCells="1">
                  <from>
                    <xdr:col>10498</xdr:col>
                    <xdr:colOff>236220</xdr:colOff>
                    <xdr:row>589837</xdr:row>
                    <xdr:rowOff>83820</xdr:rowOff>
                  </from>
                  <to>
                    <xdr:col>10500</xdr:col>
                    <xdr:colOff>220980</xdr:colOff>
                    <xdr:row>589839</xdr:row>
                    <xdr:rowOff>0</xdr:rowOff>
                  </to>
                </anchor>
              </controlPr>
            </control>
          </mc:Choice>
        </mc:AlternateContent>
        <mc:AlternateContent xmlns:mc="http://schemas.openxmlformats.org/markup-compatibility/2006">
          <mc:Choice Requires="x14">
            <control shapeId="7835" r:id="rId670" name="Check Box 667">
              <controlPr defaultSize="0" autoFill="0" autoLine="0" autoPict="0">
                <anchor moveWithCells="1">
                  <from>
                    <xdr:col>10498</xdr:col>
                    <xdr:colOff>236220</xdr:colOff>
                    <xdr:row>655373</xdr:row>
                    <xdr:rowOff>83820</xdr:rowOff>
                  </from>
                  <to>
                    <xdr:col>10500</xdr:col>
                    <xdr:colOff>220980</xdr:colOff>
                    <xdr:row>655375</xdr:row>
                    <xdr:rowOff>0</xdr:rowOff>
                  </to>
                </anchor>
              </controlPr>
            </control>
          </mc:Choice>
        </mc:AlternateContent>
        <mc:AlternateContent xmlns:mc="http://schemas.openxmlformats.org/markup-compatibility/2006">
          <mc:Choice Requires="x14">
            <control shapeId="7836" r:id="rId671" name="Check Box 668">
              <controlPr defaultSize="0" autoFill="0" autoLine="0" autoPict="0">
                <anchor moveWithCells="1">
                  <from>
                    <xdr:col>10498</xdr:col>
                    <xdr:colOff>236220</xdr:colOff>
                    <xdr:row>720909</xdr:row>
                    <xdr:rowOff>83820</xdr:rowOff>
                  </from>
                  <to>
                    <xdr:col>10500</xdr:col>
                    <xdr:colOff>220980</xdr:colOff>
                    <xdr:row>720911</xdr:row>
                    <xdr:rowOff>0</xdr:rowOff>
                  </to>
                </anchor>
              </controlPr>
            </control>
          </mc:Choice>
        </mc:AlternateContent>
        <mc:AlternateContent xmlns:mc="http://schemas.openxmlformats.org/markup-compatibility/2006">
          <mc:Choice Requires="x14">
            <control shapeId="7837" r:id="rId672" name="Check Box 669">
              <controlPr defaultSize="0" autoFill="0" autoLine="0" autoPict="0">
                <anchor moveWithCells="1">
                  <from>
                    <xdr:col>10498</xdr:col>
                    <xdr:colOff>236220</xdr:colOff>
                    <xdr:row>786445</xdr:row>
                    <xdr:rowOff>83820</xdr:rowOff>
                  </from>
                  <to>
                    <xdr:col>10500</xdr:col>
                    <xdr:colOff>220980</xdr:colOff>
                    <xdr:row>786447</xdr:row>
                    <xdr:rowOff>0</xdr:rowOff>
                  </to>
                </anchor>
              </controlPr>
            </control>
          </mc:Choice>
        </mc:AlternateContent>
        <mc:AlternateContent xmlns:mc="http://schemas.openxmlformats.org/markup-compatibility/2006">
          <mc:Choice Requires="x14">
            <control shapeId="7838" r:id="rId673" name="Check Box 670">
              <controlPr defaultSize="0" autoFill="0" autoLine="0" autoPict="0">
                <anchor moveWithCells="1">
                  <from>
                    <xdr:col>10498</xdr:col>
                    <xdr:colOff>236220</xdr:colOff>
                    <xdr:row>851981</xdr:row>
                    <xdr:rowOff>83820</xdr:rowOff>
                  </from>
                  <to>
                    <xdr:col>10500</xdr:col>
                    <xdr:colOff>220980</xdr:colOff>
                    <xdr:row>851983</xdr:row>
                    <xdr:rowOff>0</xdr:rowOff>
                  </to>
                </anchor>
              </controlPr>
            </control>
          </mc:Choice>
        </mc:AlternateContent>
        <mc:AlternateContent xmlns:mc="http://schemas.openxmlformats.org/markup-compatibility/2006">
          <mc:Choice Requires="x14">
            <control shapeId="7839" r:id="rId674" name="Check Box 671">
              <controlPr defaultSize="0" autoFill="0" autoLine="0" autoPict="0">
                <anchor moveWithCells="1">
                  <from>
                    <xdr:col>10498</xdr:col>
                    <xdr:colOff>236220</xdr:colOff>
                    <xdr:row>917517</xdr:row>
                    <xdr:rowOff>83820</xdr:rowOff>
                  </from>
                  <to>
                    <xdr:col>10500</xdr:col>
                    <xdr:colOff>220980</xdr:colOff>
                    <xdr:row>917519</xdr:row>
                    <xdr:rowOff>0</xdr:rowOff>
                  </to>
                </anchor>
              </controlPr>
            </control>
          </mc:Choice>
        </mc:AlternateContent>
        <mc:AlternateContent xmlns:mc="http://schemas.openxmlformats.org/markup-compatibility/2006">
          <mc:Choice Requires="x14">
            <control shapeId="7840" r:id="rId675" name="Check Box 672">
              <controlPr defaultSize="0" autoFill="0" autoLine="0" autoPict="0">
                <anchor moveWithCells="1">
                  <from>
                    <xdr:col>10498</xdr:col>
                    <xdr:colOff>236220</xdr:colOff>
                    <xdr:row>983053</xdr:row>
                    <xdr:rowOff>83820</xdr:rowOff>
                  </from>
                  <to>
                    <xdr:col>10500</xdr:col>
                    <xdr:colOff>220980</xdr:colOff>
                    <xdr:row>983055</xdr:row>
                    <xdr:rowOff>0</xdr:rowOff>
                  </to>
                </anchor>
              </controlPr>
            </control>
          </mc:Choice>
        </mc:AlternateContent>
        <mc:AlternateContent xmlns:mc="http://schemas.openxmlformats.org/markup-compatibility/2006">
          <mc:Choice Requires="x14">
            <control shapeId="7841" r:id="rId676" name="Check Box 673">
              <controlPr defaultSize="0" autoFill="0" autoLine="0" autoPict="0">
                <anchor moveWithCells="1">
                  <from>
                    <xdr:col>10754</xdr:col>
                    <xdr:colOff>236220</xdr:colOff>
                    <xdr:row>13</xdr:row>
                    <xdr:rowOff>83820</xdr:rowOff>
                  </from>
                  <to>
                    <xdr:col>10756</xdr:col>
                    <xdr:colOff>220980</xdr:colOff>
                    <xdr:row>15</xdr:row>
                    <xdr:rowOff>0</xdr:rowOff>
                  </to>
                </anchor>
              </controlPr>
            </control>
          </mc:Choice>
        </mc:AlternateContent>
        <mc:AlternateContent xmlns:mc="http://schemas.openxmlformats.org/markup-compatibility/2006">
          <mc:Choice Requires="x14">
            <control shapeId="7842" r:id="rId677" name="Check Box 674">
              <controlPr defaultSize="0" autoFill="0" autoLine="0" autoPict="0">
                <anchor moveWithCells="1">
                  <from>
                    <xdr:col>10754</xdr:col>
                    <xdr:colOff>236220</xdr:colOff>
                    <xdr:row>65549</xdr:row>
                    <xdr:rowOff>83820</xdr:rowOff>
                  </from>
                  <to>
                    <xdr:col>10756</xdr:col>
                    <xdr:colOff>220980</xdr:colOff>
                    <xdr:row>65551</xdr:row>
                    <xdr:rowOff>0</xdr:rowOff>
                  </to>
                </anchor>
              </controlPr>
            </control>
          </mc:Choice>
        </mc:AlternateContent>
        <mc:AlternateContent xmlns:mc="http://schemas.openxmlformats.org/markup-compatibility/2006">
          <mc:Choice Requires="x14">
            <control shapeId="7843" r:id="rId678" name="Check Box 675">
              <controlPr defaultSize="0" autoFill="0" autoLine="0" autoPict="0">
                <anchor moveWithCells="1">
                  <from>
                    <xdr:col>10754</xdr:col>
                    <xdr:colOff>236220</xdr:colOff>
                    <xdr:row>131085</xdr:row>
                    <xdr:rowOff>83820</xdr:rowOff>
                  </from>
                  <to>
                    <xdr:col>10756</xdr:col>
                    <xdr:colOff>220980</xdr:colOff>
                    <xdr:row>131087</xdr:row>
                    <xdr:rowOff>0</xdr:rowOff>
                  </to>
                </anchor>
              </controlPr>
            </control>
          </mc:Choice>
        </mc:AlternateContent>
        <mc:AlternateContent xmlns:mc="http://schemas.openxmlformats.org/markup-compatibility/2006">
          <mc:Choice Requires="x14">
            <control shapeId="7844" r:id="rId679" name="Check Box 676">
              <controlPr defaultSize="0" autoFill="0" autoLine="0" autoPict="0">
                <anchor moveWithCells="1">
                  <from>
                    <xdr:col>10754</xdr:col>
                    <xdr:colOff>236220</xdr:colOff>
                    <xdr:row>196621</xdr:row>
                    <xdr:rowOff>83820</xdr:rowOff>
                  </from>
                  <to>
                    <xdr:col>10756</xdr:col>
                    <xdr:colOff>220980</xdr:colOff>
                    <xdr:row>196623</xdr:row>
                    <xdr:rowOff>0</xdr:rowOff>
                  </to>
                </anchor>
              </controlPr>
            </control>
          </mc:Choice>
        </mc:AlternateContent>
        <mc:AlternateContent xmlns:mc="http://schemas.openxmlformats.org/markup-compatibility/2006">
          <mc:Choice Requires="x14">
            <control shapeId="7845" r:id="rId680" name="Check Box 677">
              <controlPr defaultSize="0" autoFill="0" autoLine="0" autoPict="0">
                <anchor moveWithCells="1">
                  <from>
                    <xdr:col>10754</xdr:col>
                    <xdr:colOff>236220</xdr:colOff>
                    <xdr:row>262157</xdr:row>
                    <xdr:rowOff>83820</xdr:rowOff>
                  </from>
                  <to>
                    <xdr:col>10756</xdr:col>
                    <xdr:colOff>220980</xdr:colOff>
                    <xdr:row>262159</xdr:row>
                    <xdr:rowOff>0</xdr:rowOff>
                  </to>
                </anchor>
              </controlPr>
            </control>
          </mc:Choice>
        </mc:AlternateContent>
        <mc:AlternateContent xmlns:mc="http://schemas.openxmlformats.org/markup-compatibility/2006">
          <mc:Choice Requires="x14">
            <control shapeId="7846" r:id="rId681" name="Check Box 678">
              <controlPr defaultSize="0" autoFill="0" autoLine="0" autoPict="0">
                <anchor moveWithCells="1">
                  <from>
                    <xdr:col>10754</xdr:col>
                    <xdr:colOff>236220</xdr:colOff>
                    <xdr:row>327693</xdr:row>
                    <xdr:rowOff>83820</xdr:rowOff>
                  </from>
                  <to>
                    <xdr:col>10756</xdr:col>
                    <xdr:colOff>220980</xdr:colOff>
                    <xdr:row>327695</xdr:row>
                    <xdr:rowOff>0</xdr:rowOff>
                  </to>
                </anchor>
              </controlPr>
            </control>
          </mc:Choice>
        </mc:AlternateContent>
        <mc:AlternateContent xmlns:mc="http://schemas.openxmlformats.org/markup-compatibility/2006">
          <mc:Choice Requires="x14">
            <control shapeId="7847" r:id="rId682" name="Check Box 679">
              <controlPr defaultSize="0" autoFill="0" autoLine="0" autoPict="0">
                <anchor moveWithCells="1">
                  <from>
                    <xdr:col>10754</xdr:col>
                    <xdr:colOff>236220</xdr:colOff>
                    <xdr:row>393229</xdr:row>
                    <xdr:rowOff>83820</xdr:rowOff>
                  </from>
                  <to>
                    <xdr:col>10756</xdr:col>
                    <xdr:colOff>220980</xdr:colOff>
                    <xdr:row>393231</xdr:row>
                    <xdr:rowOff>0</xdr:rowOff>
                  </to>
                </anchor>
              </controlPr>
            </control>
          </mc:Choice>
        </mc:AlternateContent>
        <mc:AlternateContent xmlns:mc="http://schemas.openxmlformats.org/markup-compatibility/2006">
          <mc:Choice Requires="x14">
            <control shapeId="7848" r:id="rId683" name="Check Box 680">
              <controlPr defaultSize="0" autoFill="0" autoLine="0" autoPict="0">
                <anchor moveWithCells="1">
                  <from>
                    <xdr:col>10754</xdr:col>
                    <xdr:colOff>236220</xdr:colOff>
                    <xdr:row>458765</xdr:row>
                    <xdr:rowOff>83820</xdr:rowOff>
                  </from>
                  <to>
                    <xdr:col>10756</xdr:col>
                    <xdr:colOff>220980</xdr:colOff>
                    <xdr:row>458767</xdr:row>
                    <xdr:rowOff>0</xdr:rowOff>
                  </to>
                </anchor>
              </controlPr>
            </control>
          </mc:Choice>
        </mc:AlternateContent>
        <mc:AlternateContent xmlns:mc="http://schemas.openxmlformats.org/markup-compatibility/2006">
          <mc:Choice Requires="x14">
            <control shapeId="7849" r:id="rId684" name="Check Box 681">
              <controlPr defaultSize="0" autoFill="0" autoLine="0" autoPict="0">
                <anchor moveWithCells="1">
                  <from>
                    <xdr:col>10754</xdr:col>
                    <xdr:colOff>236220</xdr:colOff>
                    <xdr:row>524301</xdr:row>
                    <xdr:rowOff>83820</xdr:rowOff>
                  </from>
                  <to>
                    <xdr:col>10756</xdr:col>
                    <xdr:colOff>220980</xdr:colOff>
                    <xdr:row>524303</xdr:row>
                    <xdr:rowOff>0</xdr:rowOff>
                  </to>
                </anchor>
              </controlPr>
            </control>
          </mc:Choice>
        </mc:AlternateContent>
        <mc:AlternateContent xmlns:mc="http://schemas.openxmlformats.org/markup-compatibility/2006">
          <mc:Choice Requires="x14">
            <control shapeId="7850" r:id="rId685" name="Check Box 682">
              <controlPr defaultSize="0" autoFill="0" autoLine="0" autoPict="0">
                <anchor moveWithCells="1">
                  <from>
                    <xdr:col>10754</xdr:col>
                    <xdr:colOff>236220</xdr:colOff>
                    <xdr:row>589837</xdr:row>
                    <xdr:rowOff>83820</xdr:rowOff>
                  </from>
                  <to>
                    <xdr:col>10756</xdr:col>
                    <xdr:colOff>220980</xdr:colOff>
                    <xdr:row>589839</xdr:row>
                    <xdr:rowOff>0</xdr:rowOff>
                  </to>
                </anchor>
              </controlPr>
            </control>
          </mc:Choice>
        </mc:AlternateContent>
        <mc:AlternateContent xmlns:mc="http://schemas.openxmlformats.org/markup-compatibility/2006">
          <mc:Choice Requires="x14">
            <control shapeId="7851" r:id="rId686" name="Check Box 683">
              <controlPr defaultSize="0" autoFill="0" autoLine="0" autoPict="0">
                <anchor moveWithCells="1">
                  <from>
                    <xdr:col>10754</xdr:col>
                    <xdr:colOff>236220</xdr:colOff>
                    <xdr:row>655373</xdr:row>
                    <xdr:rowOff>83820</xdr:rowOff>
                  </from>
                  <to>
                    <xdr:col>10756</xdr:col>
                    <xdr:colOff>220980</xdr:colOff>
                    <xdr:row>655375</xdr:row>
                    <xdr:rowOff>0</xdr:rowOff>
                  </to>
                </anchor>
              </controlPr>
            </control>
          </mc:Choice>
        </mc:AlternateContent>
        <mc:AlternateContent xmlns:mc="http://schemas.openxmlformats.org/markup-compatibility/2006">
          <mc:Choice Requires="x14">
            <control shapeId="7852" r:id="rId687" name="Check Box 684">
              <controlPr defaultSize="0" autoFill="0" autoLine="0" autoPict="0">
                <anchor moveWithCells="1">
                  <from>
                    <xdr:col>10754</xdr:col>
                    <xdr:colOff>236220</xdr:colOff>
                    <xdr:row>720909</xdr:row>
                    <xdr:rowOff>83820</xdr:rowOff>
                  </from>
                  <to>
                    <xdr:col>10756</xdr:col>
                    <xdr:colOff>220980</xdr:colOff>
                    <xdr:row>720911</xdr:row>
                    <xdr:rowOff>0</xdr:rowOff>
                  </to>
                </anchor>
              </controlPr>
            </control>
          </mc:Choice>
        </mc:AlternateContent>
        <mc:AlternateContent xmlns:mc="http://schemas.openxmlformats.org/markup-compatibility/2006">
          <mc:Choice Requires="x14">
            <control shapeId="7853" r:id="rId688" name="Check Box 685">
              <controlPr defaultSize="0" autoFill="0" autoLine="0" autoPict="0">
                <anchor moveWithCells="1">
                  <from>
                    <xdr:col>10754</xdr:col>
                    <xdr:colOff>236220</xdr:colOff>
                    <xdr:row>786445</xdr:row>
                    <xdr:rowOff>83820</xdr:rowOff>
                  </from>
                  <to>
                    <xdr:col>10756</xdr:col>
                    <xdr:colOff>220980</xdr:colOff>
                    <xdr:row>786447</xdr:row>
                    <xdr:rowOff>0</xdr:rowOff>
                  </to>
                </anchor>
              </controlPr>
            </control>
          </mc:Choice>
        </mc:AlternateContent>
        <mc:AlternateContent xmlns:mc="http://schemas.openxmlformats.org/markup-compatibility/2006">
          <mc:Choice Requires="x14">
            <control shapeId="7854" r:id="rId689" name="Check Box 686">
              <controlPr defaultSize="0" autoFill="0" autoLine="0" autoPict="0">
                <anchor moveWithCells="1">
                  <from>
                    <xdr:col>10754</xdr:col>
                    <xdr:colOff>236220</xdr:colOff>
                    <xdr:row>851981</xdr:row>
                    <xdr:rowOff>83820</xdr:rowOff>
                  </from>
                  <to>
                    <xdr:col>10756</xdr:col>
                    <xdr:colOff>220980</xdr:colOff>
                    <xdr:row>851983</xdr:row>
                    <xdr:rowOff>0</xdr:rowOff>
                  </to>
                </anchor>
              </controlPr>
            </control>
          </mc:Choice>
        </mc:AlternateContent>
        <mc:AlternateContent xmlns:mc="http://schemas.openxmlformats.org/markup-compatibility/2006">
          <mc:Choice Requires="x14">
            <control shapeId="7855" r:id="rId690" name="Check Box 687">
              <controlPr defaultSize="0" autoFill="0" autoLine="0" autoPict="0">
                <anchor moveWithCells="1">
                  <from>
                    <xdr:col>10754</xdr:col>
                    <xdr:colOff>236220</xdr:colOff>
                    <xdr:row>917517</xdr:row>
                    <xdr:rowOff>83820</xdr:rowOff>
                  </from>
                  <to>
                    <xdr:col>10756</xdr:col>
                    <xdr:colOff>220980</xdr:colOff>
                    <xdr:row>917519</xdr:row>
                    <xdr:rowOff>0</xdr:rowOff>
                  </to>
                </anchor>
              </controlPr>
            </control>
          </mc:Choice>
        </mc:AlternateContent>
        <mc:AlternateContent xmlns:mc="http://schemas.openxmlformats.org/markup-compatibility/2006">
          <mc:Choice Requires="x14">
            <control shapeId="7856" r:id="rId691" name="Check Box 688">
              <controlPr defaultSize="0" autoFill="0" autoLine="0" autoPict="0">
                <anchor moveWithCells="1">
                  <from>
                    <xdr:col>10754</xdr:col>
                    <xdr:colOff>236220</xdr:colOff>
                    <xdr:row>983053</xdr:row>
                    <xdr:rowOff>83820</xdr:rowOff>
                  </from>
                  <to>
                    <xdr:col>10756</xdr:col>
                    <xdr:colOff>220980</xdr:colOff>
                    <xdr:row>983055</xdr:row>
                    <xdr:rowOff>0</xdr:rowOff>
                  </to>
                </anchor>
              </controlPr>
            </control>
          </mc:Choice>
        </mc:AlternateContent>
        <mc:AlternateContent xmlns:mc="http://schemas.openxmlformats.org/markup-compatibility/2006">
          <mc:Choice Requires="x14">
            <control shapeId="7857" r:id="rId692" name="Check Box 689">
              <controlPr defaultSize="0" autoFill="0" autoLine="0" autoPict="0">
                <anchor moveWithCells="1">
                  <from>
                    <xdr:col>11010</xdr:col>
                    <xdr:colOff>236220</xdr:colOff>
                    <xdr:row>13</xdr:row>
                    <xdr:rowOff>83820</xdr:rowOff>
                  </from>
                  <to>
                    <xdr:col>11012</xdr:col>
                    <xdr:colOff>220980</xdr:colOff>
                    <xdr:row>15</xdr:row>
                    <xdr:rowOff>0</xdr:rowOff>
                  </to>
                </anchor>
              </controlPr>
            </control>
          </mc:Choice>
        </mc:AlternateContent>
        <mc:AlternateContent xmlns:mc="http://schemas.openxmlformats.org/markup-compatibility/2006">
          <mc:Choice Requires="x14">
            <control shapeId="7858" r:id="rId693" name="Check Box 690">
              <controlPr defaultSize="0" autoFill="0" autoLine="0" autoPict="0">
                <anchor moveWithCells="1">
                  <from>
                    <xdr:col>11010</xdr:col>
                    <xdr:colOff>236220</xdr:colOff>
                    <xdr:row>65549</xdr:row>
                    <xdr:rowOff>83820</xdr:rowOff>
                  </from>
                  <to>
                    <xdr:col>11012</xdr:col>
                    <xdr:colOff>220980</xdr:colOff>
                    <xdr:row>65551</xdr:row>
                    <xdr:rowOff>0</xdr:rowOff>
                  </to>
                </anchor>
              </controlPr>
            </control>
          </mc:Choice>
        </mc:AlternateContent>
        <mc:AlternateContent xmlns:mc="http://schemas.openxmlformats.org/markup-compatibility/2006">
          <mc:Choice Requires="x14">
            <control shapeId="7859" r:id="rId694" name="Check Box 691">
              <controlPr defaultSize="0" autoFill="0" autoLine="0" autoPict="0">
                <anchor moveWithCells="1">
                  <from>
                    <xdr:col>11010</xdr:col>
                    <xdr:colOff>236220</xdr:colOff>
                    <xdr:row>131085</xdr:row>
                    <xdr:rowOff>83820</xdr:rowOff>
                  </from>
                  <to>
                    <xdr:col>11012</xdr:col>
                    <xdr:colOff>220980</xdr:colOff>
                    <xdr:row>131087</xdr:row>
                    <xdr:rowOff>0</xdr:rowOff>
                  </to>
                </anchor>
              </controlPr>
            </control>
          </mc:Choice>
        </mc:AlternateContent>
        <mc:AlternateContent xmlns:mc="http://schemas.openxmlformats.org/markup-compatibility/2006">
          <mc:Choice Requires="x14">
            <control shapeId="7860" r:id="rId695" name="Check Box 692">
              <controlPr defaultSize="0" autoFill="0" autoLine="0" autoPict="0">
                <anchor moveWithCells="1">
                  <from>
                    <xdr:col>11010</xdr:col>
                    <xdr:colOff>236220</xdr:colOff>
                    <xdr:row>196621</xdr:row>
                    <xdr:rowOff>83820</xdr:rowOff>
                  </from>
                  <to>
                    <xdr:col>11012</xdr:col>
                    <xdr:colOff>220980</xdr:colOff>
                    <xdr:row>196623</xdr:row>
                    <xdr:rowOff>0</xdr:rowOff>
                  </to>
                </anchor>
              </controlPr>
            </control>
          </mc:Choice>
        </mc:AlternateContent>
        <mc:AlternateContent xmlns:mc="http://schemas.openxmlformats.org/markup-compatibility/2006">
          <mc:Choice Requires="x14">
            <control shapeId="7861" r:id="rId696" name="Check Box 693">
              <controlPr defaultSize="0" autoFill="0" autoLine="0" autoPict="0">
                <anchor moveWithCells="1">
                  <from>
                    <xdr:col>11010</xdr:col>
                    <xdr:colOff>236220</xdr:colOff>
                    <xdr:row>262157</xdr:row>
                    <xdr:rowOff>83820</xdr:rowOff>
                  </from>
                  <to>
                    <xdr:col>11012</xdr:col>
                    <xdr:colOff>220980</xdr:colOff>
                    <xdr:row>262159</xdr:row>
                    <xdr:rowOff>0</xdr:rowOff>
                  </to>
                </anchor>
              </controlPr>
            </control>
          </mc:Choice>
        </mc:AlternateContent>
        <mc:AlternateContent xmlns:mc="http://schemas.openxmlformats.org/markup-compatibility/2006">
          <mc:Choice Requires="x14">
            <control shapeId="7862" r:id="rId697" name="Check Box 694">
              <controlPr defaultSize="0" autoFill="0" autoLine="0" autoPict="0">
                <anchor moveWithCells="1">
                  <from>
                    <xdr:col>11010</xdr:col>
                    <xdr:colOff>236220</xdr:colOff>
                    <xdr:row>327693</xdr:row>
                    <xdr:rowOff>83820</xdr:rowOff>
                  </from>
                  <to>
                    <xdr:col>11012</xdr:col>
                    <xdr:colOff>220980</xdr:colOff>
                    <xdr:row>327695</xdr:row>
                    <xdr:rowOff>0</xdr:rowOff>
                  </to>
                </anchor>
              </controlPr>
            </control>
          </mc:Choice>
        </mc:AlternateContent>
        <mc:AlternateContent xmlns:mc="http://schemas.openxmlformats.org/markup-compatibility/2006">
          <mc:Choice Requires="x14">
            <control shapeId="7863" r:id="rId698" name="Check Box 695">
              <controlPr defaultSize="0" autoFill="0" autoLine="0" autoPict="0">
                <anchor moveWithCells="1">
                  <from>
                    <xdr:col>11010</xdr:col>
                    <xdr:colOff>236220</xdr:colOff>
                    <xdr:row>393229</xdr:row>
                    <xdr:rowOff>83820</xdr:rowOff>
                  </from>
                  <to>
                    <xdr:col>11012</xdr:col>
                    <xdr:colOff>220980</xdr:colOff>
                    <xdr:row>393231</xdr:row>
                    <xdr:rowOff>0</xdr:rowOff>
                  </to>
                </anchor>
              </controlPr>
            </control>
          </mc:Choice>
        </mc:AlternateContent>
        <mc:AlternateContent xmlns:mc="http://schemas.openxmlformats.org/markup-compatibility/2006">
          <mc:Choice Requires="x14">
            <control shapeId="7864" r:id="rId699" name="Check Box 696">
              <controlPr defaultSize="0" autoFill="0" autoLine="0" autoPict="0">
                <anchor moveWithCells="1">
                  <from>
                    <xdr:col>11010</xdr:col>
                    <xdr:colOff>236220</xdr:colOff>
                    <xdr:row>458765</xdr:row>
                    <xdr:rowOff>83820</xdr:rowOff>
                  </from>
                  <to>
                    <xdr:col>11012</xdr:col>
                    <xdr:colOff>220980</xdr:colOff>
                    <xdr:row>458767</xdr:row>
                    <xdr:rowOff>0</xdr:rowOff>
                  </to>
                </anchor>
              </controlPr>
            </control>
          </mc:Choice>
        </mc:AlternateContent>
        <mc:AlternateContent xmlns:mc="http://schemas.openxmlformats.org/markup-compatibility/2006">
          <mc:Choice Requires="x14">
            <control shapeId="7865" r:id="rId700" name="Check Box 697">
              <controlPr defaultSize="0" autoFill="0" autoLine="0" autoPict="0">
                <anchor moveWithCells="1">
                  <from>
                    <xdr:col>11010</xdr:col>
                    <xdr:colOff>236220</xdr:colOff>
                    <xdr:row>524301</xdr:row>
                    <xdr:rowOff>83820</xdr:rowOff>
                  </from>
                  <to>
                    <xdr:col>11012</xdr:col>
                    <xdr:colOff>220980</xdr:colOff>
                    <xdr:row>524303</xdr:row>
                    <xdr:rowOff>0</xdr:rowOff>
                  </to>
                </anchor>
              </controlPr>
            </control>
          </mc:Choice>
        </mc:AlternateContent>
        <mc:AlternateContent xmlns:mc="http://schemas.openxmlformats.org/markup-compatibility/2006">
          <mc:Choice Requires="x14">
            <control shapeId="7866" r:id="rId701" name="Check Box 698">
              <controlPr defaultSize="0" autoFill="0" autoLine="0" autoPict="0">
                <anchor moveWithCells="1">
                  <from>
                    <xdr:col>11010</xdr:col>
                    <xdr:colOff>236220</xdr:colOff>
                    <xdr:row>589837</xdr:row>
                    <xdr:rowOff>83820</xdr:rowOff>
                  </from>
                  <to>
                    <xdr:col>11012</xdr:col>
                    <xdr:colOff>220980</xdr:colOff>
                    <xdr:row>589839</xdr:row>
                    <xdr:rowOff>0</xdr:rowOff>
                  </to>
                </anchor>
              </controlPr>
            </control>
          </mc:Choice>
        </mc:AlternateContent>
        <mc:AlternateContent xmlns:mc="http://schemas.openxmlformats.org/markup-compatibility/2006">
          <mc:Choice Requires="x14">
            <control shapeId="7867" r:id="rId702" name="Check Box 699">
              <controlPr defaultSize="0" autoFill="0" autoLine="0" autoPict="0">
                <anchor moveWithCells="1">
                  <from>
                    <xdr:col>11010</xdr:col>
                    <xdr:colOff>236220</xdr:colOff>
                    <xdr:row>655373</xdr:row>
                    <xdr:rowOff>83820</xdr:rowOff>
                  </from>
                  <to>
                    <xdr:col>11012</xdr:col>
                    <xdr:colOff>220980</xdr:colOff>
                    <xdr:row>655375</xdr:row>
                    <xdr:rowOff>0</xdr:rowOff>
                  </to>
                </anchor>
              </controlPr>
            </control>
          </mc:Choice>
        </mc:AlternateContent>
        <mc:AlternateContent xmlns:mc="http://schemas.openxmlformats.org/markup-compatibility/2006">
          <mc:Choice Requires="x14">
            <control shapeId="7868" r:id="rId703" name="Check Box 700">
              <controlPr defaultSize="0" autoFill="0" autoLine="0" autoPict="0">
                <anchor moveWithCells="1">
                  <from>
                    <xdr:col>11010</xdr:col>
                    <xdr:colOff>236220</xdr:colOff>
                    <xdr:row>720909</xdr:row>
                    <xdr:rowOff>83820</xdr:rowOff>
                  </from>
                  <to>
                    <xdr:col>11012</xdr:col>
                    <xdr:colOff>220980</xdr:colOff>
                    <xdr:row>720911</xdr:row>
                    <xdr:rowOff>0</xdr:rowOff>
                  </to>
                </anchor>
              </controlPr>
            </control>
          </mc:Choice>
        </mc:AlternateContent>
        <mc:AlternateContent xmlns:mc="http://schemas.openxmlformats.org/markup-compatibility/2006">
          <mc:Choice Requires="x14">
            <control shapeId="7869" r:id="rId704" name="Check Box 701">
              <controlPr defaultSize="0" autoFill="0" autoLine="0" autoPict="0">
                <anchor moveWithCells="1">
                  <from>
                    <xdr:col>11010</xdr:col>
                    <xdr:colOff>236220</xdr:colOff>
                    <xdr:row>786445</xdr:row>
                    <xdr:rowOff>83820</xdr:rowOff>
                  </from>
                  <to>
                    <xdr:col>11012</xdr:col>
                    <xdr:colOff>220980</xdr:colOff>
                    <xdr:row>786447</xdr:row>
                    <xdr:rowOff>0</xdr:rowOff>
                  </to>
                </anchor>
              </controlPr>
            </control>
          </mc:Choice>
        </mc:AlternateContent>
        <mc:AlternateContent xmlns:mc="http://schemas.openxmlformats.org/markup-compatibility/2006">
          <mc:Choice Requires="x14">
            <control shapeId="7870" r:id="rId705" name="Check Box 702">
              <controlPr defaultSize="0" autoFill="0" autoLine="0" autoPict="0">
                <anchor moveWithCells="1">
                  <from>
                    <xdr:col>11010</xdr:col>
                    <xdr:colOff>236220</xdr:colOff>
                    <xdr:row>851981</xdr:row>
                    <xdr:rowOff>83820</xdr:rowOff>
                  </from>
                  <to>
                    <xdr:col>11012</xdr:col>
                    <xdr:colOff>220980</xdr:colOff>
                    <xdr:row>851983</xdr:row>
                    <xdr:rowOff>0</xdr:rowOff>
                  </to>
                </anchor>
              </controlPr>
            </control>
          </mc:Choice>
        </mc:AlternateContent>
        <mc:AlternateContent xmlns:mc="http://schemas.openxmlformats.org/markup-compatibility/2006">
          <mc:Choice Requires="x14">
            <control shapeId="7871" r:id="rId706" name="Check Box 703">
              <controlPr defaultSize="0" autoFill="0" autoLine="0" autoPict="0">
                <anchor moveWithCells="1">
                  <from>
                    <xdr:col>11010</xdr:col>
                    <xdr:colOff>236220</xdr:colOff>
                    <xdr:row>917517</xdr:row>
                    <xdr:rowOff>83820</xdr:rowOff>
                  </from>
                  <to>
                    <xdr:col>11012</xdr:col>
                    <xdr:colOff>220980</xdr:colOff>
                    <xdr:row>917519</xdr:row>
                    <xdr:rowOff>0</xdr:rowOff>
                  </to>
                </anchor>
              </controlPr>
            </control>
          </mc:Choice>
        </mc:AlternateContent>
        <mc:AlternateContent xmlns:mc="http://schemas.openxmlformats.org/markup-compatibility/2006">
          <mc:Choice Requires="x14">
            <control shapeId="7872" r:id="rId707" name="Check Box 704">
              <controlPr defaultSize="0" autoFill="0" autoLine="0" autoPict="0">
                <anchor moveWithCells="1">
                  <from>
                    <xdr:col>11010</xdr:col>
                    <xdr:colOff>236220</xdr:colOff>
                    <xdr:row>983053</xdr:row>
                    <xdr:rowOff>83820</xdr:rowOff>
                  </from>
                  <to>
                    <xdr:col>11012</xdr:col>
                    <xdr:colOff>220980</xdr:colOff>
                    <xdr:row>983055</xdr:row>
                    <xdr:rowOff>0</xdr:rowOff>
                  </to>
                </anchor>
              </controlPr>
            </control>
          </mc:Choice>
        </mc:AlternateContent>
        <mc:AlternateContent xmlns:mc="http://schemas.openxmlformats.org/markup-compatibility/2006">
          <mc:Choice Requires="x14">
            <control shapeId="7873" r:id="rId708" name="Check Box 705">
              <controlPr defaultSize="0" autoFill="0" autoLine="0" autoPict="0">
                <anchor moveWithCells="1">
                  <from>
                    <xdr:col>11266</xdr:col>
                    <xdr:colOff>236220</xdr:colOff>
                    <xdr:row>13</xdr:row>
                    <xdr:rowOff>83820</xdr:rowOff>
                  </from>
                  <to>
                    <xdr:col>11268</xdr:col>
                    <xdr:colOff>220980</xdr:colOff>
                    <xdr:row>15</xdr:row>
                    <xdr:rowOff>0</xdr:rowOff>
                  </to>
                </anchor>
              </controlPr>
            </control>
          </mc:Choice>
        </mc:AlternateContent>
        <mc:AlternateContent xmlns:mc="http://schemas.openxmlformats.org/markup-compatibility/2006">
          <mc:Choice Requires="x14">
            <control shapeId="7874" r:id="rId709" name="Check Box 706">
              <controlPr defaultSize="0" autoFill="0" autoLine="0" autoPict="0">
                <anchor moveWithCells="1">
                  <from>
                    <xdr:col>11266</xdr:col>
                    <xdr:colOff>236220</xdr:colOff>
                    <xdr:row>65549</xdr:row>
                    <xdr:rowOff>83820</xdr:rowOff>
                  </from>
                  <to>
                    <xdr:col>11268</xdr:col>
                    <xdr:colOff>220980</xdr:colOff>
                    <xdr:row>65551</xdr:row>
                    <xdr:rowOff>0</xdr:rowOff>
                  </to>
                </anchor>
              </controlPr>
            </control>
          </mc:Choice>
        </mc:AlternateContent>
        <mc:AlternateContent xmlns:mc="http://schemas.openxmlformats.org/markup-compatibility/2006">
          <mc:Choice Requires="x14">
            <control shapeId="7875" r:id="rId710" name="Check Box 707">
              <controlPr defaultSize="0" autoFill="0" autoLine="0" autoPict="0">
                <anchor moveWithCells="1">
                  <from>
                    <xdr:col>11266</xdr:col>
                    <xdr:colOff>236220</xdr:colOff>
                    <xdr:row>131085</xdr:row>
                    <xdr:rowOff>83820</xdr:rowOff>
                  </from>
                  <to>
                    <xdr:col>11268</xdr:col>
                    <xdr:colOff>220980</xdr:colOff>
                    <xdr:row>131087</xdr:row>
                    <xdr:rowOff>0</xdr:rowOff>
                  </to>
                </anchor>
              </controlPr>
            </control>
          </mc:Choice>
        </mc:AlternateContent>
        <mc:AlternateContent xmlns:mc="http://schemas.openxmlformats.org/markup-compatibility/2006">
          <mc:Choice Requires="x14">
            <control shapeId="7876" r:id="rId711" name="Check Box 708">
              <controlPr defaultSize="0" autoFill="0" autoLine="0" autoPict="0">
                <anchor moveWithCells="1">
                  <from>
                    <xdr:col>11266</xdr:col>
                    <xdr:colOff>236220</xdr:colOff>
                    <xdr:row>196621</xdr:row>
                    <xdr:rowOff>83820</xdr:rowOff>
                  </from>
                  <to>
                    <xdr:col>11268</xdr:col>
                    <xdr:colOff>220980</xdr:colOff>
                    <xdr:row>196623</xdr:row>
                    <xdr:rowOff>0</xdr:rowOff>
                  </to>
                </anchor>
              </controlPr>
            </control>
          </mc:Choice>
        </mc:AlternateContent>
        <mc:AlternateContent xmlns:mc="http://schemas.openxmlformats.org/markup-compatibility/2006">
          <mc:Choice Requires="x14">
            <control shapeId="7877" r:id="rId712" name="Check Box 709">
              <controlPr defaultSize="0" autoFill="0" autoLine="0" autoPict="0">
                <anchor moveWithCells="1">
                  <from>
                    <xdr:col>11266</xdr:col>
                    <xdr:colOff>236220</xdr:colOff>
                    <xdr:row>262157</xdr:row>
                    <xdr:rowOff>83820</xdr:rowOff>
                  </from>
                  <to>
                    <xdr:col>11268</xdr:col>
                    <xdr:colOff>220980</xdr:colOff>
                    <xdr:row>262159</xdr:row>
                    <xdr:rowOff>0</xdr:rowOff>
                  </to>
                </anchor>
              </controlPr>
            </control>
          </mc:Choice>
        </mc:AlternateContent>
        <mc:AlternateContent xmlns:mc="http://schemas.openxmlformats.org/markup-compatibility/2006">
          <mc:Choice Requires="x14">
            <control shapeId="7878" r:id="rId713" name="Check Box 710">
              <controlPr defaultSize="0" autoFill="0" autoLine="0" autoPict="0">
                <anchor moveWithCells="1">
                  <from>
                    <xdr:col>11266</xdr:col>
                    <xdr:colOff>236220</xdr:colOff>
                    <xdr:row>327693</xdr:row>
                    <xdr:rowOff>83820</xdr:rowOff>
                  </from>
                  <to>
                    <xdr:col>11268</xdr:col>
                    <xdr:colOff>220980</xdr:colOff>
                    <xdr:row>327695</xdr:row>
                    <xdr:rowOff>0</xdr:rowOff>
                  </to>
                </anchor>
              </controlPr>
            </control>
          </mc:Choice>
        </mc:AlternateContent>
        <mc:AlternateContent xmlns:mc="http://schemas.openxmlformats.org/markup-compatibility/2006">
          <mc:Choice Requires="x14">
            <control shapeId="7879" r:id="rId714" name="Check Box 711">
              <controlPr defaultSize="0" autoFill="0" autoLine="0" autoPict="0">
                <anchor moveWithCells="1">
                  <from>
                    <xdr:col>11266</xdr:col>
                    <xdr:colOff>236220</xdr:colOff>
                    <xdr:row>393229</xdr:row>
                    <xdr:rowOff>83820</xdr:rowOff>
                  </from>
                  <to>
                    <xdr:col>11268</xdr:col>
                    <xdr:colOff>220980</xdr:colOff>
                    <xdr:row>393231</xdr:row>
                    <xdr:rowOff>0</xdr:rowOff>
                  </to>
                </anchor>
              </controlPr>
            </control>
          </mc:Choice>
        </mc:AlternateContent>
        <mc:AlternateContent xmlns:mc="http://schemas.openxmlformats.org/markup-compatibility/2006">
          <mc:Choice Requires="x14">
            <control shapeId="7880" r:id="rId715" name="Check Box 712">
              <controlPr defaultSize="0" autoFill="0" autoLine="0" autoPict="0">
                <anchor moveWithCells="1">
                  <from>
                    <xdr:col>11266</xdr:col>
                    <xdr:colOff>236220</xdr:colOff>
                    <xdr:row>458765</xdr:row>
                    <xdr:rowOff>83820</xdr:rowOff>
                  </from>
                  <to>
                    <xdr:col>11268</xdr:col>
                    <xdr:colOff>220980</xdr:colOff>
                    <xdr:row>458767</xdr:row>
                    <xdr:rowOff>0</xdr:rowOff>
                  </to>
                </anchor>
              </controlPr>
            </control>
          </mc:Choice>
        </mc:AlternateContent>
        <mc:AlternateContent xmlns:mc="http://schemas.openxmlformats.org/markup-compatibility/2006">
          <mc:Choice Requires="x14">
            <control shapeId="7881" r:id="rId716" name="Check Box 713">
              <controlPr defaultSize="0" autoFill="0" autoLine="0" autoPict="0">
                <anchor moveWithCells="1">
                  <from>
                    <xdr:col>11266</xdr:col>
                    <xdr:colOff>236220</xdr:colOff>
                    <xdr:row>524301</xdr:row>
                    <xdr:rowOff>83820</xdr:rowOff>
                  </from>
                  <to>
                    <xdr:col>11268</xdr:col>
                    <xdr:colOff>220980</xdr:colOff>
                    <xdr:row>524303</xdr:row>
                    <xdr:rowOff>0</xdr:rowOff>
                  </to>
                </anchor>
              </controlPr>
            </control>
          </mc:Choice>
        </mc:AlternateContent>
        <mc:AlternateContent xmlns:mc="http://schemas.openxmlformats.org/markup-compatibility/2006">
          <mc:Choice Requires="x14">
            <control shapeId="7882" r:id="rId717" name="Check Box 714">
              <controlPr defaultSize="0" autoFill="0" autoLine="0" autoPict="0">
                <anchor moveWithCells="1">
                  <from>
                    <xdr:col>11266</xdr:col>
                    <xdr:colOff>236220</xdr:colOff>
                    <xdr:row>589837</xdr:row>
                    <xdr:rowOff>83820</xdr:rowOff>
                  </from>
                  <to>
                    <xdr:col>11268</xdr:col>
                    <xdr:colOff>220980</xdr:colOff>
                    <xdr:row>589839</xdr:row>
                    <xdr:rowOff>0</xdr:rowOff>
                  </to>
                </anchor>
              </controlPr>
            </control>
          </mc:Choice>
        </mc:AlternateContent>
        <mc:AlternateContent xmlns:mc="http://schemas.openxmlformats.org/markup-compatibility/2006">
          <mc:Choice Requires="x14">
            <control shapeId="7883" r:id="rId718" name="Check Box 715">
              <controlPr defaultSize="0" autoFill="0" autoLine="0" autoPict="0">
                <anchor moveWithCells="1">
                  <from>
                    <xdr:col>11266</xdr:col>
                    <xdr:colOff>236220</xdr:colOff>
                    <xdr:row>655373</xdr:row>
                    <xdr:rowOff>83820</xdr:rowOff>
                  </from>
                  <to>
                    <xdr:col>11268</xdr:col>
                    <xdr:colOff>220980</xdr:colOff>
                    <xdr:row>655375</xdr:row>
                    <xdr:rowOff>0</xdr:rowOff>
                  </to>
                </anchor>
              </controlPr>
            </control>
          </mc:Choice>
        </mc:AlternateContent>
        <mc:AlternateContent xmlns:mc="http://schemas.openxmlformats.org/markup-compatibility/2006">
          <mc:Choice Requires="x14">
            <control shapeId="7884" r:id="rId719" name="Check Box 716">
              <controlPr defaultSize="0" autoFill="0" autoLine="0" autoPict="0">
                <anchor moveWithCells="1">
                  <from>
                    <xdr:col>11266</xdr:col>
                    <xdr:colOff>236220</xdr:colOff>
                    <xdr:row>720909</xdr:row>
                    <xdr:rowOff>83820</xdr:rowOff>
                  </from>
                  <to>
                    <xdr:col>11268</xdr:col>
                    <xdr:colOff>220980</xdr:colOff>
                    <xdr:row>720911</xdr:row>
                    <xdr:rowOff>0</xdr:rowOff>
                  </to>
                </anchor>
              </controlPr>
            </control>
          </mc:Choice>
        </mc:AlternateContent>
        <mc:AlternateContent xmlns:mc="http://schemas.openxmlformats.org/markup-compatibility/2006">
          <mc:Choice Requires="x14">
            <control shapeId="7885" r:id="rId720" name="Check Box 717">
              <controlPr defaultSize="0" autoFill="0" autoLine="0" autoPict="0">
                <anchor moveWithCells="1">
                  <from>
                    <xdr:col>11266</xdr:col>
                    <xdr:colOff>236220</xdr:colOff>
                    <xdr:row>786445</xdr:row>
                    <xdr:rowOff>83820</xdr:rowOff>
                  </from>
                  <to>
                    <xdr:col>11268</xdr:col>
                    <xdr:colOff>220980</xdr:colOff>
                    <xdr:row>786447</xdr:row>
                    <xdr:rowOff>0</xdr:rowOff>
                  </to>
                </anchor>
              </controlPr>
            </control>
          </mc:Choice>
        </mc:AlternateContent>
        <mc:AlternateContent xmlns:mc="http://schemas.openxmlformats.org/markup-compatibility/2006">
          <mc:Choice Requires="x14">
            <control shapeId="7886" r:id="rId721" name="Check Box 718">
              <controlPr defaultSize="0" autoFill="0" autoLine="0" autoPict="0">
                <anchor moveWithCells="1">
                  <from>
                    <xdr:col>11266</xdr:col>
                    <xdr:colOff>236220</xdr:colOff>
                    <xdr:row>851981</xdr:row>
                    <xdr:rowOff>83820</xdr:rowOff>
                  </from>
                  <to>
                    <xdr:col>11268</xdr:col>
                    <xdr:colOff>220980</xdr:colOff>
                    <xdr:row>851983</xdr:row>
                    <xdr:rowOff>0</xdr:rowOff>
                  </to>
                </anchor>
              </controlPr>
            </control>
          </mc:Choice>
        </mc:AlternateContent>
        <mc:AlternateContent xmlns:mc="http://schemas.openxmlformats.org/markup-compatibility/2006">
          <mc:Choice Requires="x14">
            <control shapeId="7887" r:id="rId722" name="Check Box 719">
              <controlPr defaultSize="0" autoFill="0" autoLine="0" autoPict="0">
                <anchor moveWithCells="1">
                  <from>
                    <xdr:col>11266</xdr:col>
                    <xdr:colOff>236220</xdr:colOff>
                    <xdr:row>917517</xdr:row>
                    <xdr:rowOff>83820</xdr:rowOff>
                  </from>
                  <to>
                    <xdr:col>11268</xdr:col>
                    <xdr:colOff>220980</xdr:colOff>
                    <xdr:row>917519</xdr:row>
                    <xdr:rowOff>0</xdr:rowOff>
                  </to>
                </anchor>
              </controlPr>
            </control>
          </mc:Choice>
        </mc:AlternateContent>
        <mc:AlternateContent xmlns:mc="http://schemas.openxmlformats.org/markup-compatibility/2006">
          <mc:Choice Requires="x14">
            <control shapeId="7888" r:id="rId723" name="Check Box 720">
              <controlPr defaultSize="0" autoFill="0" autoLine="0" autoPict="0">
                <anchor moveWithCells="1">
                  <from>
                    <xdr:col>11266</xdr:col>
                    <xdr:colOff>236220</xdr:colOff>
                    <xdr:row>983053</xdr:row>
                    <xdr:rowOff>83820</xdr:rowOff>
                  </from>
                  <to>
                    <xdr:col>11268</xdr:col>
                    <xdr:colOff>220980</xdr:colOff>
                    <xdr:row>983055</xdr:row>
                    <xdr:rowOff>0</xdr:rowOff>
                  </to>
                </anchor>
              </controlPr>
            </control>
          </mc:Choice>
        </mc:AlternateContent>
        <mc:AlternateContent xmlns:mc="http://schemas.openxmlformats.org/markup-compatibility/2006">
          <mc:Choice Requires="x14">
            <control shapeId="7889" r:id="rId724" name="Check Box 721">
              <controlPr defaultSize="0" autoFill="0" autoLine="0" autoPict="0">
                <anchor moveWithCells="1">
                  <from>
                    <xdr:col>11522</xdr:col>
                    <xdr:colOff>236220</xdr:colOff>
                    <xdr:row>13</xdr:row>
                    <xdr:rowOff>83820</xdr:rowOff>
                  </from>
                  <to>
                    <xdr:col>11524</xdr:col>
                    <xdr:colOff>220980</xdr:colOff>
                    <xdr:row>15</xdr:row>
                    <xdr:rowOff>0</xdr:rowOff>
                  </to>
                </anchor>
              </controlPr>
            </control>
          </mc:Choice>
        </mc:AlternateContent>
        <mc:AlternateContent xmlns:mc="http://schemas.openxmlformats.org/markup-compatibility/2006">
          <mc:Choice Requires="x14">
            <control shapeId="7890" r:id="rId725" name="Check Box 722">
              <controlPr defaultSize="0" autoFill="0" autoLine="0" autoPict="0">
                <anchor moveWithCells="1">
                  <from>
                    <xdr:col>11522</xdr:col>
                    <xdr:colOff>236220</xdr:colOff>
                    <xdr:row>65549</xdr:row>
                    <xdr:rowOff>83820</xdr:rowOff>
                  </from>
                  <to>
                    <xdr:col>11524</xdr:col>
                    <xdr:colOff>220980</xdr:colOff>
                    <xdr:row>65551</xdr:row>
                    <xdr:rowOff>0</xdr:rowOff>
                  </to>
                </anchor>
              </controlPr>
            </control>
          </mc:Choice>
        </mc:AlternateContent>
        <mc:AlternateContent xmlns:mc="http://schemas.openxmlformats.org/markup-compatibility/2006">
          <mc:Choice Requires="x14">
            <control shapeId="7891" r:id="rId726" name="Check Box 723">
              <controlPr defaultSize="0" autoFill="0" autoLine="0" autoPict="0">
                <anchor moveWithCells="1">
                  <from>
                    <xdr:col>11522</xdr:col>
                    <xdr:colOff>236220</xdr:colOff>
                    <xdr:row>131085</xdr:row>
                    <xdr:rowOff>83820</xdr:rowOff>
                  </from>
                  <to>
                    <xdr:col>11524</xdr:col>
                    <xdr:colOff>220980</xdr:colOff>
                    <xdr:row>131087</xdr:row>
                    <xdr:rowOff>0</xdr:rowOff>
                  </to>
                </anchor>
              </controlPr>
            </control>
          </mc:Choice>
        </mc:AlternateContent>
        <mc:AlternateContent xmlns:mc="http://schemas.openxmlformats.org/markup-compatibility/2006">
          <mc:Choice Requires="x14">
            <control shapeId="7892" r:id="rId727" name="Check Box 724">
              <controlPr defaultSize="0" autoFill="0" autoLine="0" autoPict="0">
                <anchor moveWithCells="1">
                  <from>
                    <xdr:col>11522</xdr:col>
                    <xdr:colOff>236220</xdr:colOff>
                    <xdr:row>196621</xdr:row>
                    <xdr:rowOff>83820</xdr:rowOff>
                  </from>
                  <to>
                    <xdr:col>11524</xdr:col>
                    <xdr:colOff>220980</xdr:colOff>
                    <xdr:row>196623</xdr:row>
                    <xdr:rowOff>0</xdr:rowOff>
                  </to>
                </anchor>
              </controlPr>
            </control>
          </mc:Choice>
        </mc:AlternateContent>
        <mc:AlternateContent xmlns:mc="http://schemas.openxmlformats.org/markup-compatibility/2006">
          <mc:Choice Requires="x14">
            <control shapeId="7893" r:id="rId728" name="Check Box 725">
              <controlPr defaultSize="0" autoFill="0" autoLine="0" autoPict="0">
                <anchor moveWithCells="1">
                  <from>
                    <xdr:col>11522</xdr:col>
                    <xdr:colOff>236220</xdr:colOff>
                    <xdr:row>262157</xdr:row>
                    <xdr:rowOff>83820</xdr:rowOff>
                  </from>
                  <to>
                    <xdr:col>11524</xdr:col>
                    <xdr:colOff>220980</xdr:colOff>
                    <xdr:row>262159</xdr:row>
                    <xdr:rowOff>0</xdr:rowOff>
                  </to>
                </anchor>
              </controlPr>
            </control>
          </mc:Choice>
        </mc:AlternateContent>
        <mc:AlternateContent xmlns:mc="http://schemas.openxmlformats.org/markup-compatibility/2006">
          <mc:Choice Requires="x14">
            <control shapeId="7894" r:id="rId729" name="Check Box 726">
              <controlPr defaultSize="0" autoFill="0" autoLine="0" autoPict="0">
                <anchor moveWithCells="1">
                  <from>
                    <xdr:col>11522</xdr:col>
                    <xdr:colOff>236220</xdr:colOff>
                    <xdr:row>327693</xdr:row>
                    <xdr:rowOff>83820</xdr:rowOff>
                  </from>
                  <to>
                    <xdr:col>11524</xdr:col>
                    <xdr:colOff>220980</xdr:colOff>
                    <xdr:row>327695</xdr:row>
                    <xdr:rowOff>0</xdr:rowOff>
                  </to>
                </anchor>
              </controlPr>
            </control>
          </mc:Choice>
        </mc:AlternateContent>
        <mc:AlternateContent xmlns:mc="http://schemas.openxmlformats.org/markup-compatibility/2006">
          <mc:Choice Requires="x14">
            <control shapeId="7895" r:id="rId730" name="Check Box 727">
              <controlPr defaultSize="0" autoFill="0" autoLine="0" autoPict="0">
                <anchor moveWithCells="1">
                  <from>
                    <xdr:col>11522</xdr:col>
                    <xdr:colOff>236220</xdr:colOff>
                    <xdr:row>393229</xdr:row>
                    <xdr:rowOff>83820</xdr:rowOff>
                  </from>
                  <to>
                    <xdr:col>11524</xdr:col>
                    <xdr:colOff>220980</xdr:colOff>
                    <xdr:row>393231</xdr:row>
                    <xdr:rowOff>0</xdr:rowOff>
                  </to>
                </anchor>
              </controlPr>
            </control>
          </mc:Choice>
        </mc:AlternateContent>
        <mc:AlternateContent xmlns:mc="http://schemas.openxmlformats.org/markup-compatibility/2006">
          <mc:Choice Requires="x14">
            <control shapeId="7896" r:id="rId731" name="Check Box 728">
              <controlPr defaultSize="0" autoFill="0" autoLine="0" autoPict="0">
                <anchor moveWithCells="1">
                  <from>
                    <xdr:col>11522</xdr:col>
                    <xdr:colOff>236220</xdr:colOff>
                    <xdr:row>458765</xdr:row>
                    <xdr:rowOff>83820</xdr:rowOff>
                  </from>
                  <to>
                    <xdr:col>11524</xdr:col>
                    <xdr:colOff>220980</xdr:colOff>
                    <xdr:row>458767</xdr:row>
                    <xdr:rowOff>0</xdr:rowOff>
                  </to>
                </anchor>
              </controlPr>
            </control>
          </mc:Choice>
        </mc:AlternateContent>
        <mc:AlternateContent xmlns:mc="http://schemas.openxmlformats.org/markup-compatibility/2006">
          <mc:Choice Requires="x14">
            <control shapeId="7897" r:id="rId732" name="Check Box 729">
              <controlPr defaultSize="0" autoFill="0" autoLine="0" autoPict="0">
                <anchor moveWithCells="1">
                  <from>
                    <xdr:col>11522</xdr:col>
                    <xdr:colOff>236220</xdr:colOff>
                    <xdr:row>524301</xdr:row>
                    <xdr:rowOff>83820</xdr:rowOff>
                  </from>
                  <to>
                    <xdr:col>11524</xdr:col>
                    <xdr:colOff>220980</xdr:colOff>
                    <xdr:row>524303</xdr:row>
                    <xdr:rowOff>0</xdr:rowOff>
                  </to>
                </anchor>
              </controlPr>
            </control>
          </mc:Choice>
        </mc:AlternateContent>
        <mc:AlternateContent xmlns:mc="http://schemas.openxmlformats.org/markup-compatibility/2006">
          <mc:Choice Requires="x14">
            <control shapeId="7898" r:id="rId733" name="Check Box 730">
              <controlPr defaultSize="0" autoFill="0" autoLine="0" autoPict="0">
                <anchor moveWithCells="1">
                  <from>
                    <xdr:col>11522</xdr:col>
                    <xdr:colOff>236220</xdr:colOff>
                    <xdr:row>589837</xdr:row>
                    <xdr:rowOff>83820</xdr:rowOff>
                  </from>
                  <to>
                    <xdr:col>11524</xdr:col>
                    <xdr:colOff>220980</xdr:colOff>
                    <xdr:row>589839</xdr:row>
                    <xdr:rowOff>0</xdr:rowOff>
                  </to>
                </anchor>
              </controlPr>
            </control>
          </mc:Choice>
        </mc:AlternateContent>
        <mc:AlternateContent xmlns:mc="http://schemas.openxmlformats.org/markup-compatibility/2006">
          <mc:Choice Requires="x14">
            <control shapeId="7899" r:id="rId734" name="Check Box 731">
              <controlPr defaultSize="0" autoFill="0" autoLine="0" autoPict="0">
                <anchor moveWithCells="1">
                  <from>
                    <xdr:col>11522</xdr:col>
                    <xdr:colOff>236220</xdr:colOff>
                    <xdr:row>655373</xdr:row>
                    <xdr:rowOff>83820</xdr:rowOff>
                  </from>
                  <to>
                    <xdr:col>11524</xdr:col>
                    <xdr:colOff>220980</xdr:colOff>
                    <xdr:row>655375</xdr:row>
                    <xdr:rowOff>0</xdr:rowOff>
                  </to>
                </anchor>
              </controlPr>
            </control>
          </mc:Choice>
        </mc:AlternateContent>
        <mc:AlternateContent xmlns:mc="http://schemas.openxmlformats.org/markup-compatibility/2006">
          <mc:Choice Requires="x14">
            <control shapeId="7900" r:id="rId735" name="Check Box 732">
              <controlPr defaultSize="0" autoFill="0" autoLine="0" autoPict="0">
                <anchor moveWithCells="1">
                  <from>
                    <xdr:col>11522</xdr:col>
                    <xdr:colOff>236220</xdr:colOff>
                    <xdr:row>720909</xdr:row>
                    <xdr:rowOff>83820</xdr:rowOff>
                  </from>
                  <to>
                    <xdr:col>11524</xdr:col>
                    <xdr:colOff>220980</xdr:colOff>
                    <xdr:row>720911</xdr:row>
                    <xdr:rowOff>0</xdr:rowOff>
                  </to>
                </anchor>
              </controlPr>
            </control>
          </mc:Choice>
        </mc:AlternateContent>
        <mc:AlternateContent xmlns:mc="http://schemas.openxmlformats.org/markup-compatibility/2006">
          <mc:Choice Requires="x14">
            <control shapeId="7901" r:id="rId736" name="Check Box 733">
              <controlPr defaultSize="0" autoFill="0" autoLine="0" autoPict="0">
                <anchor moveWithCells="1">
                  <from>
                    <xdr:col>11522</xdr:col>
                    <xdr:colOff>236220</xdr:colOff>
                    <xdr:row>786445</xdr:row>
                    <xdr:rowOff>83820</xdr:rowOff>
                  </from>
                  <to>
                    <xdr:col>11524</xdr:col>
                    <xdr:colOff>220980</xdr:colOff>
                    <xdr:row>786447</xdr:row>
                    <xdr:rowOff>0</xdr:rowOff>
                  </to>
                </anchor>
              </controlPr>
            </control>
          </mc:Choice>
        </mc:AlternateContent>
        <mc:AlternateContent xmlns:mc="http://schemas.openxmlformats.org/markup-compatibility/2006">
          <mc:Choice Requires="x14">
            <control shapeId="7902" r:id="rId737" name="Check Box 734">
              <controlPr defaultSize="0" autoFill="0" autoLine="0" autoPict="0">
                <anchor moveWithCells="1">
                  <from>
                    <xdr:col>11522</xdr:col>
                    <xdr:colOff>236220</xdr:colOff>
                    <xdr:row>851981</xdr:row>
                    <xdr:rowOff>83820</xdr:rowOff>
                  </from>
                  <to>
                    <xdr:col>11524</xdr:col>
                    <xdr:colOff>220980</xdr:colOff>
                    <xdr:row>851983</xdr:row>
                    <xdr:rowOff>0</xdr:rowOff>
                  </to>
                </anchor>
              </controlPr>
            </control>
          </mc:Choice>
        </mc:AlternateContent>
        <mc:AlternateContent xmlns:mc="http://schemas.openxmlformats.org/markup-compatibility/2006">
          <mc:Choice Requires="x14">
            <control shapeId="7903" r:id="rId738" name="Check Box 735">
              <controlPr defaultSize="0" autoFill="0" autoLine="0" autoPict="0">
                <anchor moveWithCells="1">
                  <from>
                    <xdr:col>11522</xdr:col>
                    <xdr:colOff>236220</xdr:colOff>
                    <xdr:row>917517</xdr:row>
                    <xdr:rowOff>83820</xdr:rowOff>
                  </from>
                  <to>
                    <xdr:col>11524</xdr:col>
                    <xdr:colOff>220980</xdr:colOff>
                    <xdr:row>917519</xdr:row>
                    <xdr:rowOff>0</xdr:rowOff>
                  </to>
                </anchor>
              </controlPr>
            </control>
          </mc:Choice>
        </mc:AlternateContent>
        <mc:AlternateContent xmlns:mc="http://schemas.openxmlformats.org/markup-compatibility/2006">
          <mc:Choice Requires="x14">
            <control shapeId="7904" r:id="rId739" name="Check Box 736">
              <controlPr defaultSize="0" autoFill="0" autoLine="0" autoPict="0">
                <anchor moveWithCells="1">
                  <from>
                    <xdr:col>11522</xdr:col>
                    <xdr:colOff>236220</xdr:colOff>
                    <xdr:row>983053</xdr:row>
                    <xdr:rowOff>83820</xdr:rowOff>
                  </from>
                  <to>
                    <xdr:col>11524</xdr:col>
                    <xdr:colOff>220980</xdr:colOff>
                    <xdr:row>983055</xdr:row>
                    <xdr:rowOff>0</xdr:rowOff>
                  </to>
                </anchor>
              </controlPr>
            </control>
          </mc:Choice>
        </mc:AlternateContent>
        <mc:AlternateContent xmlns:mc="http://schemas.openxmlformats.org/markup-compatibility/2006">
          <mc:Choice Requires="x14">
            <control shapeId="7905" r:id="rId740" name="Check Box 737">
              <controlPr defaultSize="0" autoFill="0" autoLine="0" autoPict="0">
                <anchor moveWithCells="1">
                  <from>
                    <xdr:col>11778</xdr:col>
                    <xdr:colOff>236220</xdr:colOff>
                    <xdr:row>13</xdr:row>
                    <xdr:rowOff>83820</xdr:rowOff>
                  </from>
                  <to>
                    <xdr:col>11780</xdr:col>
                    <xdr:colOff>220980</xdr:colOff>
                    <xdr:row>15</xdr:row>
                    <xdr:rowOff>0</xdr:rowOff>
                  </to>
                </anchor>
              </controlPr>
            </control>
          </mc:Choice>
        </mc:AlternateContent>
        <mc:AlternateContent xmlns:mc="http://schemas.openxmlformats.org/markup-compatibility/2006">
          <mc:Choice Requires="x14">
            <control shapeId="7906" r:id="rId741" name="Check Box 738">
              <controlPr defaultSize="0" autoFill="0" autoLine="0" autoPict="0">
                <anchor moveWithCells="1">
                  <from>
                    <xdr:col>11778</xdr:col>
                    <xdr:colOff>236220</xdr:colOff>
                    <xdr:row>65549</xdr:row>
                    <xdr:rowOff>83820</xdr:rowOff>
                  </from>
                  <to>
                    <xdr:col>11780</xdr:col>
                    <xdr:colOff>220980</xdr:colOff>
                    <xdr:row>65551</xdr:row>
                    <xdr:rowOff>0</xdr:rowOff>
                  </to>
                </anchor>
              </controlPr>
            </control>
          </mc:Choice>
        </mc:AlternateContent>
        <mc:AlternateContent xmlns:mc="http://schemas.openxmlformats.org/markup-compatibility/2006">
          <mc:Choice Requires="x14">
            <control shapeId="7907" r:id="rId742" name="Check Box 739">
              <controlPr defaultSize="0" autoFill="0" autoLine="0" autoPict="0">
                <anchor moveWithCells="1">
                  <from>
                    <xdr:col>11778</xdr:col>
                    <xdr:colOff>236220</xdr:colOff>
                    <xdr:row>131085</xdr:row>
                    <xdr:rowOff>83820</xdr:rowOff>
                  </from>
                  <to>
                    <xdr:col>11780</xdr:col>
                    <xdr:colOff>220980</xdr:colOff>
                    <xdr:row>131087</xdr:row>
                    <xdr:rowOff>0</xdr:rowOff>
                  </to>
                </anchor>
              </controlPr>
            </control>
          </mc:Choice>
        </mc:AlternateContent>
        <mc:AlternateContent xmlns:mc="http://schemas.openxmlformats.org/markup-compatibility/2006">
          <mc:Choice Requires="x14">
            <control shapeId="7908" r:id="rId743" name="Check Box 740">
              <controlPr defaultSize="0" autoFill="0" autoLine="0" autoPict="0">
                <anchor moveWithCells="1">
                  <from>
                    <xdr:col>11778</xdr:col>
                    <xdr:colOff>236220</xdr:colOff>
                    <xdr:row>196621</xdr:row>
                    <xdr:rowOff>83820</xdr:rowOff>
                  </from>
                  <to>
                    <xdr:col>11780</xdr:col>
                    <xdr:colOff>220980</xdr:colOff>
                    <xdr:row>196623</xdr:row>
                    <xdr:rowOff>0</xdr:rowOff>
                  </to>
                </anchor>
              </controlPr>
            </control>
          </mc:Choice>
        </mc:AlternateContent>
        <mc:AlternateContent xmlns:mc="http://schemas.openxmlformats.org/markup-compatibility/2006">
          <mc:Choice Requires="x14">
            <control shapeId="7909" r:id="rId744" name="Check Box 741">
              <controlPr defaultSize="0" autoFill="0" autoLine="0" autoPict="0">
                <anchor moveWithCells="1">
                  <from>
                    <xdr:col>11778</xdr:col>
                    <xdr:colOff>236220</xdr:colOff>
                    <xdr:row>262157</xdr:row>
                    <xdr:rowOff>83820</xdr:rowOff>
                  </from>
                  <to>
                    <xdr:col>11780</xdr:col>
                    <xdr:colOff>220980</xdr:colOff>
                    <xdr:row>262159</xdr:row>
                    <xdr:rowOff>0</xdr:rowOff>
                  </to>
                </anchor>
              </controlPr>
            </control>
          </mc:Choice>
        </mc:AlternateContent>
        <mc:AlternateContent xmlns:mc="http://schemas.openxmlformats.org/markup-compatibility/2006">
          <mc:Choice Requires="x14">
            <control shapeId="7910" r:id="rId745" name="Check Box 742">
              <controlPr defaultSize="0" autoFill="0" autoLine="0" autoPict="0">
                <anchor moveWithCells="1">
                  <from>
                    <xdr:col>11778</xdr:col>
                    <xdr:colOff>236220</xdr:colOff>
                    <xdr:row>327693</xdr:row>
                    <xdr:rowOff>83820</xdr:rowOff>
                  </from>
                  <to>
                    <xdr:col>11780</xdr:col>
                    <xdr:colOff>220980</xdr:colOff>
                    <xdr:row>327695</xdr:row>
                    <xdr:rowOff>0</xdr:rowOff>
                  </to>
                </anchor>
              </controlPr>
            </control>
          </mc:Choice>
        </mc:AlternateContent>
        <mc:AlternateContent xmlns:mc="http://schemas.openxmlformats.org/markup-compatibility/2006">
          <mc:Choice Requires="x14">
            <control shapeId="7911" r:id="rId746" name="Check Box 743">
              <controlPr defaultSize="0" autoFill="0" autoLine="0" autoPict="0">
                <anchor moveWithCells="1">
                  <from>
                    <xdr:col>11778</xdr:col>
                    <xdr:colOff>236220</xdr:colOff>
                    <xdr:row>393229</xdr:row>
                    <xdr:rowOff>83820</xdr:rowOff>
                  </from>
                  <to>
                    <xdr:col>11780</xdr:col>
                    <xdr:colOff>220980</xdr:colOff>
                    <xdr:row>393231</xdr:row>
                    <xdr:rowOff>0</xdr:rowOff>
                  </to>
                </anchor>
              </controlPr>
            </control>
          </mc:Choice>
        </mc:AlternateContent>
        <mc:AlternateContent xmlns:mc="http://schemas.openxmlformats.org/markup-compatibility/2006">
          <mc:Choice Requires="x14">
            <control shapeId="7912" r:id="rId747" name="Check Box 744">
              <controlPr defaultSize="0" autoFill="0" autoLine="0" autoPict="0">
                <anchor moveWithCells="1">
                  <from>
                    <xdr:col>11778</xdr:col>
                    <xdr:colOff>236220</xdr:colOff>
                    <xdr:row>458765</xdr:row>
                    <xdr:rowOff>83820</xdr:rowOff>
                  </from>
                  <to>
                    <xdr:col>11780</xdr:col>
                    <xdr:colOff>220980</xdr:colOff>
                    <xdr:row>458767</xdr:row>
                    <xdr:rowOff>0</xdr:rowOff>
                  </to>
                </anchor>
              </controlPr>
            </control>
          </mc:Choice>
        </mc:AlternateContent>
        <mc:AlternateContent xmlns:mc="http://schemas.openxmlformats.org/markup-compatibility/2006">
          <mc:Choice Requires="x14">
            <control shapeId="7913" r:id="rId748" name="Check Box 745">
              <controlPr defaultSize="0" autoFill="0" autoLine="0" autoPict="0">
                <anchor moveWithCells="1">
                  <from>
                    <xdr:col>11778</xdr:col>
                    <xdr:colOff>236220</xdr:colOff>
                    <xdr:row>524301</xdr:row>
                    <xdr:rowOff>83820</xdr:rowOff>
                  </from>
                  <to>
                    <xdr:col>11780</xdr:col>
                    <xdr:colOff>220980</xdr:colOff>
                    <xdr:row>524303</xdr:row>
                    <xdr:rowOff>0</xdr:rowOff>
                  </to>
                </anchor>
              </controlPr>
            </control>
          </mc:Choice>
        </mc:AlternateContent>
        <mc:AlternateContent xmlns:mc="http://schemas.openxmlformats.org/markup-compatibility/2006">
          <mc:Choice Requires="x14">
            <control shapeId="7914" r:id="rId749" name="Check Box 746">
              <controlPr defaultSize="0" autoFill="0" autoLine="0" autoPict="0">
                <anchor moveWithCells="1">
                  <from>
                    <xdr:col>11778</xdr:col>
                    <xdr:colOff>236220</xdr:colOff>
                    <xdr:row>589837</xdr:row>
                    <xdr:rowOff>83820</xdr:rowOff>
                  </from>
                  <to>
                    <xdr:col>11780</xdr:col>
                    <xdr:colOff>220980</xdr:colOff>
                    <xdr:row>589839</xdr:row>
                    <xdr:rowOff>0</xdr:rowOff>
                  </to>
                </anchor>
              </controlPr>
            </control>
          </mc:Choice>
        </mc:AlternateContent>
        <mc:AlternateContent xmlns:mc="http://schemas.openxmlformats.org/markup-compatibility/2006">
          <mc:Choice Requires="x14">
            <control shapeId="7915" r:id="rId750" name="Check Box 747">
              <controlPr defaultSize="0" autoFill="0" autoLine="0" autoPict="0">
                <anchor moveWithCells="1">
                  <from>
                    <xdr:col>11778</xdr:col>
                    <xdr:colOff>236220</xdr:colOff>
                    <xdr:row>655373</xdr:row>
                    <xdr:rowOff>83820</xdr:rowOff>
                  </from>
                  <to>
                    <xdr:col>11780</xdr:col>
                    <xdr:colOff>220980</xdr:colOff>
                    <xdr:row>655375</xdr:row>
                    <xdr:rowOff>0</xdr:rowOff>
                  </to>
                </anchor>
              </controlPr>
            </control>
          </mc:Choice>
        </mc:AlternateContent>
        <mc:AlternateContent xmlns:mc="http://schemas.openxmlformats.org/markup-compatibility/2006">
          <mc:Choice Requires="x14">
            <control shapeId="7916" r:id="rId751" name="Check Box 748">
              <controlPr defaultSize="0" autoFill="0" autoLine="0" autoPict="0">
                <anchor moveWithCells="1">
                  <from>
                    <xdr:col>11778</xdr:col>
                    <xdr:colOff>236220</xdr:colOff>
                    <xdr:row>720909</xdr:row>
                    <xdr:rowOff>83820</xdr:rowOff>
                  </from>
                  <to>
                    <xdr:col>11780</xdr:col>
                    <xdr:colOff>220980</xdr:colOff>
                    <xdr:row>720911</xdr:row>
                    <xdr:rowOff>0</xdr:rowOff>
                  </to>
                </anchor>
              </controlPr>
            </control>
          </mc:Choice>
        </mc:AlternateContent>
        <mc:AlternateContent xmlns:mc="http://schemas.openxmlformats.org/markup-compatibility/2006">
          <mc:Choice Requires="x14">
            <control shapeId="7917" r:id="rId752" name="Check Box 749">
              <controlPr defaultSize="0" autoFill="0" autoLine="0" autoPict="0">
                <anchor moveWithCells="1">
                  <from>
                    <xdr:col>11778</xdr:col>
                    <xdr:colOff>236220</xdr:colOff>
                    <xdr:row>786445</xdr:row>
                    <xdr:rowOff>83820</xdr:rowOff>
                  </from>
                  <to>
                    <xdr:col>11780</xdr:col>
                    <xdr:colOff>220980</xdr:colOff>
                    <xdr:row>786447</xdr:row>
                    <xdr:rowOff>0</xdr:rowOff>
                  </to>
                </anchor>
              </controlPr>
            </control>
          </mc:Choice>
        </mc:AlternateContent>
        <mc:AlternateContent xmlns:mc="http://schemas.openxmlformats.org/markup-compatibility/2006">
          <mc:Choice Requires="x14">
            <control shapeId="7918" r:id="rId753" name="Check Box 750">
              <controlPr defaultSize="0" autoFill="0" autoLine="0" autoPict="0">
                <anchor moveWithCells="1">
                  <from>
                    <xdr:col>11778</xdr:col>
                    <xdr:colOff>236220</xdr:colOff>
                    <xdr:row>851981</xdr:row>
                    <xdr:rowOff>83820</xdr:rowOff>
                  </from>
                  <to>
                    <xdr:col>11780</xdr:col>
                    <xdr:colOff>220980</xdr:colOff>
                    <xdr:row>851983</xdr:row>
                    <xdr:rowOff>0</xdr:rowOff>
                  </to>
                </anchor>
              </controlPr>
            </control>
          </mc:Choice>
        </mc:AlternateContent>
        <mc:AlternateContent xmlns:mc="http://schemas.openxmlformats.org/markup-compatibility/2006">
          <mc:Choice Requires="x14">
            <control shapeId="7919" r:id="rId754" name="Check Box 751">
              <controlPr defaultSize="0" autoFill="0" autoLine="0" autoPict="0">
                <anchor moveWithCells="1">
                  <from>
                    <xdr:col>11778</xdr:col>
                    <xdr:colOff>236220</xdr:colOff>
                    <xdr:row>917517</xdr:row>
                    <xdr:rowOff>83820</xdr:rowOff>
                  </from>
                  <to>
                    <xdr:col>11780</xdr:col>
                    <xdr:colOff>220980</xdr:colOff>
                    <xdr:row>917519</xdr:row>
                    <xdr:rowOff>0</xdr:rowOff>
                  </to>
                </anchor>
              </controlPr>
            </control>
          </mc:Choice>
        </mc:AlternateContent>
        <mc:AlternateContent xmlns:mc="http://schemas.openxmlformats.org/markup-compatibility/2006">
          <mc:Choice Requires="x14">
            <control shapeId="7920" r:id="rId755" name="Check Box 752">
              <controlPr defaultSize="0" autoFill="0" autoLine="0" autoPict="0">
                <anchor moveWithCells="1">
                  <from>
                    <xdr:col>11778</xdr:col>
                    <xdr:colOff>236220</xdr:colOff>
                    <xdr:row>983053</xdr:row>
                    <xdr:rowOff>83820</xdr:rowOff>
                  </from>
                  <to>
                    <xdr:col>11780</xdr:col>
                    <xdr:colOff>220980</xdr:colOff>
                    <xdr:row>983055</xdr:row>
                    <xdr:rowOff>0</xdr:rowOff>
                  </to>
                </anchor>
              </controlPr>
            </control>
          </mc:Choice>
        </mc:AlternateContent>
        <mc:AlternateContent xmlns:mc="http://schemas.openxmlformats.org/markup-compatibility/2006">
          <mc:Choice Requires="x14">
            <control shapeId="7921" r:id="rId756" name="Check Box 753">
              <controlPr defaultSize="0" autoFill="0" autoLine="0" autoPict="0">
                <anchor moveWithCells="1">
                  <from>
                    <xdr:col>12034</xdr:col>
                    <xdr:colOff>236220</xdr:colOff>
                    <xdr:row>13</xdr:row>
                    <xdr:rowOff>83820</xdr:rowOff>
                  </from>
                  <to>
                    <xdr:col>12036</xdr:col>
                    <xdr:colOff>220980</xdr:colOff>
                    <xdr:row>15</xdr:row>
                    <xdr:rowOff>0</xdr:rowOff>
                  </to>
                </anchor>
              </controlPr>
            </control>
          </mc:Choice>
        </mc:AlternateContent>
        <mc:AlternateContent xmlns:mc="http://schemas.openxmlformats.org/markup-compatibility/2006">
          <mc:Choice Requires="x14">
            <control shapeId="7922" r:id="rId757" name="Check Box 754">
              <controlPr defaultSize="0" autoFill="0" autoLine="0" autoPict="0">
                <anchor moveWithCells="1">
                  <from>
                    <xdr:col>12034</xdr:col>
                    <xdr:colOff>236220</xdr:colOff>
                    <xdr:row>65549</xdr:row>
                    <xdr:rowOff>83820</xdr:rowOff>
                  </from>
                  <to>
                    <xdr:col>12036</xdr:col>
                    <xdr:colOff>220980</xdr:colOff>
                    <xdr:row>65551</xdr:row>
                    <xdr:rowOff>0</xdr:rowOff>
                  </to>
                </anchor>
              </controlPr>
            </control>
          </mc:Choice>
        </mc:AlternateContent>
        <mc:AlternateContent xmlns:mc="http://schemas.openxmlformats.org/markup-compatibility/2006">
          <mc:Choice Requires="x14">
            <control shapeId="7923" r:id="rId758" name="Check Box 755">
              <controlPr defaultSize="0" autoFill="0" autoLine="0" autoPict="0">
                <anchor moveWithCells="1">
                  <from>
                    <xdr:col>12034</xdr:col>
                    <xdr:colOff>236220</xdr:colOff>
                    <xdr:row>131085</xdr:row>
                    <xdr:rowOff>83820</xdr:rowOff>
                  </from>
                  <to>
                    <xdr:col>12036</xdr:col>
                    <xdr:colOff>220980</xdr:colOff>
                    <xdr:row>131087</xdr:row>
                    <xdr:rowOff>0</xdr:rowOff>
                  </to>
                </anchor>
              </controlPr>
            </control>
          </mc:Choice>
        </mc:AlternateContent>
        <mc:AlternateContent xmlns:mc="http://schemas.openxmlformats.org/markup-compatibility/2006">
          <mc:Choice Requires="x14">
            <control shapeId="7924" r:id="rId759" name="Check Box 756">
              <controlPr defaultSize="0" autoFill="0" autoLine="0" autoPict="0">
                <anchor moveWithCells="1">
                  <from>
                    <xdr:col>12034</xdr:col>
                    <xdr:colOff>236220</xdr:colOff>
                    <xdr:row>196621</xdr:row>
                    <xdr:rowOff>83820</xdr:rowOff>
                  </from>
                  <to>
                    <xdr:col>12036</xdr:col>
                    <xdr:colOff>220980</xdr:colOff>
                    <xdr:row>196623</xdr:row>
                    <xdr:rowOff>0</xdr:rowOff>
                  </to>
                </anchor>
              </controlPr>
            </control>
          </mc:Choice>
        </mc:AlternateContent>
        <mc:AlternateContent xmlns:mc="http://schemas.openxmlformats.org/markup-compatibility/2006">
          <mc:Choice Requires="x14">
            <control shapeId="7925" r:id="rId760" name="Check Box 757">
              <controlPr defaultSize="0" autoFill="0" autoLine="0" autoPict="0">
                <anchor moveWithCells="1">
                  <from>
                    <xdr:col>12034</xdr:col>
                    <xdr:colOff>236220</xdr:colOff>
                    <xdr:row>262157</xdr:row>
                    <xdr:rowOff>83820</xdr:rowOff>
                  </from>
                  <to>
                    <xdr:col>12036</xdr:col>
                    <xdr:colOff>220980</xdr:colOff>
                    <xdr:row>262159</xdr:row>
                    <xdr:rowOff>0</xdr:rowOff>
                  </to>
                </anchor>
              </controlPr>
            </control>
          </mc:Choice>
        </mc:AlternateContent>
        <mc:AlternateContent xmlns:mc="http://schemas.openxmlformats.org/markup-compatibility/2006">
          <mc:Choice Requires="x14">
            <control shapeId="7926" r:id="rId761" name="Check Box 758">
              <controlPr defaultSize="0" autoFill="0" autoLine="0" autoPict="0">
                <anchor moveWithCells="1">
                  <from>
                    <xdr:col>12034</xdr:col>
                    <xdr:colOff>236220</xdr:colOff>
                    <xdr:row>327693</xdr:row>
                    <xdr:rowOff>83820</xdr:rowOff>
                  </from>
                  <to>
                    <xdr:col>12036</xdr:col>
                    <xdr:colOff>220980</xdr:colOff>
                    <xdr:row>327695</xdr:row>
                    <xdr:rowOff>0</xdr:rowOff>
                  </to>
                </anchor>
              </controlPr>
            </control>
          </mc:Choice>
        </mc:AlternateContent>
        <mc:AlternateContent xmlns:mc="http://schemas.openxmlformats.org/markup-compatibility/2006">
          <mc:Choice Requires="x14">
            <control shapeId="7927" r:id="rId762" name="Check Box 759">
              <controlPr defaultSize="0" autoFill="0" autoLine="0" autoPict="0">
                <anchor moveWithCells="1">
                  <from>
                    <xdr:col>12034</xdr:col>
                    <xdr:colOff>236220</xdr:colOff>
                    <xdr:row>393229</xdr:row>
                    <xdr:rowOff>83820</xdr:rowOff>
                  </from>
                  <to>
                    <xdr:col>12036</xdr:col>
                    <xdr:colOff>220980</xdr:colOff>
                    <xdr:row>393231</xdr:row>
                    <xdr:rowOff>0</xdr:rowOff>
                  </to>
                </anchor>
              </controlPr>
            </control>
          </mc:Choice>
        </mc:AlternateContent>
        <mc:AlternateContent xmlns:mc="http://schemas.openxmlformats.org/markup-compatibility/2006">
          <mc:Choice Requires="x14">
            <control shapeId="7928" r:id="rId763" name="Check Box 760">
              <controlPr defaultSize="0" autoFill="0" autoLine="0" autoPict="0">
                <anchor moveWithCells="1">
                  <from>
                    <xdr:col>12034</xdr:col>
                    <xdr:colOff>236220</xdr:colOff>
                    <xdr:row>458765</xdr:row>
                    <xdr:rowOff>83820</xdr:rowOff>
                  </from>
                  <to>
                    <xdr:col>12036</xdr:col>
                    <xdr:colOff>220980</xdr:colOff>
                    <xdr:row>458767</xdr:row>
                    <xdr:rowOff>0</xdr:rowOff>
                  </to>
                </anchor>
              </controlPr>
            </control>
          </mc:Choice>
        </mc:AlternateContent>
        <mc:AlternateContent xmlns:mc="http://schemas.openxmlformats.org/markup-compatibility/2006">
          <mc:Choice Requires="x14">
            <control shapeId="7929" r:id="rId764" name="Check Box 761">
              <controlPr defaultSize="0" autoFill="0" autoLine="0" autoPict="0">
                <anchor moveWithCells="1">
                  <from>
                    <xdr:col>12034</xdr:col>
                    <xdr:colOff>236220</xdr:colOff>
                    <xdr:row>524301</xdr:row>
                    <xdr:rowOff>83820</xdr:rowOff>
                  </from>
                  <to>
                    <xdr:col>12036</xdr:col>
                    <xdr:colOff>220980</xdr:colOff>
                    <xdr:row>524303</xdr:row>
                    <xdr:rowOff>0</xdr:rowOff>
                  </to>
                </anchor>
              </controlPr>
            </control>
          </mc:Choice>
        </mc:AlternateContent>
        <mc:AlternateContent xmlns:mc="http://schemas.openxmlformats.org/markup-compatibility/2006">
          <mc:Choice Requires="x14">
            <control shapeId="7930" r:id="rId765" name="Check Box 762">
              <controlPr defaultSize="0" autoFill="0" autoLine="0" autoPict="0">
                <anchor moveWithCells="1">
                  <from>
                    <xdr:col>12034</xdr:col>
                    <xdr:colOff>236220</xdr:colOff>
                    <xdr:row>589837</xdr:row>
                    <xdr:rowOff>83820</xdr:rowOff>
                  </from>
                  <to>
                    <xdr:col>12036</xdr:col>
                    <xdr:colOff>220980</xdr:colOff>
                    <xdr:row>589839</xdr:row>
                    <xdr:rowOff>0</xdr:rowOff>
                  </to>
                </anchor>
              </controlPr>
            </control>
          </mc:Choice>
        </mc:AlternateContent>
        <mc:AlternateContent xmlns:mc="http://schemas.openxmlformats.org/markup-compatibility/2006">
          <mc:Choice Requires="x14">
            <control shapeId="7931" r:id="rId766" name="Check Box 763">
              <controlPr defaultSize="0" autoFill="0" autoLine="0" autoPict="0">
                <anchor moveWithCells="1">
                  <from>
                    <xdr:col>12034</xdr:col>
                    <xdr:colOff>236220</xdr:colOff>
                    <xdr:row>655373</xdr:row>
                    <xdr:rowOff>83820</xdr:rowOff>
                  </from>
                  <to>
                    <xdr:col>12036</xdr:col>
                    <xdr:colOff>220980</xdr:colOff>
                    <xdr:row>655375</xdr:row>
                    <xdr:rowOff>0</xdr:rowOff>
                  </to>
                </anchor>
              </controlPr>
            </control>
          </mc:Choice>
        </mc:AlternateContent>
        <mc:AlternateContent xmlns:mc="http://schemas.openxmlformats.org/markup-compatibility/2006">
          <mc:Choice Requires="x14">
            <control shapeId="7932" r:id="rId767" name="Check Box 764">
              <controlPr defaultSize="0" autoFill="0" autoLine="0" autoPict="0">
                <anchor moveWithCells="1">
                  <from>
                    <xdr:col>12034</xdr:col>
                    <xdr:colOff>236220</xdr:colOff>
                    <xdr:row>720909</xdr:row>
                    <xdr:rowOff>83820</xdr:rowOff>
                  </from>
                  <to>
                    <xdr:col>12036</xdr:col>
                    <xdr:colOff>220980</xdr:colOff>
                    <xdr:row>720911</xdr:row>
                    <xdr:rowOff>0</xdr:rowOff>
                  </to>
                </anchor>
              </controlPr>
            </control>
          </mc:Choice>
        </mc:AlternateContent>
        <mc:AlternateContent xmlns:mc="http://schemas.openxmlformats.org/markup-compatibility/2006">
          <mc:Choice Requires="x14">
            <control shapeId="7933" r:id="rId768" name="Check Box 765">
              <controlPr defaultSize="0" autoFill="0" autoLine="0" autoPict="0">
                <anchor moveWithCells="1">
                  <from>
                    <xdr:col>12034</xdr:col>
                    <xdr:colOff>236220</xdr:colOff>
                    <xdr:row>786445</xdr:row>
                    <xdr:rowOff>83820</xdr:rowOff>
                  </from>
                  <to>
                    <xdr:col>12036</xdr:col>
                    <xdr:colOff>220980</xdr:colOff>
                    <xdr:row>786447</xdr:row>
                    <xdr:rowOff>0</xdr:rowOff>
                  </to>
                </anchor>
              </controlPr>
            </control>
          </mc:Choice>
        </mc:AlternateContent>
        <mc:AlternateContent xmlns:mc="http://schemas.openxmlformats.org/markup-compatibility/2006">
          <mc:Choice Requires="x14">
            <control shapeId="7934" r:id="rId769" name="Check Box 766">
              <controlPr defaultSize="0" autoFill="0" autoLine="0" autoPict="0">
                <anchor moveWithCells="1">
                  <from>
                    <xdr:col>12034</xdr:col>
                    <xdr:colOff>236220</xdr:colOff>
                    <xdr:row>851981</xdr:row>
                    <xdr:rowOff>83820</xdr:rowOff>
                  </from>
                  <to>
                    <xdr:col>12036</xdr:col>
                    <xdr:colOff>220980</xdr:colOff>
                    <xdr:row>851983</xdr:row>
                    <xdr:rowOff>0</xdr:rowOff>
                  </to>
                </anchor>
              </controlPr>
            </control>
          </mc:Choice>
        </mc:AlternateContent>
        <mc:AlternateContent xmlns:mc="http://schemas.openxmlformats.org/markup-compatibility/2006">
          <mc:Choice Requires="x14">
            <control shapeId="7935" r:id="rId770" name="Check Box 767">
              <controlPr defaultSize="0" autoFill="0" autoLine="0" autoPict="0">
                <anchor moveWithCells="1">
                  <from>
                    <xdr:col>12034</xdr:col>
                    <xdr:colOff>236220</xdr:colOff>
                    <xdr:row>917517</xdr:row>
                    <xdr:rowOff>83820</xdr:rowOff>
                  </from>
                  <to>
                    <xdr:col>12036</xdr:col>
                    <xdr:colOff>220980</xdr:colOff>
                    <xdr:row>917519</xdr:row>
                    <xdr:rowOff>0</xdr:rowOff>
                  </to>
                </anchor>
              </controlPr>
            </control>
          </mc:Choice>
        </mc:AlternateContent>
        <mc:AlternateContent xmlns:mc="http://schemas.openxmlformats.org/markup-compatibility/2006">
          <mc:Choice Requires="x14">
            <control shapeId="7936" r:id="rId771" name="Check Box 768">
              <controlPr defaultSize="0" autoFill="0" autoLine="0" autoPict="0">
                <anchor moveWithCells="1">
                  <from>
                    <xdr:col>12034</xdr:col>
                    <xdr:colOff>236220</xdr:colOff>
                    <xdr:row>983053</xdr:row>
                    <xdr:rowOff>83820</xdr:rowOff>
                  </from>
                  <to>
                    <xdr:col>12036</xdr:col>
                    <xdr:colOff>220980</xdr:colOff>
                    <xdr:row>983055</xdr:row>
                    <xdr:rowOff>0</xdr:rowOff>
                  </to>
                </anchor>
              </controlPr>
            </control>
          </mc:Choice>
        </mc:AlternateContent>
        <mc:AlternateContent xmlns:mc="http://schemas.openxmlformats.org/markup-compatibility/2006">
          <mc:Choice Requires="x14">
            <control shapeId="7937" r:id="rId772" name="Check Box 769">
              <controlPr defaultSize="0" autoFill="0" autoLine="0" autoPict="0">
                <anchor moveWithCells="1">
                  <from>
                    <xdr:col>12290</xdr:col>
                    <xdr:colOff>236220</xdr:colOff>
                    <xdr:row>13</xdr:row>
                    <xdr:rowOff>83820</xdr:rowOff>
                  </from>
                  <to>
                    <xdr:col>12292</xdr:col>
                    <xdr:colOff>220980</xdr:colOff>
                    <xdr:row>15</xdr:row>
                    <xdr:rowOff>0</xdr:rowOff>
                  </to>
                </anchor>
              </controlPr>
            </control>
          </mc:Choice>
        </mc:AlternateContent>
        <mc:AlternateContent xmlns:mc="http://schemas.openxmlformats.org/markup-compatibility/2006">
          <mc:Choice Requires="x14">
            <control shapeId="7938" r:id="rId773" name="Check Box 770">
              <controlPr defaultSize="0" autoFill="0" autoLine="0" autoPict="0">
                <anchor moveWithCells="1">
                  <from>
                    <xdr:col>12290</xdr:col>
                    <xdr:colOff>236220</xdr:colOff>
                    <xdr:row>65549</xdr:row>
                    <xdr:rowOff>83820</xdr:rowOff>
                  </from>
                  <to>
                    <xdr:col>12292</xdr:col>
                    <xdr:colOff>220980</xdr:colOff>
                    <xdr:row>65551</xdr:row>
                    <xdr:rowOff>0</xdr:rowOff>
                  </to>
                </anchor>
              </controlPr>
            </control>
          </mc:Choice>
        </mc:AlternateContent>
        <mc:AlternateContent xmlns:mc="http://schemas.openxmlformats.org/markup-compatibility/2006">
          <mc:Choice Requires="x14">
            <control shapeId="7939" r:id="rId774" name="Check Box 771">
              <controlPr defaultSize="0" autoFill="0" autoLine="0" autoPict="0">
                <anchor moveWithCells="1">
                  <from>
                    <xdr:col>12290</xdr:col>
                    <xdr:colOff>236220</xdr:colOff>
                    <xdr:row>131085</xdr:row>
                    <xdr:rowOff>83820</xdr:rowOff>
                  </from>
                  <to>
                    <xdr:col>12292</xdr:col>
                    <xdr:colOff>220980</xdr:colOff>
                    <xdr:row>131087</xdr:row>
                    <xdr:rowOff>0</xdr:rowOff>
                  </to>
                </anchor>
              </controlPr>
            </control>
          </mc:Choice>
        </mc:AlternateContent>
        <mc:AlternateContent xmlns:mc="http://schemas.openxmlformats.org/markup-compatibility/2006">
          <mc:Choice Requires="x14">
            <control shapeId="7940" r:id="rId775" name="Check Box 772">
              <controlPr defaultSize="0" autoFill="0" autoLine="0" autoPict="0">
                <anchor moveWithCells="1">
                  <from>
                    <xdr:col>12290</xdr:col>
                    <xdr:colOff>236220</xdr:colOff>
                    <xdr:row>196621</xdr:row>
                    <xdr:rowOff>83820</xdr:rowOff>
                  </from>
                  <to>
                    <xdr:col>12292</xdr:col>
                    <xdr:colOff>220980</xdr:colOff>
                    <xdr:row>196623</xdr:row>
                    <xdr:rowOff>0</xdr:rowOff>
                  </to>
                </anchor>
              </controlPr>
            </control>
          </mc:Choice>
        </mc:AlternateContent>
        <mc:AlternateContent xmlns:mc="http://schemas.openxmlformats.org/markup-compatibility/2006">
          <mc:Choice Requires="x14">
            <control shapeId="7941" r:id="rId776" name="Check Box 773">
              <controlPr defaultSize="0" autoFill="0" autoLine="0" autoPict="0">
                <anchor moveWithCells="1">
                  <from>
                    <xdr:col>12290</xdr:col>
                    <xdr:colOff>236220</xdr:colOff>
                    <xdr:row>262157</xdr:row>
                    <xdr:rowOff>83820</xdr:rowOff>
                  </from>
                  <to>
                    <xdr:col>12292</xdr:col>
                    <xdr:colOff>220980</xdr:colOff>
                    <xdr:row>262159</xdr:row>
                    <xdr:rowOff>0</xdr:rowOff>
                  </to>
                </anchor>
              </controlPr>
            </control>
          </mc:Choice>
        </mc:AlternateContent>
        <mc:AlternateContent xmlns:mc="http://schemas.openxmlformats.org/markup-compatibility/2006">
          <mc:Choice Requires="x14">
            <control shapeId="7942" r:id="rId777" name="Check Box 774">
              <controlPr defaultSize="0" autoFill="0" autoLine="0" autoPict="0">
                <anchor moveWithCells="1">
                  <from>
                    <xdr:col>12290</xdr:col>
                    <xdr:colOff>236220</xdr:colOff>
                    <xdr:row>327693</xdr:row>
                    <xdr:rowOff>83820</xdr:rowOff>
                  </from>
                  <to>
                    <xdr:col>12292</xdr:col>
                    <xdr:colOff>220980</xdr:colOff>
                    <xdr:row>327695</xdr:row>
                    <xdr:rowOff>0</xdr:rowOff>
                  </to>
                </anchor>
              </controlPr>
            </control>
          </mc:Choice>
        </mc:AlternateContent>
        <mc:AlternateContent xmlns:mc="http://schemas.openxmlformats.org/markup-compatibility/2006">
          <mc:Choice Requires="x14">
            <control shapeId="7943" r:id="rId778" name="Check Box 775">
              <controlPr defaultSize="0" autoFill="0" autoLine="0" autoPict="0">
                <anchor moveWithCells="1">
                  <from>
                    <xdr:col>12290</xdr:col>
                    <xdr:colOff>236220</xdr:colOff>
                    <xdr:row>393229</xdr:row>
                    <xdr:rowOff>83820</xdr:rowOff>
                  </from>
                  <to>
                    <xdr:col>12292</xdr:col>
                    <xdr:colOff>220980</xdr:colOff>
                    <xdr:row>393231</xdr:row>
                    <xdr:rowOff>0</xdr:rowOff>
                  </to>
                </anchor>
              </controlPr>
            </control>
          </mc:Choice>
        </mc:AlternateContent>
        <mc:AlternateContent xmlns:mc="http://schemas.openxmlformats.org/markup-compatibility/2006">
          <mc:Choice Requires="x14">
            <control shapeId="7944" r:id="rId779" name="Check Box 776">
              <controlPr defaultSize="0" autoFill="0" autoLine="0" autoPict="0">
                <anchor moveWithCells="1">
                  <from>
                    <xdr:col>12290</xdr:col>
                    <xdr:colOff>236220</xdr:colOff>
                    <xdr:row>458765</xdr:row>
                    <xdr:rowOff>83820</xdr:rowOff>
                  </from>
                  <to>
                    <xdr:col>12292</xdr:col>
                    <xdr:colOff>220980</xdr:colOff>
                    <xdr:row>458767</xdr:row>
                    <xdr:rowOff>0</xdr:rowOff>
                  </to>
                </anchor>
              </controlPr>
            </control>
          </mc:Choice>
        </mc:AlternateContent>
        <mc:AlternateContent xmlns:mc="http://schemas.openxmlformats.org/markup-compatibility/2006">
          <mc:Choice Requires="x14">
            <control shapeId="7945" r:id="rId780" name="Check Box 777">
              <controlPr defaultSize="0" autoFill="0" autoLine="0" autoPict="0">
                <anchor moveWithCells="1">
                  <from>
                    <xdr:col>12290</xdr:col>
                    <xdr:colOff>236220</xdr:colOff>
                    <xdr:row>524301</xdr:row>
                    <xdr:rowOff>83820</xdr:rowOff>
                  </from>
                  <to>
                    <xdr:col>12292</xdr:col>
                    <xdr:colOff>220980</xdr:colOff>
                    <xdr:row>524303</xdr:row>
                    <xdr:rowOff>0</xdr:rowOff>
                  </to>
                </anchor>
              </controlPr>
            </control>
          </mc:Choice>
        </mc:AlternateContent>
        <mc:AlternateContent xmlns:mc="http://schemas.openxmlformats.org/markup-compatibility/2006">
          <mc:Choice Requires="x14">
            <control shapeId="7946" r:id="rId781" name="Check Box 778">
              <controlPr defaultSize="0" autoFill="0" autoLine="0" autoPict="0">
                <anchor moveWithCells="1">
                  <from>
                    <xdr:col>12290</xdr:col>
                    <xdr:colOff>236220</xdr:colOff>
                    <xdr:row>589837</xdr:row>
                    <xdr:rowOff>83820</xdr:rowOff>
                  </from>
                  <to>
                    <xdr:col>12292</xdr:col>
                    <xdr:colOff>220980</xdr:colOff>
                    <xdr:row>589839</xdr:row>
                    <xdr:rowOff>0</xdr:rowOff>
                  </to>
                </anchor>
              </controlPr>
            </control>
          </mc:Choice>
        </mc:AlternateContent>
        <mc:AlternateContent xmlns:mc="http://schemas.openxmlformats.org/markup-compatibility/2006">
          <mc:Choice Requires="x14">
            <control shapeId="7947" r:id="rId782" name="Check Box 779">
              <controlPr defaultSize="0" autoFill="0" autoLine="0" autoPict="0">
                <anchor moveWithCells="1">
                  <from>
                    <xdr:col>12290</xdr:col>
                    <xdr:colOff>236220</xdr:colOff>
                    <xdr:row>655373</xdr:row>
                    <xdr:rowOff>83820</xdr:rowOff>
                  </from>
                  <to>
                    <xdr:col>12292</xdr:col>
                    <xdr:colOff>220980</xdr:colOff>
                    <xdr:row>655375</xdr:row>
                    <xdr:rowOff>0</xdr:rowOff>
                  </to>
                </anchor>
              </controlPr>
            </control>
          </mc:Choice>
        </mc:AlternateContent>
        <mc:AlternateContent xmlns:mc="http://schemas.openxmlformats.org/markup-compatibility/2006">
          <mc:Choice Requires="x14">
            <control shapeId="7948" r:id="rId783" name="Check Box 780">
              <controlPr defaultSize="0" autoFill="0" autoLine="0" autoPict="0">
                <anchor moveWithCells="1">
                  <from>
                    <xdr:col>12290</xdr:col>
                    <xdr:colOff>236220</xdr:colOff>
                    <xdr:row>720909</xdr:row>
                    <xdr:rowOff>83820</xdr:rowOff>
                  </from>
                  <to>
                    <xdr:col>12292</xdr:col>
                    <xdr:colOff>220980</xdr:colOff>
                    <xdr:row>720911</xdr:row>
                    <xdr:rowOff>0</xdr:rowOff>
                  </to>
                </anchor>
              </controlPr>
            </control>
          </mc:Choice>
        </mc:AlternateContent>
        <mc:AlternateContent xmlns:mc="http://schemas.openxmlformats.org/markup-compatibility/2006">
          <mc:Choice Requires="x14">
            <control shapeId="7949" r:id="rId784" name="Check Box 781">
              <controlPr defaultSize="0" autoFill="0" autoLine="0" autoPict="0">
                <anchor moveWithCells="1">
                  <from>
                    <xdr:col>12290</xdr:col>
                    <xdr:colOff>236220</xdr:colOff>
                    <xdr:row>786445</xdr:row>
                    <xdr:rowOff>83820</xdr:rowOff>
                  </from>
                  <to>
                    <xdr:col>12292</xdr:col>
                    <xdr:colOff>220980</xdr:colOff>
                    <xdr:row>786447</xdr:row>
                    <xdr:rowOff>0</xdr:rowOff>
                  </to>
                </anchor>
              </controlPr>
            </control>
          </mc:Choice>
        </mc:AlternateContent>
        <mc:AlternateContent xmlns:mc="http://schemas.openxmlformats.org/markup-compatibility/2006">
          <mc:Choice Requires="x14">
            <control shapeId="7950" r:id="rId785" name="Check Box 782">
              <controlPr defaultSize="0" autoFill="0" autoLine="0" autoPict="0">
                <anchor moveWithCells="1">
                  <from>
                    <xdr:col>12290</xdr:col>
                    <xdr:colOff>236220</xdr:colOff>
                    <xdr:row>851981</xdr:row>
                    <xdr:rowOff>83820</xdr:rowOff>
                  </from>
                  <to>
                    <xdr:col>12292</xdr:col>
                    <xdr:colOff>220980</xdr:colOff>
                    <xdr:row>851983</xdr:row>
                    <xdr:rowOff>0</xdr:rowOff>
                  </to>
                </anchor>
              </controlPr>
            </control>
          </mc:Choice>
        </mc:AlternateContent>
        <mc:AlternateContent xmlns:mc="http://schemas.openxmlformats.org/markup-compatibility/2006">
          <mc:Choice Requires="x14">
            <control shapeId="7951" r:id="rId786" name="Check Box 783">
              <controlPr defaultSize="0" autoFill="0" autoLine="0" autoPict="0">
                <anchor moveWithCells="1">
                  <from>
                    <xdr:col>12290</xdr:col>
                    <xdr:colOff>236220</xdr:colOff>
                    <xdr:row>917517</xdr:row>
                    <xdr:rowOff>83820</xdr:rowOff>
                  </from>
                  <to>
                    <xdr:col>12292</xdr:col>
                    <xdr:colOff>220980</xdr:colOff>
                    <xdr:row>917519</xdr:row>
                    <xdr:rowOff>0</xdr:rowOff>
                  </to>
                </anchor>
              </controlPr>
            </control>
          </mc:Choice>
        </mc:AlternateContent>
        <mc:AlternateContent xmlns:mc="http://schemas.openxmlformats.org/markup-compatibility/2006">
          <mc:Choice Requires="x14">
            <control shapeId="7952" r:id="rId787" name="Check Box 784">
              <controlPr defaultSize="0" autoFill="0" autoLine="0" autoPict="0">
                <anchor moveWithCells="1">
                  <from>
                    <xdr:col>12290</xdr:col>
                    <xdr:colOff>236220</xdr:colOff>
                    <xdr:row>983053</xdr:row>
                    <xdr:rowOff>83820</xdr:rowOff>
                  </from>
                  <to>
                    <xdr:col>12292</xdr:col>
                    <xdr:colOff>220980</xdr:colOff>
                    <xdr:row>983055</xdr:row>
                    <xdr:rowOff>0</xdr:rowOff>
                  </to>
                </anchor>
              </controlPr>
            </control>
          </mc:Choice>
        </mc:AlternateContent>
        <mc:AlternateContent xmlns:mc="http://schemas.openxmlformats.org/markup-compatibility/2006">
          <mc:Choice Requires="x14">
            <control shapeId="7953" r:id="rId788" name="Check Box 785">
              <controlPr defaultSize="0" autoFill="0" autoLine="0" autoPict="0">
                <anchor moveWithCells="1">
                  <from>
                    <xdr:col>12546</xdr:col>
                    <xdr:colOff>236220</xdr:colOff>
                    <xdr:row>13</xdr:row>
                    <xdr:rowOff>83820</xdr:rowOff>
                  </from>
                  <to>
                    <xdr:col>12548</xdr:col>
                    <xdr:colOff>220980</xdr:colOff>
                    <xdr:row>15</xdr:row>
                    <xdr:rowOff>0</xdr:rowOff>
                  </to>
                </anchor>
              </controlPr>
            </control>
          </mc:Choice>
        </mc:AlternateContent>
        <mc:AlternateContent xmlns:mc="http://schemas.openxmlformats.org/markup-compatibility/2006">
          <mc:Choice Requires="x14">
            <control shapeId="7954" r:id="rId789" name="Check Box 786">
              <controlPr defaultSize="0" autoFill="0" autoLine="0" autoPict="0">
                <anchor moveWithCells="1">
                  <from>
                    <xdr:col>12546</xdr:col>
                    <xdr:colOff>236220</xdr:colOff>
                    <xdr:row>65549</xdr:row>
                    <xdr:rowOff>83820</xdr:rowOff>
                  </from>
                  <to>
                    <xdr:col>12548</xdr:col>
                    <xdr:colOff>220980</xdr:colOff>
                    <xdr:row>65551</xdr:row>
                    <xdr:rowOff>0</xdr:rowOff>
                  </to>
                </anchor>
              </controlPr>
            </control>
          </mc:Choice>
        </mc:AlternateContent>
        <mc:AlternateContent xmlns:mc="http://schemas.openxmlformats.org/markup-compatibility/2006">
          <mc:Choice Requires="x14">
            <control shapeId="7955" r:id="rId790" name="Check Box 787">
              <controlPr defaultSize="0" autoFill="0" autoLine="0" autoPict="0">
                <anchor moveWithCells="1">
                  <from>
                    <xdr:col>12546</xdr:col>
                    <xdr:colOff>236220</xdr:colOff>
                    <xdr:row>131085</xdr:row>
                    <xdr:rowOff>83820</xdr:rowOff>
                  </from>
                  <to>
                    <xdr:col>12548</xdr:col>
                    <xdr:colOff>220980</xdr:colOff>
                    <xdr:row>131087</xdr:row>
                    <xdr:rowOff>0</xdr:rowOff>
                  </to>
                </anchor>
              </controlPr>
            </control>
          </mc:Choice>
        </mc:AlternateContent>
        <mc:AlternateContent xmlns:mc="http://schemas.openxmlformats.org/markup-compatibility/2006">
          <mc:Choice Requires="x14">
            <control shapeId="7956" r:id="rId791" name="Check Box 788">
              <controlPr defaultSize="0" autoFill="0" autoLine="0" autoPict="0">
                <anchor moveWithCells="1">
                  <from>
                    <xdr:col>12546</xdr:col>
                    <xdr:colOff>236220</xdr:colOff>
                    <xdr:row>196621</xdr:row>
                    <xdr:rowOff>83820</xdr:rowOff>
                  </from>
                  <to>
                    <xdr:col>12548</xdr:col>
                    <xdr:colOff>220980</xdr:colOff>
                    <xdr:row>196623</xdr:row>
                    <xdr:rowOff>0</xdr:rowOff>
                  </to>
                </anchor>
              </controlPr>
            </control>
          </mc:Choice>
        </mc:AlternateContent>
        <mc:AlternateContent xmlns:mc="http://schemas.openxmlformats.org/markup-compatibility/2006">
          <mc:Choice Requires="x14">
            <control shapeId="7957" r:id="rId792" name="Check Box 789">
              <controlPr defaultSize="0" autoFill="0" autoLine="0" autoPict="0">
                <anchor moveWithCells="1">
                  <from>
                    <xdr:col>12546</xdr:col>
                    <xdr:colOff>236220</xdr:colOff>
                    <xdr:row>262157</xdr:row>
                    <xdr:rowOff>83820</xdr:rowOff>
                  </from>
                  <to>
                    <xdr:col>12548</xdr:col>
                    <xdr:colOff>220980</xdr:colOff>
                    <xdr:row>262159</xdr:row>
                    <xdr:rowOff>0</xdr:rowOff>
                  </to>
                </anchor>
              </controlPr>
            </control>
          </mc:Choice>
        </mc:AlternateContent>
        <mc:AlternateContent xmlns:mc="http://schemas.openxmlformats.org/markup-compatibility/2006">
          <mc:Choice Requires="x14">
            <control shapeId="7958" r:id="rId793" name="Check Box 790">
              <controlPr defaultSize="0" autoFill="0" autoLine="0" autoPict="0">
                <anchor moveWithCells="1">
                  <from>
                    <xdr:col>12546</xdr:col>
                    <xdr:colOff>236220</xdr:colOff>
                    <xdr:row>327693</xdr:row>
                    <xdr:rowOff>83820</xdr:rowOff>
                  </from>
                  <to>
                    <xdr:col>12548</xdr:col>
                    <xdr:colOff>220980</xdr:colOff>
                    <xdr:row>327695</xdr:row>
                    <xdr:rowOff>0</xdr:rowOff>
                  </to>
                </anchor>
              </controlPr>
            </control>
          </mc:Choice>
        </mc:AlternateContent>
        <mc:AlternateContent xmlns:mc="http://schemas.openxmlformats.org/markup-compatibility/2006">
          <mc:Choice Requires="x14">
            <control shapeId="7959" r:id="rId794" name="Check Box 791">
              <controlPr defaultSize="0" autoFill="0" autoLine="0" autoPict="0">
                <anchor moveWithCells="1">
                  <from>
                    <xdr:col>12546</xdr:col>
                    <xdr:colOff>236220</xdr:colOff>
                    <xdr:row>393229</xdr:row>
                    <xdr:rowOff>83820</xdr:rowOff>
                  </from>
                  <to>
                    <xdr:col>12548</xdr:col>
                    <xdr:colOff>220980</xdr:colOff>
                    <xdr:row>393231</xdr:row>
                    <xdr:rowOff>0</xdr:rowOff>
                  </to>
                </anchor>
              </controlPr>
            </control>
          </mc:Choice>
        </mc:AlternateContent>
        <mc:AlternateContent xmlns:mc="http://schemas.openxmlformats.org/markup-compatibility/2006">
          <mc:Choice Requires="x14">
            <control shapeId="7960" r:id="rId795" name="Check Box 792">
              <controlPr defaultSize="0" autoFill="0" autoLine="0" autoPict="0">
                <anchor moveWithCells="1">
                  <from>
                    <xdr:col>12546</xdr:col>
                    <xdr:colOff>236220</xdr:colOff>
                    <xdr:row>458765</xdr:row>
                    <xdr:rowOff>83820</xdr:rowOff>
                  </from>
                  <to>
                    <xdr:col>12548</xdr:col>
                    <xdr:colOff>220980</xdr:colOff>
                    <xdr:row>458767</xdr:row>
                    <xdr:rowOff>0</xdr:rowOff>
                  </to>
                </anchor>
              </controlPr>
            </control>
          </mc:Choice>
        </mc:AlternateContent>
        <mc:AlternateContent xmlns:mc="http://schemas.openxmlformats.org/markup-compatibility/2006">
          <mc:Choice Requires="x14">
            <control shapeId="7961" r:id="rId796" name="Check Box 793">
              <controlPr defaultSize="0" autoFill="0" autoLine="0" autoPict="0">
                <anchor moveWithCells="1">
                  <from>
                    <xdr:col>12546</xdr:col>
                    <xdr:colOff>236220</xdr:colOff>
                    <xdr:row>524301</xdr:row>
                    <xdr:rowOff>83820</xdr:rowOff>
                  </from>
                  <to>
                    <xdr:col>12548</xdr:col>
                    <xdr:colOff>220980</xdr:colOff>
                    <xdr:row>524303</xdr:row>
                    <xdr:rowOff>0</xdr:rowOff>
                  </to>
                </anchor>
              </controlPr>
            </control>
          </mc:Choice>
        </mc:AlternateContent>
        <mc:AlternateContent xmlns:mc="http://schemas.openxmlformats.org/markup-compatibility/2006">
          <mc:Choice Requires="x14">
            <control shapeId="7962" r:id="rId797" name="Check Box 794">
              <controlPr defaultSize="0" autoFill="0" autoLine="0" autoPict="0">
                <anchor moveWithCells="1">
                  <from>
                    <xdr:col>12546</xdr:col>
                    <xdr:colOff>236220</xdr:colOff>
                    <xdr:row>589837</xdr:row>
                    <xdr:rowOff>83820</xdr:rowOff>
                  </from>
                  <to>
                    <xdr:col>12548</xdr:col>
                    <xdr:colOff>220980</xdr:colOff>
                    <xdr:row>589839</xdr:row>
                    <xdr:rowOff>0</xdr:rowOff>
                  </to>
                </anchor>
              </controlPr>
            </control>
          </mc:Choice>
        </mc:AlternateContent>
        <mc:AlternateContent xmlns:mc="http://schemas.openxmlformats.org/markup-compatibility/2006">
          <mc:Choice Requires="x14">
            <control shapeId="7963" r:id="rId798" name="Check Box 795">
              <controlPr defaultSize="0" autoFill="0" autoLine="0" autoPict="0">
                <anchor moveWithCells="1">
                  <from>
                    <xdr:col>12546</xdr:col>
                    <xdr:colOff>236220</xdr:colOff>
                    <xdr:row>655373</xdr:row>
                    <xdr:rowOff>83820</xdr:rowOff>
                  </from>
                  <to>
                    <xdr:col>12548</xdr:col>
                    <xdr:colOff>220980</xdr:colOff>
                    <xdr:row>655375</xdr:row>
                    <xdr:rowOff>0</xdr:rowOff>
                  </to>
                </anchor>
              </controlPr>
            </control>
          </mc:Choice>
        </mc:AlternateContent>
        <mc:AlternateContent xmlns:mc="http://schemas.openxmlformats.org/markup-compatibility/2006">
          <mc:Choice Requires="x14">
            <control shapeId="7964" r:id="rId799" name="Check Box 796">
              <controlPr defaultSize="0" autoFill="0" autoLine="0" autoPict="0">
                <anchor moveWithCells="1">
                  <from>
                    <xdr:col>12546</xdr:col>
                    <xdr:colOff>236220</xdr:colOff>
                    <xdr:row>720909</xdr:row>
                    <xdr:rowOff>83820</xdr:rowOff>
                  </from>
                  <to>
                    <xdr:col>12548</xdr:col>
                    <xdr:colOff>220980</xdr:colOff>
                    <xdr:row>720911</xdr:row>
                    <xdr:rowOff>0</xdr:rowOff>
                  </to>
                </anchor>
              </controlPr>
            </control>
          </mc:Choice>
        </mc:AlternateContent>
        <mc:AlternateContent xmlns:mc="http://schemas.openxmlformats.org/markup-compatibility/2006">
          <mc:Choice Requires="x14">
            <control shapeId="7965" r:id="rId800" name="Check Box 797">
              <controlPr defaultSize="0" autoFill="0" autoLine="0" autoPict="0">
                <anchor moveWithCells="1">
                  <from>
                    <xdr:col>12546</xdr:col>
                    <xdr:colOff>236220</xdr:colOff>
                    <xdr:row>786445</xdr:row>
                    <xdr:rowOff>83820</xdr:rowOff>
                  </from>
                  <to>
                    <xdr:col>12548</xdr:col>
                    <xdr:colOff>220980</xdr:colOff>
                    <xdr:row>786447</xdr:row>
                    <xdr:rowOff>0</xdr:rowOff>
                  </to>
                </anchor>
              </controlPr>
            </control>
          </mc:Choice>
        </mc:AlternateContent>
        <mc:AlternateContent xmlns:mc="http://schemas.openxmlformats.org/markup-compatibility/2006">
          <mc:Choice Requires="x14">
            <control shapeId="7966" r:id="rId801" name="Check Box 798">
              <controlPr defaultSize="0" autoFill="0" autoLine="0" autoPict="0">
                <anchor moveWithCells="1">
                  <from>
                    <xdr:col>12546</xdr:col>
                    <xdr:colOff>236220</xdr:colOff>
                    <xdr:row>851981</xdr:row>
                    <xdr:rowOff>83820</xdr:rowOff>
                  </from>
                  <to>
                    <xdr:col>12548</xdr:col>
                    <xdr:colOff>220980</xdr:colOff>
                    <xdr:row>851983</xdr:row>
                    <xdr:rowOff>0</xdr:rowOff>
                  </to>
                </anchor>
              </controlPr>
            </control>
          </mc:Choice>
        </mc:AlternateContent>
        <mc:AlternateContent xmlns:mc="http://schemas.openxmlformats.org/markup-compatibility/2006">
          <mc:Choice Requires="x14">
            <control shapeId="7967" r:id="rId802" name="Check Box 799">
              <controlPr defaultSize="0" autoFill="0" autoLine="0" autoPict="0">
                <anchor moveWithCells="1">
                  <from>
                    <xdr:col>12546</xdr:col>
                    <xdr:colOff>236220</xdr:colOff>
                    <xdr:row>917517</xdr:row>
                    <xdr:rowOff>83820</xdr:rowOff>
                  </from>
                  <to>
                    <xdr:col>12548</xdr:col>
                    <xdr:colOff>220980</xdr:colOff>
                    <xdr:row>917519</xdr:row>
                    <xdr:rowOff>0</xdr:rowOff>
                  </to>
                </anchor>
              </controlPr>
            </control>
          </mc:Choice>
        </mc:AlternateContent>
        <mc:AlternateContent xmlns:mc="http://schemas.openxmlformats.org/markup-compatibility/2006">
          <mc:Choice Requires="x14">
            <control shapeId="7968" r:id="rId803" name="Check Box 800">
              <controlPr defaultSize="0" autoFill="0" autoLine="0" autoPict="0">
                <anchor moveWithCells="1">
                  <from>
                    <xdr:col>12546</xdr:col>
                    <xdr:colOff>236220</xdr:colOff>
                    <xdr:row>983053</xdr:row>
                    <xdr:rowOff>83820</xdr:rowOff>
                  </from>
                  <to>
                    <xdr:col>12548</xdr:col>
                    <xdr:colOff>220980</xdr:colOff>
                    <xdr:row>983055</xdr:row>
                    <xdr:rowOff>0</xdr:rowOff>
                  </to>
                </anchor>
              </controlPr>
            </control>
          </mc:Choice>
        </mc:AlternateContent>
        <mc:AlternateContent xmlns:mc="http://schemas.openxmlformats.org/markup-compatibility/2006">
          <mc:Choice Requires="x14">
            <control shapeId="7969" r:id="rId804" name="Check Box 801">
              <controlPr defaultSize="0" autoFill="0" autoLine="0" autoPict="0">
                <anchor moveWithCells="1">
                  <from>
                    <xdr:col>12802</xdr:col>
                    <xdr:colOff>236220</xdr:colOff>
                    <xdr:row>13</xdr:row>
                    <xdr:rowOff>83820</xdr:rowOff>
                  </from>
                  <to>
                    <xdr:col>12804</xdr:col>
                    <xdr:colOff>220980</xdr:colOff>
                    <xdr:row>15</xdr:row>
                    <xdr:rowOff>0</xdr:rowOff>
                  </to>
                </anchor>
              </controlPr>
            </control>
          </mc:Choice>
        </mc:AlternateContent>
        <mc:AlternateContent xmlns:mc="http://schemas.openxmlformats.org/markup-compatibility/2006">
          <mc:Choice Requires="x14">
            <control shapeId="7970" r:id="rId805" name="Check Box 802">
              <controlPr defaultSize="0" autoFill="0" autoLine="0" autoPict="0">
                <anchor moveWithCells="1">
                  <from>
                    <xdr:col>12802</xdr:col>
                    <xdr:colOff>236220</xdr:colOff>
                    <xdr:row>65549</xdr:row>
                    <xdr:rowOff>83820</xdr:rowOff>
                  </from>
                  <to>
                    <xdr:col>12804</xdr:col>
                    <xdr:colOff>220980</xdr:colOff>
                    <xdr:row>65551</xdr:row>
                    <xdr:rowOff>0</xdr:rowOff>
                  </to>
                </anchor>
              </controlPr>
            </control>
          </mc:Choice>
        </mc:AlternateContent>
        <mc:AlternateContent xmlns:mc="http://schemas.openxmlformats.org/markup-compatibility/2006">
          <mc:Choice Requires="x14">
            <control shapeId="7971" r:id="rId806" name="Check Box 803">
              <controlPr defaultSize="0" autoFill="0" autoLine="0" autoPict="0">
                <anchor moveWithCells="1">
                  <from>
                    <xdr:col>12802</xdr:col>
                    <xdr:colOff>236220</xdr:colOff>
                    <xdr:row>131085</xdr:row>
                    <xdr:rowOff>83820</xdr:rowOff>
                  </from>
                  <to>
                    <xdr:col>12804</xdr:col>
                    <xdr:colOff>220980</xdr:colOff>
                    <xdr:row>131087</xdr:row>
                    <xdr:rowOff>0</xdr:rowOff>
                  </to>
                </anchor>
              </controlPr>
            </control>
          </mc:Choice>
        </mc:AlternateContent>
        <mc:AlternateContent xmlns:mc="http://schemas.openxmlformats.org/markup-compatibility/2006">
          <mc:Choice Requires="x14">
            <control shapeId="7972" r:id="rId807" name="Check Box 804">
              <controlPr defaultSize="0" autoFill="0" autoLine="0" autoPict="0">
                <anchor moveWithCells="1">
                  <from>
                    <xdr:col>12802</xdr:col>
                    <xdr:colOff>236220</xdr:colOff>
                    <xdr:row>196621</xdr:row>
                    <xdr:rowOff>83820</xdr:rowOff>
                  </from>
                  <to>
                    <xdr:col>12804</xdr:col>
                    <xdr:colOff>220980</xdr:colOff>
                    <xdr:row>196623</xdr:row>
                    <xdr:rowOff>0</xdr:rowOff>
                  </to>
                </anchor>
              </controlPr>
            </control>
          </mc:Choice>
        </mc:AlternateContent>
        <mc:AlternateContent xmlns:mc="http://schemas.openxmlformats.org/markup-compatibility/2006">
          <mc:Choice Requires="x14">
            <control shapeId="7973" r:id="rId808" name="Check Box 805">
              <controlPr defaultSize="0" autoFill="0" autoLine="0" autoPict="0">
                <anchor moveWithCells="1">
                  <from>
                    <xdr:col>12802</xdr:col>
                    <xdr:colOff>236220</xdr:colOff>
                    <xdr:row>262157</xdr:row>
                    <xdr:rowOff>83820</xdr:rowOff>
                  </from>
                  <to>
                    <xdr:col>12804</xdr:col>
                    <xdr:colOff>220980</xdr:colOff>
                    <xdr:row>262159</xdr:row>
                    <xdr:rowOff>0</xdr:rowOff>
                  </to>
                </anchor>
              </controlPr>
            </control>
          </mc:Choice>
        </mc:AlternateContent>
        <mc:AlternateContent xmlns:mc="http://schemas.openxmlformats.org/markup-compatibility/2006">
          <mc:Choice Requires="x14">
            <control shapeId="7974" r:id="rId809" name="Check Box 806">
              <controlPr defaultSize="0" autoFill="0" autoLine="0" autoPict="0">
                <anchor moveWithCells="1">
                  <from>
                    <xdr:col>12802</xdr:col>
                    <xdr:colOff>236220</xdr:colOff>
                    <xdr:row>327693</xdr:row>
                    <xdr:rowOff>83820</xdr:rowOff>
                  </from>
                  <to>
                    <xdr:col>12804</xdr:col>
                    <xdr:colOff>220980</xdr:colOff>
                    <xdr:row>327695</xdr:row>
                    <xdr:rowOff>0</xdr:rowOff>
                  </to>
                </anchor>
              </controlPr>
            </control>
          </mc:Choice>
        </mc:AlternateContent>
        <mc:AlternateContent xmlns:mc="http://schemas.openxmlformats.org/markup-compatibility/2006">
          <mc:Choice Requires="x14">
            <control shapeId="7975" r:id="rId810" name="Check Box 807">
              <controlPr defaultSize="0" autoFill="0" autoLine="0" autoPict="0">
                <anchor moveWithCells="1">
                  <from>
                    <xdr:col>12802</xdr:col>
                    <xdr:colOff>236220</xdr:colOff>
                    <xdr:row>393229</xdr:row>
                    <xdr:rowOff>83820</xdr:rowOff>
                  </from>
                  <to>
                    <xdr:col>12804</xdr:col>
                    <xdr:colOff>220980</xdr:colOff>
                    <xdr:row>393231</xdr:row>
                    <xdr:rowOff>0</xdr:rowOff>
                  </to>
                </anchor>
              </controlPr>
            </control>
          </mc:Choice>
        </mc:AlternateContent>
        <mc:AlternateContent xmlns:mc="http://schemas.openxmlformats.org/markup-compatibility/2006">
          <mc:Choice Requires="x14">
            <control shapeId="7976" r:id="rId811" name="Check Box 808">
              <controlPr defaultSize="0" autoFill="0" autoLine="0" autoPict="0">
                <anchor moveWithCells="1">
                  <from>
                    <xdr:col>12802</xdr:col>
                    <xdr:colOff>236220</xdr:colOff>
                    <xdr:row>458765</xdr:row>
                    <xdr:rowOff>83820</xdr:rowOff>
                  </from>
                  <to>
                    <xdr:col>12804</xdr:col>
                    <xdr:colOff>220980</xdr:colOff>
                    <xdr:row>458767</xdr:row>
                    <xdr:rowOff>0</xdr:rowOff>
                  </to>
                </anchor>
              </controlPr>
            </control>
          </mc:Choice>
        </mc:AlternateContent>
        <mc:AlternateContent xmlns:mc="http://schemas.openxmlformats.org/markup-compatibility/2006">
          <mc:Choice Requires="x14">
            <control shapeId="7977" r:id="rId812" name="Check Box 809">
              <controlPr defaultSize="0" autoFill="0" autoLine="0" autoPict="0">
                <anchor moveWithCells="1">
                  <from>
                    <xdr:col>12802</xdr:col>
                    <xdr:colOff>236220</xdr:colOff>
                    <xdr:row>524301</xdr:row>
                    <xdr:rowOff>83820</xdr:rowOff>
                  </from>
                  <to>
                    <xdr:col>12804</xdr:col>
                    <xdr:colOff>220980</xdr:colOff>
                    <xdr:row>524303</xdr:row>
                    <xdr:rowOff>0</xdr:rowOff>
                  </to>
                </anchor>
              </controlPr>
            </control>
          </mc:Choice>
        </mc:AlternateContent>
        <mc:AlternateContent xmlns:mc="http://schemas.openxmlformats.org/markup-compatibility/2006">
          <mc:Choice Requires="x14">
            <control shapeId="7978" r:id="rId813" name="Check Box 810">
              <controlPr defaultSize="0" autoFill="0" autoLine="0" autoPict="0">
                <anchor moveWithCells="1">
                  <from>
                    <xdr:col>12802</xdr:col>
                    <xdr:colOff>236220</xdr:colOff>
                    <xdr:row>589837</xdr:row>
                    <xdr:rowOff>83820</xdr:rowOff>
                  </from>
                  <to>
                    <xdr:col>12804</xdr:col>
                    <xdr:colOff>220980</xdr:colOff>
                    <xdr:row>589839</xdr:row>
                    <xdr:rowOff>0</xdr:rowOff>
                  </to>
                </anchor>
              </controlPr>
            </control>
          </mc:Choice>
        </mc:AlternateContent>
        <mc:AlternateContent xmlns:mc="http://schemas.openxmlformats.org/markup-compatibility/2006">
          <mc:Choice Requires="x14">
            <control shapeId="7979" r:id="rId814" name="Check Box 811">
              <controlPr defaultSize="0" autoFill="0" autoLine="0" autoPict="0">
                <anchor moveWithCells="1">
                  <from>
                    <xdr:col>12802</xdr:col>
                    <xdr:colOff>236220</xdr:colOff>
                    <xdr:row>655373</xdr:row>
                    <xdr:rowOff>83820</xdr:rowOff>
                  </from>
                  <to>
                    <xdr:col>12804</xdr:col>
                    <xdr:colOff>220980</xdr:colOff>
                    <xdr:row>655375</xdr:row>
                    <xdr:rowOff>0</xdr:rowOff>
                  </to>
                </anchor>
              </controlPr>
            </control>
          </mc:Choice>
        </mc:AlternateContent>
        <mc:AlternateContent xmlns:mc="http://schemas.openxmlformats.org/markup-compatibility/2006">
          <mc:Choice Requires="x14">
            <control shapeId="7980" r:id="rId815" name="Check Box 812">
              <controlPr defaultSize="0" autoFill="0" autoLine="0" autoPict="0">
                <anchor moveWithCells="1">
                  <from>
                    <xdr:col>12802</xdr:col>
                    <xdr:colOff>236220</xdr:colOff>
                    <xdr:row>720909</xdr:row>
                    <xdr:rowOff>83820</xdr:rowOff>
                  </from>
                  <to>
                    <xdr:col>12804</xdr:col>
                    <xdr:colOff>220980</xdr:colOff>
                    <xdr:row>720911</xdr:row>
                    <xdr:rowOff>0</xdr:rowOff>
                  </to>
                </anchor>
              </controlPr>
            </control>
          </mc:Choice>
        </mc:AlternateContent>
        <mc:AlternateContent xmlns:mc="http://schemas.openxmlformats.org/markup-compatibility/2006">
          <mc:Choice Requires="x14">
            <control shapeId="7981" r:id="rId816" name="Check Box 813">
              <controlPr defaultSize="0" autoFill="0" autoLine="0" autoPict="0">
                <anchor moveWithCells="1">
                  <from>
                    <xdr:col>12802</xdr:col>
                    <xdr:colOff>236220</xdr:colOff>
                    <xdr:row>786445</xdr:row>
                    <xdr:rowOff>83820</xdr:rowOff>
                  </from>
                  <to>
                    <xdr:col>12804</xdr:col>
                    <xdr:colOff>220980</xdr:colOff>
                    <xdr:row>786447</xdr:row>
                    <xdr:rowOff>0</xdr:rowOff>
                  </to>
                </anchor>
              </controlPr>
            </control>
          </mc:Choice>
        </mc:AlternateContent>
        <mc:AlternateContent xmlns:mc="http://schemas.openxmlformats.org/markup-compatibility/2006">
          <mc:Choice Requires="x14">
            <control shapeId="7982" r:id="rId817" name="Check Box 814">
              <controlPr defaultSize="0" autoFill="0" autoLine="0" autoPict="0">
                <anchor moveWithCells="1">
                  <from>
                    <xdr:col>12802</xdr:col>
                    <xdr:colOff>236220</xdr:colOff>
                    <xdr:row>851981</xdr:row>
                    <xdr:rowOff>83820</xdr:rowOff>
                  </from>
                  <to>
                    <xdr:col>12804</xdr:col>
                    <xdr:colOff>220980</xdr:colOff>
                    <xdr:row>851983</xdr:row>
                    <xdr:rowOff>0</xdr:rowOff>
                  </to>
                </anchor>
              </controlPr>
            </control>
          </mc:Choice>
        </mc:AlternateContent>
        <mc:AlternateContent xmlns:mc="http://schemas.openxmlformats.org/markup-compatibility/2006">
          <mc:Choice Requires="x14">
            <control shapeId="7983" r:id="rId818" name="Check Box 815">
              <controlPr defaultSize="0" autoFill="0" autoLine="0" autoPict="0">
                <anchor moveWithCells="1">
                  <from>
                    <xdr:col>12802</xdr:col>
                    <xdr:colOff>236220</xdr:colOff>
                    <xdr:row>917517</xdr:row>
                    <xdr:rowOff>83820</xdr:rowOff>
                  </from>
                  <to>
                    <xdr:col>12804</xdr:col>
                    <xdr:colOff>220980</xdr:colOff>
                    <xdr:row>917519</xdr:row>
                    <xdr:rowOff>0</xdr:rowOff>
                  </to>
                </anchor>
              </controlPr>
            </control>
          </mc:Choice>
        </mc:AlternateContent>
        <mc:AlternateContent xmlns:mc="http://schemas.openxmlformats.org/markup-compatibility/2006">
          <mc:Choice Requires="x14">
            <control shapeId="7984" r:id="rId819" name="Check Box 816">
              <controlPr defaultSize="0" autoFill="0" autoLine="0" autoPict="0">
                <anchor moveWithCells="1">
                  <from>
                    <xdr:col>12802</xdr:col>
                    <xdr:colOff>236220</xdr:colOff>
                    <xdr:row>983053</xdr:row>
                    <xdr:rowOff>83820</xdr:rowOff>
                  </from>
                  <to>
                    <xdr:col>12804</xdr:col>
                    <xdr:colOff>220980</xdr:colOff>
                    <xdr:row>983055</xdr:row>
                    <xdr:rowOff>0</xdr:rowOff>
                  </to>
                </anchor>
              </controlPr>
            </control>
          </mc:Choice>
        </mc:AlternateContent>
        <mc:AlternateContent xmlns:mc="http://schemas.openxmlformats.org/markup-compatibility/2006">
          <mc:Choice Requires="x14">
            <control shapeId="7985" r:id="rId820" name="Check Box 817">
              <controlPr defaultSize="0" autoFill="0" autoLine="0" autoPict="0">
                <anchor moveWithCells="1">
                  <from>
                    <xdr:col>13058</xdr:col>
                    <xdr:colOff>236220</xdr:colOff>
                    <xdr:row>13</xdr:row>
                    <xdr:rowOff>83820</xdr:rowOff>
                  </from>
                  <to>
                    <xdr:col>13060</xdr:col>
                    <xdr:colOff>220980</xdr:colOff>
                    <xdr:row>15</xdr:row>
                    <xdr:rowOff>0</xdr:rowOff>
                  </to>
                </anchor>
              </controlPr>
            </control>
          </mc:Choice>
        </mc:AlternateContent>
        <mc:AlternateContent xmlns:mc="http://schemas.openxmlformats.org/markup-compatibility/2006">
          <mc:Choice Requires="x14">
            <control shapeId="7986" r:id="rId821" name="Check Box 818">
              <controlPr defaultSize="0" autoFill="0" autoLine="0" autoPict="0">
                <anchor moveWithCells="1">
                  <from>
                    <xdr:col>13058</xdr:col>
                    <xdr:colOff>236220</xdr:colOff>
                    <xdr:row>65549</xdr:row>
                    <xdr:rowOff>83820</xdr:rowOff>
                  </from>
                  <to>
                    <xdr:col>13060</xdr:col>
                    <xdr:colOff>220980</xdr:colOff>
                    <xdr:row>65551</xdr:row>
                    <xdr:rowOff>0</xdr:rowOff>
                  </to>
                </anchor>
              </controlPr>
            </control>
          </mc:Choice>
        </mc:AlternateContent>
        <mc:AlternateContent xmlns:mc="http://schemas.openxmlformats.org/markup-compatibility/2006">
          <mc:Choice Requires="x14">
            <control shapeId="7987" r:id="rId822" name="Check Box 819">
              <controlPr defaultSize="0" autoFill="0" autoLine="0" autoPict="0">
                <anchor moveWithCells="1">
                  <from>
                    <xdr:col>13058</xdr:col>
                    <xdr:colOff>236220</xdr:colOff>
                    <xdr:row>131085</xdr:row>
                    <xdr:rowOff>83820</xdr:rowOff>
                  </from>
                  <to>
                    <xdr:col>13060</xdr:col>
                    <xdr:colOff>220980</xdr:colOff>
                    <xdr:row>131087</xdr:row>
                    <xdr:rowOff>0</xdr:rowOff>
                  </to>
                </anchor>
              </controlPr>
            </control>
          </mc:Choice>
        </mc:AlternateContent>
        <mc:AlternateContent xmlns:mc="http://schemas.openxmlformats.org/markup-compatibility/2006">
          <mc:Choice Requires="x14">
            <control shapeId="7988" r:id="rId823" name="Check Box 820">
              <controlPr defaultSize="0" autoFill="0" autoLine="0" autoPict="0">
                <anchor moveWithCells="1">
                  <from>
                    <xdr:col>13058</xdr:col>
                    <xdr:colOff>236220</xdr:colOff>
                    <xdr:row>196621</xdr:row>
                    <xdr:rowOff>83820</xdr:rowOff>
                  </from>
                  <to>
                    <xdr:col>13060</xdr:col>
                    <xdr:colOff>220980</xdr:colOff>
                    <xdr:row>196623</xdr:row>
                    <xdr:rowOff>0</xdr:rowOff>
                  </to>
                </anchor>
              </controlPr>
            </control>
          </mc:Choice>
        </mc:AlternateContent>
        <mc:AlternateContent xmlns:mc="http://schemas.openxmlformats.org/markup-compatibility/2006">
          <mc:Choice Requires="x14">
            <control shapeId="7989" r:id="rId824" name="Check Box 821">
              <controlPr defaultSize="0" autoFill="0" autoLine="0" autoPict="0">
                <anchor moveWithCells="1">
                  <from>
                    <xdr:col>13058</xdr:col>
                    <xdr:colOff>236220</xdr:colOff>
                    <xdr:row>262157</xdr:row>
                    <xdr:rowOff>83820</xdr:rowOff>
                  </from>
                  <to>
                    <xdr:col>13060</xdr:col>
                    <xdr:colOff>220980</xdr:colOff>
                    <xdr:row>262159</xdr:row>
                    <xdr:rowOff>0</xdr:rowOff>
                  </to>
                </anchor>
              </controlPr>
            </control>
          </mc:Choice>
        </mc:AlternateContent>
        <mc:AlternateContent xmlns:mc="http://schemas.openxmlformats.org/markup-compatibility/2006">
          <mc:Choice Requires="x14">
            <control shapeId="7990" r:id="rId825" name="Check Box 822">
              <controlPr defaultSize="0" autoFill="0" autoLine="0" autoPict="0">
                <anchor moveWithCells="1">
                  <from>
                    <xdr:col>13058</xdr:col>
                    <xdr:colOff>236220</xdr:colOff>
                    <xdr:row>327693</xdr:row>
                    <xdr:rowOff>83820</xdr:rowOff>
                  </from>
                  <to>
                    <xdr:col>13060</xdr:col>
                    <xdr:colOff>220980</xdr:colOff>
                    <xdr:row>327695</xdr:row>
                    <xdr:rowOff>0</xdr:rowOff>
                  </to>
                </anchor>
              </controlPr>
            </control>
          </mc:Choice>
        </mc:AlternateContent>
        <mc:AlternateContent xmlns:mc="http://schemas.openxmlformats.org/markup-compatibility/2006">
          <mc:Choice Requires="x14">
            <control shapeId="7991" r:id="rId826" name="Check Box 823">
              <controlPr defaultSize="0" autoFill="0" autoLine="0" autoPict="0">
                <anchor moveWithCells="1">
                  <from>
                    <xdr:col>13058</xdr:col>
                    <xdr:colOff>236220</xdr:colOff>
                    <xdr:row>393229</xdr:row>
                    <xdr:rowOff>83820</xdr:rowOff>
                  </from>
                  <to>
                    <xdr:col>13060</xdr:col>
                    <xdr:colOff>220980</xdr:colOff>
                    <xdr:row>393231</xdr:row>
                    <xdr:rowOff>0</xdr:rowOff>
                  </to>
                </anchor>
              </controlPr>
            </control>
          </mc:Choice>
        </mc:AlternateContent>
        <mc:AlternateContent xmlns:mc="http://schemas.openxmlformats.org/markup-compatibility/2006">
          <mc:Choice Requires="x14">
            <control shapeId="7992" r:id="rId827" name="Check Box 824">
              <controlPr defaultSize="0" autoFill="0" autoLine="0" autoPict="0">
                <anchor moveWithCells="1">
                  <from>
                    <xdr:col>13058</xdr:col>
                    <xdr:colOff>236220</xdr:colOff>
                    <xdr:row>458765</xdr:row>
                    <xdr:rowOff>83820</xdr:rowOff>
                  </from>
                  <to>
                    <xdr:col>13060</xdr:col>
                    <xdr:colOff>220980</xdr:colOff>
                    <xdr:row>458767</xdr:row>
                    <xdr:rowOff>0</xdr:rowOff>
                  </to>
                </anchor>
              </controlPr>
            </control>
          </mc:Choice>
        </mc:AlternateContent>
        <mc:AlternateContent xmlns:mc="http://schemas.openxmlformats.org/markup-compatibility/2006">
          <mc:Choice Requires="x14">
            <control shapeId="7993" r:id="rId828" name="Check Box 825">
              <controlPr defaultSize="0" autoFill="0" autoLine="0" autoPict="0">
                <anchor moveWithCells="1">
                  <from>
                    <xdr:col>13058</xdr:col>
                    <xdr:colOff>236220</xdr:colOff>
                    <xdr:row>524301</xdr:row>
                    <xdr:rowOff>83820</xdr:rowOff>
                  </from>
                  <to>
                    <xdr:col>13060</xdr:col>
                    <xdr:colOff>220980</xdr:colOff>
                    <xdr:row>524303</xdr:row>
                    <xdr:rowOff>0</xdr:rowOff>
                  </to>
                </anchor>
              </controlPr>
            </control>
          </mc:Choice>
        </mc:AlternateContent>
        <mc:AlternateContent xmlns:mc="http://schemas.openxmlformats.org/markup-compatibility/2006">
          <mc:Choice Requires="x14">
            <control shapeId="7994" r:id="rId829" name="Check Box 826">
              <controlPr defaultSize="0" autoFill="0" autoLine="0" autoPict="0">
                <anchor moveWithCells="1">
                  <from>
                    <xdr:col>13058</xdr:col>
                    <xdr:colOff>236220</xdr:colOff>
                    <xdr:row>589837</xdr:row>
                    <xdr:rowOff>83820</xdr:rowOff>
                  </from>
                  <to>
                    <xdr:col>13060</xdr:col>
                    <xdr:colOff>220980</xdr:colOff>
                    <xdr:row>589839</xdr:row>
                    <xdr:rowOff>0</xdr:rowOff>
                  </to>
                </anchor>
              </controlPr>
            </control>
          </mc:Choice>
        </mc:AlternateContent>
        <mc:AlternateContent xmlns:mc="http://schemas.openxmlformats.org/markup-compatibility/2006">
          <mc:Choice Requires="x14">
            <control shapeId="7995" r:id="rId830" name="Check Box 827">
              <controlPr defaultSize="0" autoFill="0" autoLine="0" autoPict="0">
                <anchor moveWithCells="1">
                  <from>
                    <xdr:col>13058</xdr:col>
                    <xdr:colOff>236220</xdr:colOff>
                    <xdr:row>655373</xdr:row>
                    <xdr:rowOff>83820</xdr:rowOff>
                  </from>
                  <to>
                    <xdr:col>13060</xdr:col>
                    <xdr:colOff>220980</xdr:colOff>
                    <xdr:row>655375</xdr:row>
                    <xdr:rowOff>0</xdr:rowOff>
                  </to>
                </anchor>
              </controlPr>
            </control>
          </mc:Choice>
        </mc:AlternateContent>
        <mc:AlternateContent xmlns:mc="http://schemas.openxmlformats.org/markup-compatibility/2006">
          <mc:Choice Requires="x14">
            <control shapeId="7996" r:id="rId831" name="Check Box 828">
              <controlPr defaultSize="0" autoFill="0" autoLine="0" autoPict="0">
                <anchor moveWithCells="1">
                  <from>
                    <xdr:col>13058</xdr:col>
                    <xdr:colOff>236220</xdr:colOff>
                    <xdr:row>720909</xdr:row>
                    <xdr:rowOff>83820</xdr:rowOff>
                  </from>
                  <to>
                    <xdr:col>13060</xdr:col>
                    <xdr:colOff>220980</xdr:colOff>
                    <xdr:row>720911</xdr:row>
                    <xdr:rowOff>0</xdr:rowOff>
                  </to>
                </anchor>
              </controlPr>
            </control>
          </mc:Choice>
        </mc:AlternateContent>
        <mc:AlternateContent xmlns:mc="http://schemas.openxmlformats.org/markup-compatibility/2006">
          <mc:Choice Requires="x14">
            <control shapeId="7997" r:id="rId832" name="Check Box 829">
              <controlPr defaultSize="0" autoFill="0" autoLine="0" autoPict="0">
                <anchor moveWithCells="1">
                  <from>
                    <xdr:col>13058</xdr:col>
                    <xdr:colOff>236220</xdr:colOff>
                    <xdr:row>786445</xdr:row>
                    <xdr:rowOff>83820</xdr:rowOff>
                  </from>
                  <to>
                    <xdr:col>13060</xdr:col>
                    <xdr:colOff>220980</xdr:colOff>
                    <xdr:row>786447</xdr:row>
                    <xdr:rowOff>0</xdr:rowOff>
                  </to>
                </anchor>
              </controlPr>
            </control>
          </mc:Choice>
        </mc:AlternateContent>
        <mc:AlternateContent xmlns:mc="http://schemas.openxmlformats.org/markup-compatibility/2006">
          <mc:Choice Requires="x14">
            <control shapeId="7998" r:id="rId833" name="Check Box 830">
              <controlPr defaultSize="0" autoFill="0" autoLine="0" autoPict="0">
                <anchor moveWithCells="1">
                  <from>
                    <xdr:col>13058</xdr:col>
                    <xdr:colOff>236220</xdr:colOff>
                    <xdr:row>851981</xdr:row>
                    <xdr:rowOff>83820</xdr:rowOff>
                  </from>
                  <to>
                    <xdr:col>13060</xdr:col>
                    <xdr:colOff>220980</xdr:colOff>
                    <xdr:row>851983</xdr:row>
                    <xdr:rowOff>0</xdr:rowOff>
                  </to>
                </anchor>
              </controlPr>
            </control>
          </mc:Choice>
        </mc:AlternateContent>
        <mc:AlternateContent xmlns:mc="http://schemas.openxmlformats.org/markup-compatibility/2006">
          <mc:Choice Requires="x14">
            <control shapeId="7999" r:id="rId834" name="Check Box 831">
              <controlPr defaultSize="0" autoFill="0" autoLine="0" autoPict="0">
                <anchor moveWithCells="1">
                  <from>
                    <xdr:col>13058</xdr:col>
                    <xdr:colOff>236220</xdr:colOff>
                    <xdr:row>917517</xdr:row>
                    <xdr:rowOff>83820</xdr:rowOff>
                  </from>
                  <to>
                    <xdr:col>13060</xdr:col>
                    <xdr:colOff>220980</xdr:colOff>
                    <xdr:row>917519</xdr:row>
                    <xdr:rowOff>0</xdr:rowOff>
                  </to>
                </anchor>
              </controlPr>
            </control>
          </mc:Choice>
        </mc:AlternateContent>
        <mc:AlternateContent xmlns:mc="http://schemas.openxmlformats.org/markup-compatibility/2006">
          <mc:Choice Requires="x14">
            <control shapeId="8000" r:id="rId835" name="Check Box 832">
              <controlPr defaultSize="0" autoFill="0" autoLine="0" autoPict="0">
                <anchor moveWithCells="1">
                  <from>
                    <xdr:col>13058</xdr:col>
                    <xdr:colOff>236220</xdr:colOff>
                    <xdr:row>983053</xdr:row>
                    <xdr:rowOff>83820</xdr:rowOff>
                  </from>
                  <to>
                    <xdr:col>13060</xdr:col>
                    <xdr:colOff>220980</xdr:colOff>
                    <xdr:row>983055</xdr:row>
                    <xdr:rowOff>0</xdr:rowOff>
                  </to>
                </anchor>
              </controlPr>
            </control>
          </mc:Choice>
        </mc:AlternateContent>
        <mc:AlternateContent xmlns:mc="http://schemas.openxmlformats.org/markup-compatibility/2006">
          <mc:Choice Requires="x14">
            <control shapeId="8001" r:id="rId836" name="Check Box 833">
              <controlPr defaultSize="0" autoFill="0" autoLine="0" autoPict="0">
                <anchor moveWithCells="1">
                  <from>
                    <xdr:col>13314</xdr:col>
                    <xdr:colOff>236220</xdr:colOff>
                    <xdr:row>13</xdr:row>
                    <xdr:rowOff>83820</xdr:rowOff>
                  </from>
                  <to>
                    <xdr:col>13316</xdr:col>
                    <xdr:colOff>220980</xdr:colOff>
                    <xdr:row>15</xdr:row>
                    <xdr:rowOff>0</xdr:rowOff>
                  </to>
                </anchor>
              </controlPr>
            </control>
          </mc:Choice>
        </mc:AlternateContent>
        <mc:AlternateContent xmlns:mc="http://schemas.openxmlformats.org/markup-compatibility/2006">
          <mc:Choice Requires="x14">
            <control shapeId="8002" r:id="rId837" name="Check Box 834">
              <controlPr defaultSize="0" autoFill="0" autoLine="0" autoPict="0">
                <anchor moveWithCells="1">
                  <from>
                    <xdr:col>13314</xdr:col>
                    <xdr:colOff>236220</xdr:colOff>
                    <xdr:row>65549</xdr:row>
                    <xdr:rowOff>83820</xdr:rowOff>
                  </from>
                  <to>
                    <xdr:col>13316</xdr:col>
                    <xdr:colOff>220980</xdr:colOff>
                    <xdr:row>65551</xdr:row>
                    <xdr:rowOff>0</xdr:rowOff>
                  </to>
                </anchor>
              </controlPr>
            </control>
          </mc:Choice>
        </mc:AlternateContent>
        <mc:AlternateContent xmlns:mc="http://schemas.openxmlformats.org/markup-compatibility/2006">
          <mc:Choice Requires="x14">
            <control shapeId="8003" r:id="rId838" name="Check Box 835">
              <controlPr defaultSize="0" autoFill="0" autoLine="0" autoPict="0">
                <anchor moveWithCells="1">
                  <from>
                    <xdr:col>13314</xdr:col>
                    <xdr:colOff>236220</xdr:colOff>
                    <xdr:row>131085</xdr:row>
                    <xdr:rowOff>83820</xdr:rowOff>
                  </from>
                  <to>
                    <xdr:col>13316</xdr:col>
                    <xdr:colOff>220980</xdr:colOff>
                    <xdr:row>131087</xdr:row>
                    <xdr:rowOff>0</xdr:rowOff>
                  </to>
                </anchor>
              </controlPr>
            </control>
          </mc:Choice>
        </mc:AlternateContent>
        <mc:AlternateContent xmlns:mc="http://schemas.openxmlformats.org/markup-compatibility/2006">
          <mc:Choice Requires="x14">
            <control shapeId="8004" r:id="rId839" name="Check Box 836">
              <controlPr defaultSize="0" autoFill="0" autoLine="0" autoPict="0">
                <anchor moveWithCells="1">
                  <from>
                    <xdr:col>13314</xdr:col>
                    <xdr:colOff>236220</xdr:colOff>
                    <xdr:row>196621</xdr:row>
                    <xdr:rowOff>83820</xdr:rowOff>
                  </from>
                  <to>
                    <xdr:col>13316</xdr:col>
                    <xdr:colOff>220980</xdr:colOff>
                    <xdr:row>196623</xdr:row>
                    <xdr:rowOff>0</xdr:rowOff>
                  </to>
                </anchor>
              </controlPr>
            </control>
          </mc:Choice>
        </mc:AlternateContent>
        <mc:AlternateContent xmlns:mc="http://schemas.openxmlformats.org/markup-compatibility/2006">
          <mc:Choice Requires="x14">
            <control shapeId="8005" r:id="rId840" name="Check Box 837">
              <controlPr defaultSize="0" autoFill="0" autoLine="0" autoPict="0">
                <anchor moveWithCells="1">
                  <from>
                    <xdr:col>13314</xdr:col>
                    <xdr:colOff>236220</xdr:colOff>
                    <xdr:row>262157</xdr:row>
                    <xdr:rowOff>83820</xdr:rowOff>
                  </from>
                  <to>
                    <xdr:col>13316</xdr:col>
                    <xdr:colOff>220980</xdr:colOff>
                    <xdr:row>262159</xdr:row>
                    <xdr:rowOff>0</xdr:rowOff>
                  </to>
                </anchor>
              </controlPr>
            </control>
          </mc:Choice>
        </mc:AlternateContent>
        <mc:AlternateContent xmlns:mc="http://schemas.openxmlformats.org/markup-compatibility/2006">
          <mc:Choice Requires="x14">
            <control shapeId="8006" r:id="rId841" name="Check Box 838">
              <controlPr defaultSize="0" autoFill="0" autoLine="0" autoPict="0">
                <anchor moveWithCells="1">
                  <from>
                    <xdr:col>13314</xdr:col>
                    <xdr:colOff>236220</xdr:colOff>
                    <xdr:row>327693</xdr:row>
                    <xdr:rowOff>83820</xdr:rowOff>
                  </from>
                  <to>
                    <xdr:col>13316</xdr:col>
                    <xdr:colOff>220980</xdr:colOff>
                    <xdr:row>327695</xdr:row>
                    <xdr:rowOff>0</xdr:rowOff>
                  </to>
                </anchor>
              </controlPr>
            </control>
          </mc:Choice>
        </mc:AlternateContent>
        <mc:AlternateContent xmlns:mc="http://schemas.openxmlformats.org/markup-compatibility/2006">
          <mc:Choice Requires="x14">
            <control shapeId="8007" r:id="rId842" name="Check Box 839">
              <controlPr defaultSize="0" autoFill="0" autoLine="0" autoPict="0">
                <anchor moveWithCells="1">
                  <from>
                    <xdr:col>13314</xdr:col>
                    <xdr:colOff>236220</xdr:colOff>
                    <xdr:row>393229</xdr:row>
                    <xdr:rowOff>83820</xdr:rowOff>
                  </from>
                  <to>
                    <xdr:col>13316</xdr:col>
                    <xdr:colOff>220980</xdr:colOff>
                    <xdr:row>393231</xdr:row>
                    <xdr:rowOff>0</xdr:rowOff>
                  </to>
                </anchor>
              </controlPr>
            </control>
          </mc:Choice>
        </mc:AlternateContent>
        <mc:AlternateContent xmlns:mc="http://schemas.openxmlformats.org/markup-compatibility/2006">
          <mc:Choice Requires="x14">
            <control shapeId="8008" r:id="rId843" name="Check Box 840">
              <controlPr defaultSize="0" autoFill="0" autoLine="0" autoPict="0">
                <anchor moveWithCells="1">
                  <from>
                    <xdr:col>13314</xdr:col>
                    <xdr:colOff>236220</xdr:colOff>
                    <xdr:row>458765</xdr:row>
                    <xdr:rowOff>83820</xdr:rowOff>
                  </from>
                  <to>
                    <xdr:col>13316</xdr:col>
                    <xdr:colOff>220980</xdr:colOff>
                    <xdr:row>458767</xdr:row>
                    <xdr:rowOff>0</xdr:rowOff>
                  </to>
                </anchor>
              </controlPr>
            </control>
          </mc:Choice>
        </mc:AlternateContent>
        <mc:AlternateContent xmlns:mc="http://schemas.openxmlformats.org/markup-compatibility/2006">
          <mc:Choice Requires="x14">
            <control shapeId="8009" r:id="rId844" name="Check Box 841">
              <controlPr defaultSize="0" autoFill="0" autoLine="0" autoPict="0">
                <anchor moveWithCells="1">
                  <from>
                    <xdr:col>13314</xdr:col>
                    <xdr:colOff>236220</xdr:colOff>
                    <xdr:row>524301</xdr:row>
                    <xdr:rowOff>83820</xdr:rowOff>
                  </from>
                  <to>
                    <xdr:col>13316</xdr:col>
                    <xdr:colOff>220980</xdr:colOff>
                    <xdr:row>524303</xdr:row>
                    <xdr:rowOff>0</xdr:rowOff>
                  </to>
                </anchor>
              </controlPr>
            </control>
          </mc:Choice>
        </mc:AlternateContent>
        <mc:AlternateContent xmlns:mc="http://schemas.openxmlformats.org/markup-compatibility/2006">
          <mc:Choice Requires="x14">
            <control shapeId="8010" r:id="rId845" name="Check Box 842">
              <controlPr defaultSize="0" autoFill="0" autoLine="0" autoPict="0">
                <anchor moveWithCells="1">
                  <from>
                    <xdr:col>13314</xdr:col>
                    <xdr:colOff>236220</xdr:colOff>
                    <xdr:row>589837</xdr:row>
                    <xdr:rowOff>83820</xdr:rowOff>
                  </from>
                  <to>
                    <xdr:col>13316</xdr:col>
                    <xdr:colOff>220980</xdr:colOff>
                    <xdr:row>589839</xdr:row>
                    <xdr:rowOff>0</xdr:rowOff>
                  </to>
                </anchor>
              </controlPr>
            </control>
          </mc:Choice>
        </mc:AlternateContent>
        <mc:AlternateContent xmlns:mc="http://schemas.openxmlformats.org/markup-compatibility/2006">
          <mc:Choice Requires="x14">
            <control shapeId="8011" r:id="rId846" name="Check Box 843">
              <controlPr defaultSize="0" autoFill="0" autoLine="0" autoPict="0">
                <anchor moveWithCells="1">
                  <from>
                    <xdr:col>13314</xdr:col>
                    <xdr:colOff>236220</xdr:colOff>
                    <xdr:row>655373</xdr:row>
                    <xdr:rowOff>83820</xdr:rowOff>
                  </from>
                  <to>
                    <xdr:col>13316</xdr:col>
                    <xdr:colOff>220980</xdr:colOff>
                    <xdr:row>655375</xdr:row>
                    <xdr:rowOff>0</xdr:rowOff>
                  </to>
                </anchor>
              </controlPr>
            </control>
          </mc:Choice>
        </mc:AlternateContent>
        <mc:AlternateContent xmlns:mc="http://schemas.openxmlformats.org/markup-compatibility/2006">
          <mc:Choice Requires="x14">
            <control shapeId="8012" r:id="rId847" name="Check Box 844">
              <controlPr defaultSize="0" autoFill="0" autoLine="0" autoPict="0">
                <anchor moveWithCells="1">
                  <from>
                    <xdr:col>13314</xdr:col>
                    <xdr:colOff>236220</xdr:colOff>
                    <xdr:row>720909</xdr:row>
                    <xdr:rowOff>83820</xdr:rowOff>
                  </from>
                  <to>
                    <xdr:col>13316</xdr:col>
                    <xdr:colOff>220980</xdr:colOff>
                    <xdr:row>720911</xdr:row>
                    <xdr:rowOff>0</xdr:rowOff>
                  </to>
                </anchor>
              </controlPr>
            </control>
          </mc:Choice>
        </mc:AlternateContent>
        <mc:AlternateContent xmlns:mc="http://schemas.openxmlformats.org/markup-compatibility/2006">
          <mc:Choice Requires="x14">
            <control shapeId="8013" r:id="rId848" name="Check Box 845">
              <controlPr defaultSize="0" autoFill="0" autoLine="0" autoPict="0">
                <anchor moveWithCells="1">
                  <from>
                    <xdr:col>13314</xdr:col>
                    <xdr:colOff>236220</xdr:colOff>
                    <xdr:row>786445</xdr:row>
                    <xdr:rowOff>83820</xdr:rowOff>
                  </from>
                  <to>
                    <xdr:col>13316</xdr:col>
                    <xdr:colOff>220980</xdr:colOff>
                    <xdr:row>786447</xdr:row>
                    <xdr:rowOff>0</xdr:rowOff>
                  </to>
                </anchor>
              </controlPr>
            </control>
          </mc:Choice>
        </mc:AlternateContent>
        <mc:AlternateContent xmlns:mc="http://schemas.openxmlformats.org/markup-compatibility/2006">
          <mc:Choice Requires="x14">
            <control shapeId="8014" r:id="rId849" name="Check Box 846">
              <controlPr defaultSize="0" autoFill="0" autoLine="0" autoPict="0">
                <anchor moveWithCells="1">
                  <from>
                    <xdr:col>13314</xdr:col>
                    <xdr:colOff>236220</xdr:colOff>
                    <xdr:row>851981</xdr:row>
                    <xdr:rowOff>83820</xdr:rowOff>
                  </from>
                  <to>
                    <xdr:col>13316</xdr:col>
                    <xdr:colOff>220980</xdr:colOff>
                    <xdr:row>851983</xdr:row>
                    <xdr:rowOff>0</xdr:rowOff>
                  </to>
                </anchor>
              </controlPr>
            </control>
          </mc:Choice>
        </mc:AlternateContent>
        <mc:AlternateContent xmlns:mc="http://schemas.openxmlformats.org/markup-compatibility/2006">
          <mc:Choice Requires="x14">
            <control shapeId="8015" r:id="rId850" name="Check Box 847">
              <controlPr defaultSize="0" autoFill="0" autoLine="0" autoPict="0">
                <anchor moveWithCells="1">
                  <from>
                    <xdr:col>13314</xdr:col>
                    <xdr:colOff>236220</xdr:colOff>
                    <xdr:row>917517</xdr:row>
                    <xdr:rowOff>83820</xdr:rowOff>
                  </from>
                  <to>
                    <xdr:col>13316</xdr:col>
                    <xdr:colOff>220980</xdr:colOff>
                    <xdr:row>917519</xdr:row>
                    <xdr:rowOff>0</xdr:rowOff>
                  </to>
                </anchor>
              </controlPr>
            </control>
          </mc:Choice>
        </mc:AlternateContent>
        <mc:AlternateContent xmlns:mc="http://schemas.openxmlformats.org/markup-compatibility/2006">
          <mc:Choice Requires="x14">
            <control shapeId="8016" r:id="rId851" name="Check Box 848">
              <controlPr defaultSize="0" autoFill="0" autoLine="0" autoPict="0">
                <anchor moveWithCells="1">
                  <from>
                    <xdr:col>13314</xdr:col>
                    <xdr:colOff>236220</xdr:colOff>
                    <xdr:row>983053</xdr:row>
                    <xdr:rowOff>83820</xdr:rowOff>
                  </from>
                  <to>
                    <xdr:col>13316</xdr:col>
                    <xdr:colOff>220980</xdr:colOff>
                    <xdr:row>983055</xdr:row>
                    <xdr:rowOff>0</xdr:rowOff>
                  </to>
                </anchor>
              </controlPr>
            </control>
          </mc:Choice>
        </mc:AlternateContent>
        <mc:AlternateContent xmlns:mc="http://schemas.openxmlformats.org/markup-compatibility/2006">
          <mc:Choice Requires="x14">
            <control shapeId="8017" r:id="rId852" name="Check Box 849">
              <controlPr defaultSize="0" autoFill="0" autoLine="0" autoPict="0">
                <anchor moveWithCells="1">
                  <from>
                    <xdr:col>13570</xdr:col>
                    <xdr:colOff>236220</xdr:colOff>
                    <xdr:row>13</xdr:row>
                    <xdr:rowOff>83820</xdr:rowOff>
                  </from>
                  <to>
                    <xdr:col>13572</xdr:col>
                    <xdr:colOff>220980</xdr:colOff>
                    <xdr:row>15</xdr:row>
                    <xdr:rowOff>0</xdr:rowOff>
                  </to>
                </anchor>
              </controlPr>
            </control>
          </mc:Choice>
        </mc:AlternateContent>
        <mc:AlternateContent xmlns:mc="http://schemas.openxmlformats.org/markup-compatibility/2006">
          <mc:Choice Requires="x14">
            <control shapeId="8018" r:id="rId853" name="Check Box 850">
              <controlPr defaultSize="0" autoFill="0" autoLine="0" autoPict="0">
                <anchor moveWithCells="1">
                  <from>
                    <xdr:col>13570</xdr:col>
                    <xdr:colOff>236220</xdr:colOff>
                    <xdr:row>65549</xdr:row>
                    <xdr:rowOff>83820</xdr:rowOff>
                  </from>
                  <to>
                    <xdr:col>13572</xdr:col>
                    <xdr:colOff>220980</xdr:colOff>
                    <xdr:row>65551</xdr:row>
                    <xdr:rowOff>0</xdr:rowOff>
                  </to>
                </anchor>
              </controlPr>
            </control>
          </mc:Choice>
        </mc:AlternateContent>
        <mc:AlternateContent xmlns:mc="http://schemas.openxmlformats.org/markup-compatibility/2006">
          <mc:Choice Requires="x14">
            <control shapeId="8019" r:id="rId854" name="Check Box 851">
              <controlPr defaultSize="0" autoFill="0" autoLine="0" autoPict="0">
                <anchor moveWithCells="1">
                  <from>
                    <xdr:col>13570</xdr:col>
                    <xdr:colOff>236220</xdr:colOff>
                    <xdr:row>131085</xdr:row>
                    <xdr:rowOff>83820</xdr:rowOff>
                  </from>
                  <to>
                    <xdr:col>13572</xdr:col>
                    <xdr:colOff>220980</xdr:colOff>
                    <xdr:row>131087</xdr:row>
                    <xdr:rowOff>0</xdr:rowOff>
                  </to>
                </anchor>
              </controlPr>
            </control>
          </mc:Choice>
        </mc:AlternateContent>
        <mc:AlternateContent xmlns:mc="http://schemas.openxmlformats.org/markup-compatibility/2006">
          <mc:Choice Requires="x14">
            <control shapeId="8020" r:id="rId855" name="Check Box 852">
              <controlPr defaultSize="0" autoFill="0" autoLine="0" autoPict="0">
                <anchor moveWithCells="1">
                  <from>
                    <xdr:col>13570</xdr:col>
                    <xdr:colOff>236220</xdr:colOff>
                    <xdr:row>196621</xdr:row>
                    <xdr:rowOff>83820</xdr:rowOff>
                  </from>
                  <to>
                    <xdr:col>13572</xdr:col>
                    <xdr:colOff>220980</xdr:colOff>
                    <xdr:row>196623</xdr:row>
                    <xdr:rowOff>0</xdr:rowOff>
                  </to>
                </anchor>
              </controlPr>
            </control>
          </mc:Choice>
        </mc:AlternateContent>
        <mc:AlternateContent xmlns:mc="http://schemas.openxmlformats.org/markup-compatibility/2006">
          <mc:Choice Requires="x14">
            <control shapeId="8021" r:id="rId856" name="Check Box 853">
              <controlPr defaultSize="0" autoFill="0" autoLine="0" autoPict="0">
                <anchor moveWithCells="1">
                  <from>
                    <xdr:col>13570</xdr:col>
                    <xdr:colOff>236220</xdr:colOff>
                    <xdr:row>262157</xdr:row>
                    <xdr:rowOff>83820</xdr:rowOff>
                  </from>
                  <to>
                    <xdr:col>13572</xdr:col>
                    <xdr:colOff>220980</xdr:colOff>
                    <xdr:row>262159</xdr:row>
                    <xdr:rowOff>0</xdr:rowOff>
                  </to>
                </anchor>
              </controlPr>
            </control>
          </mc:Choice>
        </mc:AlternateContent>
        <mc:AlternateContent xmlns:mc="http://schemas.openxmlformats.org/markup-compatibility/2006">
          <mc:Choice Requires="x14">
            <control shapeId="8022" r:id="rId857" name="Check Box 854">
              <controlPr defaultSize="0" autoFill="0" autoLine="0" autoPict="0">
                <anchor moveWithCells="1">
                  <from>
                    <xdr:col>13570</xdr:col>
                    <xdr:colOff>236220</xdr:colOff>
                    <xdr:row>327693</xdr:row>
                    <xdr:rowOff>83820</xdr:rowOff>
                  </from>
                  <to>
                    <xdr:col>13572</xdr:col>
                    <xdr:colOff>220980</xdr:colOff>
                    <xdr:row>327695</xdr:row>
                    <xdr:rowOff>0</xdr:rowOff>
                  </to>
                </anchor>
              </controlPr>
            </control>
          </mc:Choice>
        </mc:AlternateContent>
        <mc:AlternateContent xmlns:mc="http://schemas.openxmlformats.org/markup-compatibility/2006">
          <mc:Choice Requires="x14">
            <control shapeId="8023" r:id="rId858" name="Check Box 855">
              <controlPr defaultSize="0" autoFill="0" autoLine="0" autoPict="0">
                <anchor moveWithCells="1">
                  <from>
                    <xdr:col>13570</xdr:col>
                    <xdr:colOff>236220</xdr:colOff>
                    <xdr:row>393229</xdr:row>
                    <xdr:rowOff>83820</xdr:rowOff>
                  </from>
                  <to>
                    <xdr:col>13572</xdr:col>
                    <xdr:colOff>220980</xdr:colOff>
                    <xdr:row>393231</xdr:row>
                    <xdr:rowOff>0</xdr:rowOff>
                  </to>
                </anchor>
              </controlPr>
            </control>
          </mc:Choice>
        </mc:AlternateContent>
        <mc:AlternateContent xmlns:mc="http://schemas.openxmlformats.org/markup-compatibility/2006">
          <mc:Choice Requires="x14">
            <control shapeId="8024" r:id="rId859" name="Check Box 856">
              <controlPr defaultSize="0" autoFill="0" autoLine="0" autoPict="0">
                <anchor moveWithCells="1">
                  <from>
                    <xdr:col>13570</xdr:col>
                    <xdr:colOff>236220</xdr:colOff>
                    <xdr:row>458765</xdr:row>
                    <xdr:rowOff>83820</xdr:rowOff>
                  </from>
                  <to>
                    <xdr:col>13572</xdr:col>
                    <xdr:colOff>220980</xdr:colOff>
                    <xdr:row>458767</xdr:row>
                    <xdr:rowOff>0</xdr:rowOff>
                  </to>
                </anchor>
              </controlPr>
            </control>
          </mc:Choice>
        </mc:AlternateContent>
        <mc:AlternateContent xmlns:mc="http://schemas.openxmlformats.org/markup-compatibility/2006">
          <mc:Choice Requires="x14">
            <control shapeId="8025" r:id="rId860" name="Check Box 857">
              <controlPr defaultSize="0" autoFill="0" autoLine="0" autoPict="0">
                <anchor moveWithCells="1">
                  <from>
                    <xdr:col>13570</xdr:col>
                    <xdr:colOff>236220</xdr:colOff>
                    <xdr:row>524301</xdr:row>
                    <xdr:rowOff>83820</xdr:rowOff>
                  </from>
                  <to>
                    <xdr:col>13572</xdr:col>
                    <xdr:colOff>220980</xdr:colOff>
                    <xdr:row>524303</xdr:row>
                    <xdr:rowOff>0</xdr:rowOff>
                  </to>
                </anchor>
              </controlPr>
            </control>
          </mc:Choice>
        </mc:AlternateContent>
        <mc:AlternateContent xmlns:mc="http://schemas.openxmlformats.org/markup-compatibility/2006">
          <mc:Choice Requires="x14">
            <control shapeId="8026" r:id="rId861" name="Check Box 858">
              <controlPr defaultSize="0" autoFill="0" autoLine="0" autoPict="0">
                <anchor moveWithCells="1">
                  <from>
                    <xdr:col>13570</xdr:col>
                    <xdr:colOff>236220</xdr:colOff>
                    <xdr:row>589837</xdr:row>
                    <xdr:rowOff>83820</xdr:rowOff>
                  </from>
                  <to>
                    <xdr:col>13572</xdr:col>
                    <xdr:colOff>220980</xdr:colOff>
                    <xdr:row>589839</xdr:row>
                    <xdr:rowOff>0</xdr:rowOff>
                  </to>
                </anchor>
              </controlPr>
            </control>
          </mc:Choice>
        </mc:AlternateContent>
        <mc:AlternateContent xmlns:mc="http://schemas.openxmlformats.org/markup-compatibility/2006">
          <mc:Choice Requires="x14">
            <control shapeId="8027" r:id="rId862" name="Check Box 859">
              <controlPr defaultSize="0" autoFill="0" autoLine="0" autoPict="0">
                <anchor moveWithCells="1">
                  <from>
                    <xdr:col>13570</xdr:col>
                    <xdr:colOff>236220</xdr:colOff>
                    <xdr:row>655373</xdr:row>
                    <xdr:rowOff>83820</xdr:rowOff>
                  </from>
                  <to>
                    <xdr:col>13572</xdr:col>
                    <xdr:colOff>220980</xdr:colOff>
                    <xdr:row>655375</xdr:row>
                    <xdr:rowOff>0</xdr:rowOff>
                  </to>
                </anchor>
              </controlPr>
            </control>
          </mc:Choice>
        </mc:AlternateContent>
        <mc:AlternateContent xmlns:mc="http://schemas.openxmlformats.org/markup-compatibility/2006">
          <mc:Choice Requires="x14">
            <control shapeId="8028" r:id="rId863" name="Check Box 860">
              <controlPr defaultSize="0" autoFill="0" autoLine="0" autoPict="0">
                <anchor moveWithCells="1">
                  <from>
                    <xdr:col>13570</xdr:col>
                    <xdr:colOff>236220</xdr:colOff>
                    <xdr:row>720909</xdr:row>
                    <xdr:rowOff>83820</xdr:rowOff>
                  </from>
                  <to>
                    <xdr:col>13572</xdr:col>
                    <xdr:colOff>220980</xdr:colOff>
                    <xdr:row>720911</xdr:row>
                    <xdr:rowOff>0</xdr:rowOff>
                  </to>
                </anchor>
              </controlPr>
            </control>
          </mc:Choice>
        </mc:AlternateContent>
        <mc:AlternateContent xmlns:mc="http://schemas.openxmlformats.org/markup-compatibility/2006">
          <mc:Choice Requires="x14">
            <control shapeId="8029" r:id="rId864" name="Check Box 861">
              <controlPr defaultSize="0" autoFill="0" autoLine="0" autoPict="0">
                <anchor moveWithCells="1">
                  <from>
                    <xdr:col>13570</xdr:col>
                    <xdr:colOff>236220</xdr:colOff>
                    <xdr:row>786445</xdr:row>
                    <xdr:rowOff>83820</xdr:rowOff>
                  </from>
                  <to>
                    <xdr:col>13572</xdr:col>
                    <xdr:colOff>220980</xdr:colOff>
                    <xdr:row>786447</xdr:row>
                    <xdr:rowOff>0</xdr:rowOff>
                  </to>
                </anchor>
              </controlPr>
            </control>
          </mc:Choice>
        </mc:AlternateContent>
        <mc:AlternateContent xmlns:mc="http://schemas.openxmlformats.org/markup-compatibility/2006">
          <mc:Choice Requires="x14">
            <control shapeId="8030" r:id="rId865" name="Check Box 862">
              <controlPr defaultSize="0" autoFill="0" autoLine="0" autoPict="0">
                <anchor moveWithCells="1">
                  <from>
                    <xdr:col>13570</xdr:col>
                    <xdr:colOff>236220</xdr:colOff>
                    <xdr:row>851981</xdr:row>
                    <xdr:rowOff>83820</xdr:rowOff>
                  </from>
                  <to>
                    <xdr:col>13572</xdr:col>
                    <xdr:colOff>220980</xdr:colOff>
                    <xdr:row>851983</xdr:row>
                    <xdr:rowOff>0</xdr:rowOff>
                  </to>
                </anchor>
              </controlPr>
            </control>
          </mc:Choice>
        </mc:AlternateContent>
        <mc:AlternateContent xmlns:mc="http://schemas.openxmlformats.org/markup-compatibility/2006">
          <mc:Choice Requires="x14">
            <control shapeId="8031" r:id="rId866" name="Check Box 863">
              <controlPr defaultSize="0" autoFill="0" autoLine="0" autoPict="0">
                <anchor moveWithCells="1">
                  <from>
                    <xdr:col>13570</xdr:col>
                    <xdr:colOff>236220</xdr:colOff>
                    <xdr:row>917517</xdr:row>
                    <xdr:rowOff>83820</xdr:rowOff>
                  </from>
                  <to>
                    <xdr:col>13572</xdr:col>
                    <xdr:colOff>220980</xdr:colOff>
                    <xdr:row>917519</xdr:row>
                    <xdr:rowOff>0</xdr:rowOff>
                  </to>
                </anchor>
              </controlPr>
            </control>
          </mc:Choice>
        </mc:AlternateContent>
        <mc:AlternateContent xmlns:mc="http://schemas.openxmlformats.org/markup-compatibility/2006">
          <mc:Choice Requires="x14">
            <control shapeId="8032" r:id="rId867" name="Check Box 864">
              <controlPr defaultSize="0" autoFill="0" autoLine="0" autoPict="0">
                <anchor moveWithCells="1">
                  <from>
                    <xdr:col>13570</xdr:col>
                    <xdr:colOff>236220</xdr:colOff>
                    <xdr:row>983053</xdr:row>
                    <xdr:rowOff>83820</xdr:rowOff>
                  </from>
                  <to>
                    <xdr:col>13572</xdr:col>
                    <xdr:colOff>220980</xdr:colOff>
                    <xdr:row>983055</xdr:row>
                    <xdr:rowOff>0</xdr:rowOff>
                  </to>
                </anchor>
              </controlPr>
            </control>
          </mc:Choice>
        </mc:AlternateContent>
        <mc:AlternateContent xmlns:mc="http://schemas.openxmlformats.org/markup-compatibility/2006">
          <mc:Choice Requires="x14">
            <control shapeId="8033" r:id="rId868" name="Check Box 865">
              <controlPr defaultSize="0" autoFill="0" autoLine="0" autoPict="0">
                <anchor moveWithCells="1">
                  <from>
                    <xdr:col>13826</xdr:col>
                    <xdr:colOff>236220</xdr:colOff>
                    <xdr:row>13</xdr:row>
                    <xdr:rowOff>83820</xdr:rowOff>
                  </from>
                  <to>
                    <xdr:col>13828</xdr:col>
                    <xdr:colOff>220980</xdr:colOff>
                    <xdr:row>15</xdr:row>
                    <xdr:rowOff>0</xdr:rowOff>
                  </to>
                </anchor>
              </controlPr>
            </control>
          </mc:Choice>
        </mc:AlternateContent>
        <mc:AlternateContent xmlns:mc="http://schemas.openxmlformats.org/markup-compatibility/2006">
          <mc:Choice Requires="x14">
            <control shapeId="8034" r:id="rId869" name="Check Box 866">
              <controlPr defaultSize="0" autoFill="0" autoLine="0" autoPict="0">
                <anchor moveWithCells="1">
                  <from>
                    <xdr:col>13826</xdr:col>
                    <xdr:colOff>236220</xdr:colOff>
                    <xdr:row>65549</xdr:row>
                    <xdr:rowOff>83820</xdr:rowOff>
                  </from>
                  <to>
                    <xdr:col>13828</xdr:col>
                    <xdr:colOff>220980</xdr:colOff>
                    <xdr:row>65551</xdr:row>
                    <xdr:rowOff>0</xdr:rowOff>
                  </to>
                </anchor>
              </controlPr>
            </control>
          </mc:Choice>
        </mc:AlternateContent>
        <mc:AlternateContent xmlns:mc="http://schemas.openxmlformats.org/markup-compatibility/2006">
          <mc:Choice Requires="x14">
            <control shapeId="8035" r:id="rId870" name="Check Box 867">
              <controlPr defaultSize="0" autoFill="0" autoLine="0" autoPict="0">
                <anchor moveWithCells="1">
                  <from>
                    <xdr:col>13826</xdr:col>
                    <xdr:colOff>236220</xdr:colOff>
                    <xdr:row>131085</xdr:row>
                    <xdr:rowOff>83820</xdr:rowOff>
                  </from>
                  <to>
                    <xdr:col>13828</xdr:col>
                    <xdr:colOff>220980</xdr:colOff>
                    <xdr:row>131087</xdr:row>
                    <xdr:rowOff>0</xdr:rowOff>
                  </to>
                </anchor>
              </controlPr>
            </control>
          </mc:Choice>
        </mc:AlternateContent>
        <mc:AlternateContent xmlns:mc="http://schemas.openxmlformats.org/markup-compatibility/2006">
          <mc:Choice Requires="x14">
            <control shapeId="8036" r:id="rId871" name="Check Box 868">
              <controlPr defaultSize="0" autoFill="0" autoLine="0" autoPict="0">
                <anchor moveWithCells="1">
                  <from>
                    <xdr:col>13826</xdr:col>
                    <xdr:colOff>236220</xdr:colOff>
                    <xdr:row>196621</xdr:row>
                    <xdr:rowOff>83820</xdr:rowOff>
                  </from>
                  <to>
                    <xdr:col>13828</xdr:col>
                    <xdr:colOff>220980</xdr:colOff>
                    <xdr:row>196623</xdr:row>
                    <xdr:rowOff>0</xdr:rowOff>
                  </to>
                </anchor>
              </controlPr>
            </control>
          </mc:Choice>
        </mc:AlternateContent>
        <mc:AlternateContent xmlns:mc="http://schemas.openxmlformats.org/markup-compatibility/2006">
          <mc:Choice Requires="x14">
            <control shapeId="8037" r:id="rId872" name="Check Box 869">
              <controlPr defaultSize="0" autoFill="0" autoLine="0" autoPict="0">
                <anchor moveWithCells="1">
                  <from>
                    <xdr:col>13826</xdr:col>
                    <xdr:colOff>236220</xdr:colOff>
                    <xdr:row>262157</xdr:row>
                    <xdr:rowOff>83820</xdr:rowOff>
                  </from>
                  <to>
                    <xdr:col>13828</xdr:col>
                    <xdr:colOff>220980</xdr:colOff>
                    <xdr:row>262159</xdr:row>
                    <xdr:rowOff>0</xdr:rowOff>
                  </to>
                </anchor>
              </controlPr>
            </control>
          </mc:Choice>
        </mc:AlternateContent>
        <mc:AlternateContent xmlns:mc="http://schemas.openxmlformats.org/markup-compatibility/2006">
          <mc:Choice Requires="x14">
            <control shapeId="8038" r:id="rId873" name="Check Box 870">
              <controlPr defaultSize="0" autoFill="0" autoLine="0" autoPict="0">
                <anchor moveWithCells="1">
                  <from>
                    <xdr:col>13826</xdr:col>
                    <xdr:colOff>236220</xdr:colOff>
                    <xdr:row>327693</xdr:row>
                    <xdr:rowOff>83820</xdr:rowOff>
                  </from>
                  <to>
                    <xdr:col>13828</xdr:col>
                    <xdr:colOff>220980</xdr:colOff>
                    <xdr:row>327695</xdr:row>
                    <xdr:rowOff>0</xdr:rowOff>
                  </to>
                </anchor>
              </controlPr>
            </control>
          </mc:Choice>
        </mc:AlternateContent>
        <mc:AlternateContent xmlns:mc="http://schemas.openxmlformats.org/markup-compatibility/2006">
          <mc:Choice Requires="x14">
            <control shapeId="8039" r:id="rId874" name="Check Box 871">
              <controlPr defaultSize="0" autoFill="0" autoLine="0" autoPict="0">
                <anchor moveWithCells="1">
                  <from>
                    <xdr:col>13826</xdr:col>
                    <xdr:colOff>236220</xdr:colOff>
                    <xdr:row>393229</xdr:row>
                    <xdr:rowOff>83820</xdr:rowOff>
                  </from>
                  <to>
                    <xdr:col>13828</xdr:col>
                    <xdr:colOff>220980</xdr:colOff>
                    <xdr:row>393231</xdr:row>
                    <xdr:rowOff>0</xdr:rowOff>
                  </to>
                </anchor>
              </controlPr>
            </control>
          </mc:Choice>
        </mc:AlternateContent>
        <mc:AlternateContent xmlns:mc="http://schemas.openxmlformats.org/markup-compatibility/2006">
          <mc:Choice Requires="x14">
            <control shapeId="8040" r:id="rId875" name="Check Box 872">
              <controlPr defaultSize="0" autoFill="0" autoLine="0" autoPict="0">
                <anchor moveWithCells="1">
                  <from>
                    <xdr:col>13826</xdr:col>
                    <xdr:colOff>236220</xdr:colOff>
                    <xdr:row>458765</xdr:row>
                    <xdr:rowOff>83820</xdr:rowOff>
                  </from>
                  <to>
                    <xdr:col>13828</xdr:col>
                    <xdr:colOff>220980</xdr:colOff>
                    <xdr:row>458767</xdr:row>
                    <xdr:rowOff>0</xdr:rowOff>
                  </to>
                </anchor>
              </controlPr>
            </control>
          </mc:Choice>
        </mc:AlternateContent>
        <mc:AlternateContent xmlns:mc="http://schemas.openxmlformats.org/markup-compatibility/2006">
          <mc:Choice Requires="x14">
            <control shapeId="8041" r:id="rId876" name="Check Box 873">
              <controlPr defaultSize="0" autoFill="0" autoLine="0" autoPict="0">
                <anchor moveWithCells="1">
                  <from>
                    <xdr:col>13826</xdr:col>
                    <xdr:colOff>236220</xdr:colOff>
                    <xdr:row>524301</xdr:row>
                    <xdr:rowOff>83820</xdr:rowOff>
                  </from>
                  <to>
                    <xdr:col>13828</xdr:col>
                    <xdr:colOff>220980</xdr:colOff>
                    <xdr:row>524303</xdr:row>
                    <xdr:rowOff>0</xdr:rowOff>
                  </to>
                </anchor>
              </controlPr>
            </control>
          </mc:Choice>
        </mc:AlternateContent>
        <mc:AlternateContent xmlns:mc="http://schemas.openxmlformats.org/markup-compatibility/2006">
          <mc:Choice Requires="x14">
            <control shapeId="8042" r:id="rId877" name="Check Box 874">
              <controlPr defaultSize="0" autoFill="0" autoLine="0" autoPict="0">
                <anchor moveWithCells="1">
                  <from>
                    <xdr:col>13826</xdr:col>
                    <xdr:colOff>236220</xdr:colOff>
                    <xdr:row>589837</xdr:row>
                    <xdr:rowOff>83820</xdr:rowOff>
                  </from>
                  <to>
                    <xdr:col>13828</xdr:col>
                    <xdr:colOff>220980</xdr:colOff>
                    <xdr:row>589839</xdr:row>
                    <xdr:rowOff>0</xdr:rowOff>
                  </to>
                </anchor>
              </controlPr>
            </control>
          </mc:Choice>
        </mc:AlternateContent>
        <mc:AlternateContent xmlns:mc="http://schemas.openxmlformats.org/markup-compatibility/2006">
          <mc:Choice Requires="x14">
            <control shapeId="8043" r:id="rId878" name="Check Box 875">
              <controlPr defaultSize="0" autoFill="0" autoLine="0" autoPict="0">
                <anchor moveWithCells="1">
                  <from>
                    <xdr:col>13826</xdr:col>
                    <xdr:colOff>236220</xdr:colOff>
                    <xdr:row>655373</xdr:row>
                    <xdr:rowOff>83820</xdr:rowOff>
                  </from>
                  <to>
                    <xdr:col>13828</xdr:col>
                    <xdr:colOff>220980</xdr:colOff>
                    <xdr:row>655375</xdr:row>
                    <xdr:rowOff>0</xdr:rowOff>
                  </to>
                </anchor>
              </controlPr>
            </control>
          </mc:Choice>
        </mc:AlternateContent>
        <mc:AlternateContent xmlns:mc="http://schemas.openxmlformats.org/markup-compatibility/2006">
          <mc:Choice Requires="x14">
            <control shapeId="8044" r:id="rId879" name="Check Box 876">
              <controlPr defaultSize="0" autoFill="0" autoLine="0" autoPict="0">
                <anchor moveWithCells="1">
                  <from>
                    <xdr:col>13826</xdr:col>
                    <xdr:colOff>236220</xdr:colOff>
                    <xdr:row>720909</xdr:row>
                    <xdr:rowOff>83820</xdr:rowOff>
                  </from>
                  <to>
                    <xdr:col>13828</xdr:col>
                    <xdr:colOff>220980</xdr:colOff>
                    <xdr:row>720911</xdr:row>
                    <xdr:rowOff>0</xdr:rowOff>
                  </to>
                </anchor>
              </controlPr>
            </control>
          </mc:Choice>
        </mc:AlternateContent>
        <mc:AlternateContent xmlns:mc="http://schemas.openxmlformats.org/markup-compatibility/2006">
          <mc:Choice Requires="x14">
            <control shapeId="8045" r:id="rId880" name="Check Box 877">
              <controlPr defaultSize="0" autoFill="0" autoLine="0" autoPict="0">
                <anchor moveWithCells="1">
                  <from>
                    <xdr:col>13826</xdr:col>
                    <xdr:colOff>236220</xdr:colOff>
                    <xdr:row>786445</xdr:row>
                    <xdr:rowOff>83820</xdr:rowOff>
                  </from>
                  <to>
                    <xdr:col>13828</xdr:col>
                    <xdr:colOff>220980</xdr:colOff>
                    <xdr:row>786447</xdr:row>
                    <xdr:rowOff>0</xdr:rowOff>
                  </to>
                </anchor>
              </controlPr>
            </control>
          </mc:Choice>
        </mc:AlternateContent>
        <mc:AlternateContent xmlns:mc="http://schemas.openxmlformats.org/markup-compatibility/2006">
          <mc:Choice Requires="x14">
            <control shapeId="8046" r:id="rId881" name="Check Box 878">
              <controlPr defaultSize="0" autoFill="0" autoLine="0" autoPict="0">
                <anchor moveWithCells="1">
                  <from>
                    <xdr:col>13826</xdr:col>
                    <xdr:colOff>236220</xdr:colOff>
                    <xdr:row>851981</xdr:row>
                    <xdr:rowOff>83820</xdr:rowOff>
                  </from>
                  <to>
                    <xdr:col>13828</xdr:col>
                    <xdr:colOff>220980</xdr:colOff>
                    <xdr:row>851983</xdr:row>
                    <xdr:rowOff>0</xdr:rowOff>
                  </to>
                </anchor>
              </controlPr>
            </control>
          </mc:Choice>
        </mc:AlternateContent>
        <mc:AlternateContent xmlns:mc="http://schemas.openxmlformats.org/markup-compatibility/2006">
          <mc:Choice Requires="x14">
            <control shapeId="8047" r:id="rId882" name="Check Box 879">
              <controlPr defaultSize="0" autoFill="0" autoLine="0" autoPict="0">
                <anchor moveWithCells="1">
                  <from>
                    <xdr:col>13826</xdr:col>
                    <xdr:colOff>236220</xdr:colOff>
                    <xdr:row>917517</xdr:row>
                    <xdr:rowOff>83820</xdr:rowOff>
                  </from>
                  <to>
                    <xdr:col>13828</xdr:col>
                    <xdr:colOff>220980</xdr:colOff>
                    <xdr:row>917519</xdr:row>
                    <xdr:rowOff>0</xdr:rowOff>
                  </to>
                </anchor>
              </controlPr>
            </control>
          </mc:Choice>
        </mc:AlternateContent>
        <mc:AlternateContent xmlns:mc="http://schemas.openxmlformats.org/markup-compatibility/2006">
          <mc:Choice Requires="x14">
            <control shapeId="8048" r:id="rId883" name="Check Box 880">
              <controlPr defaultSize="0" autoFill="0" autoLine="0" autoPict="0">
                <anchor moveWithCells="1">
                  <from>
                    <xdr:col>13826</xdr:col>
                    <xdr:colOff>236220</xdr:colOff>
                    <xdr:row>983053</xdr:row>
                    <xdr:rowOff>83820</xdr:rowOff>
                  </from>
                  <to>
                    <xdr:col>13828</xdr:col>
                    <xdr:colOff>220980</xdr:colOff>
                    <xdr:row>983055</xdr:row>
                    <xdr:rowOff>0</xdr:rowOff>
                  </to>
                </anchor>
              </controlPr>
            </control>
          </mc:Choice>
        </mc:AlternateContent>
        <mc:AlternateContent xmlns:mc="http://schemas.openxmlformats.org/markup-compatibility/2006">
          <mc:Choice Requires="x14">
            <control shapeId="8049" r:id="rId884" name="Check Box 881">
              <controlPr defaultSize="0" autoFill="0" autoLine="0" autoPict="0">
                <anchor moveWithCells="1">
                  <from>
                    <xdr:col>14082</xdr:col>
                    <xdr:colOff>236220</xdr:colOff>
                    <xdr:row>13</xdr:row>
                    <xdr:rowOff>83820</xdr:rowOff>
                  </from>
                  <to>
                    <xdr:col>14084</xdr:col>
                    <xdr:colOff>220980</xdr:colOff>
                    <xdr:row>15</xdr:row>
                    <xdr:rowOff>0</xdr:rowOff>
                  </to>
                </anchor>
              </controlPr>
            </control>
          </mc:Choice>
        </mc:AlternateContent>
        <mc:AlternateContent xmlns:mc="http://schemas.openxmlformats.org/markup-compatibility/2006">
          <mc:Choice Requires="x14">
            <control shapeId="8050" r:id="rId885" name="Check Box 882">
              <controlPr defaultSize="0" autoFill="0" autoLine="0" autoPict="0">
                <anchor moveWithCells="1">
                  <from>
                    <xdr:col>14082</xdr:col>
                    <xdr:colOff>236220</xdr:colOff>
                    <xdr:row>65549</xdr:row>
                    <xdr:rowOff>83820</xdr:rowOff>
                  </from>
                  <to>
                    <xdr:col>14084</xdr:col>
                    <xdr:colOff>220980</xdr:colOff>
                    <xdr:row>65551</xdr:row>
                    <xdr:rowOff>0</xdr:rowOff>
                  </to>
                </anchor>
              </controlPr>
            </control>
          </mc:Choice>
        </mc:AlternateContent>
        <mc:AlternateContent xmlns:mc="http://schemas.openxmlformats.org/markup-compatibility/2006">
          <mc:Choice Requires="x14">
            <control shapeId="8051" r:id="rId886" name="Check Box 883">
              <controlPr defaultSize="0" autoFill="0" autoLine="0" autoPict="0">
                <anchor moveWithCells="1">
                  <from>
                    <xdr:col>14082</xdr:col>
                    <xdr:colOff>236220</xdr:colOff>
                    <xdr:row>131085</xdr:row>
                    <xdr:rowOff>83820</xdr:rowOff>
                  </from>
                  <to>
                    <xdr:col>14084</xdr:col>
                    <xdr:colOff>220980</xdr:colOff>
                    <xdr:row>131087</xdr:row>
                    <xdr:rowOff>0</xdr:rowOff>
                  </to>
                </anchor>
              </controlPr>
            </control>
          </mc:Choice>
        </mc:AlternateContent>
        <mc:AlternateContent xmlns:mc="http://schemas.openxmlformats.org/markup-compatibility/2006">
          <mc:Choice Requires="x14">
            <control shapeId="8052" r:id="rId887" name="Check Box 884">
              <controlPr defaultSize="0" autoFill="0" autoLine="0" autoPict="0">
                <anchor moveWithCells="1">
                  <from>
                    <xdr:col>14082</xdr:col>
                    <xdr:colOff>236220</xdr:colOff>
                    <xdr:row>196621</xdr:row>
                    <xdr:rowOff>83820</xdr:rowOff>
                  </from>
                  <to>
                    <xdr:col>14084</xdr:col>
                    <xdr:colOff>220980</xdr:colOff>
                    <xdr:row>196623</xdr:row>
                    <xdr:rowOff>0</xdr:rowOff>
                  </to>
                </anchor>
              </controlPr>
            </control>
          </mc:Choice>
        </mc:AlternateContent>
        <mc:AlternateContent xmlns:mc="http://schemas.openxmlformats.org/markup-compatibility/2006">
          <mc:Choice Requires="x14">
            <control shapeId="8053" r:id="rId888" name="Check Box 885">
              <controlPr defaultSize="0" autoFill="0" autoLine="0" autoPict="0">
                <anchor moveWithCells="1">
                  <from>
                    <xdr:col>14082</xdr:col>
                    <xdr:colOff>236220</xdr:colOff>
                    <xdr:row>262157</xdr:row>
                    <xdr:rowOff>83820</xdr:rowOff>
                  </from>
                  <to>
                    <xdr:col>14084</xdr:col>
                    <xdr:colOff>220980</xdr:colOff>
                    <xdr:row>262159</xdr:row>
                    <xdr:rowOff>0</xdr:rowOff>
                  </to>
                </anchor>
              </controlPr>
            </control>
          </mc:Choice>
        </mc:AlternateContent>
        <mc:AlternateContent xmlns:mc="http://schemas.openxmlformats.org/markup-compatibility/2006">
          <mc:Choice Requires="x14">
            <control shapeId="8054" r:id="rId889" name="Check Box 886">
              <controlPr defaultSize="0" autoFill="0" autoLine="0" autoPict="0">
                <anchor moveWithCells="1">
                  <from>
                    <xdr:col>14082</xdr:col>
                    <xdr:colOff>236220</xdr:colOff>
                    <xdr:row>327693</xdr:row>
                    <xdr:rowOff>83820</xdr:rowOff>
                  </from>
                  <to>
                    <xdr:col>14084</xdr:col>
                    <xdr:colOff>220980</xdr:colOff>
                    <xdr:row>327695</xdr:row>
                    <xdr:rowOff>0</xdr:rowOff>
                  </to>
                </anchor>
              </controlPr>
            </control>
          </mc:Choice>
        </mc:AlternateContent>
        <mc:AlternateContent xmlns:mc="http://schemas.openxmlformats.org/markup-compatibility/2006">
          <mc:Choice Requires="x14">
            <control shapeId="8055" r:id="rId890" name="Check Box 887">
              <controlPr defaultSize="0" autoFill="0" autoLine="0" autoPict="0">
                <anchor moveWithCells="1">
                  <from>
                    <xdr:col>14082</xdr:col>
                    <xdr:colOff>236220</xdr:colOff>
                    <xdr:row>393229</xdr:row>
                    <xdr:rowOff>83820</xdr:rowOff>
                  </from>
                  <to>
                    <xdr:col>14084</xdr:col>
                    <xdr:colOff>220980</xdr:colOff>
                    <xdr:row>393231</xdr:row>
                    <xdr:rowOff>0</xdr:rowOff>
                  </to>
                </anchor>
              </controlPr>
            </control>
          </mc:Choice>
        </mc:AlternateContent>
        <mc:AlternateContent xmlns:mc="http://schemas.openxmlformats.org/markup-compatibility/2006">
          <mc:Choice Requires="x14">
            <control shapeId="8056" r:id="rId891" name="Check Box 888">
              <controlPr defaultSize="0" autoFill="0" autoLine="0" autoPict="0">
                <anchor moveWithCells="1">
                  <from>
                    <xdr:col>14082</xdr:col>
                    <xdr:colOff>236220</xdr:colOff>
                    <xdr:row>458765</xdr:row>
                    <xdr:rowOff>83820</xdr:rowOff>
                  </from>
                  <to>
                    <xdr:col>14084</xdr:col>
                    <xdr:colOff>220980</xdr:colOff>
                    <xdr:row>458767</xdr:row>
                    <xdr:rowOff>0</xdr:rowOff>
                  </to>
                </anchor>
              </controlPr>
            </control>
          </mc:Choice>
        </mc:AlternateContent>
        <mc:AlternateContent xmlns:mc="http://schemas.openxmlformats.org/markup-compatibility/2006">
          <mc:Choice Requires="x14">
            <control shapeId="8057" r:id="rId892" name="Check Box 889">
              <controlPr defaultSize="0" autoFill="0" autoLine="0" autoPict="0">
                <anchor moveWithCells="1">
                  <from>
                    <xdr:col>14082</xdr:col>
                    <xdr:colOff>236220</xdr:colOff>
                    <xdr:row>524301</xdr:row>
                    <xdr:rowOff>83820</xdr:rowOff>
                  </from>
                  <to>
                    <xdr:col>14084</xdr:col>
                    <xdr:colOff>220980</xdr:colOff>
                    <xdr:row>524303</xdr:row>
                    <xdr:rowOff>0</xdr:rowOff>
                  </to>
                </anchor>
              </controlPr>
            </control>
          </mc:Choice>
        </mc:AlternateContent>
        <mc:AlternateContent xmlns:mc="http://schemas.openxmlformats.org/markup-compatibility/2006">
          <mc:Choice Requires="x14">
            <control shapeId="8058" r:id="rId893" name="Check Box 890">
              <controlPr defaultSize="0" autoFill="0" autoLine="0" autoPict="0">
                <anchor moveWithCells="1">
                  <from>
                    <xdr:col>14082</xdr:col>
                    <xdr:colOff>236220</xdr:colOff>
                    <xdr:row>589837</xdr:row>
                    <xdr:rowOff>83820</xdr:rowOff>
                  </from>
                  <to>
                    <xdr:col>14084</xdr:col>
                    <xdr:colOff>220980</xdr:colOff>
                    <xdr:row>589839</xdr:row>
                    <xdr:rowOff>0</xdr:rowOff>
                  </to>
                </anchor>
              </controlPr>
            </control>
          </mc:Choice>
        </mc:AlternateContent>
        <mc:AlternateContent xmlns:mc="http://schemas.openxmlformats.org/markup-compatibility/2006">
          <mc:Choice Requires="x14">
            <control shapeId="8059" r:id="rId894" name="Check Box 891">
              <controlPr defaultSize="0" autoFill="0" autoLine="0" autoPict="0">
                <anchor moveWithCells="1">
                  <from>
                    <xdr:col>14082</xdr:col>
                    <xdr:colOff>236220</xdr:colOff>
                    <xdr:row>655373</xdr:row>
                    <xdr:rowOff>83820</xdr:rowOff>
                  </from>
                  <to>
                    <xdr:col>14084</xdr:col>
                    <xdr:colOff>220980</xdr:colOff>
                    <xdr:row>655375</xdr:row>
                    <xdr:rowOff>0</xdr:rowOff>
                  </to>
                </anchor>
              </controlPr>
            </control>
          </mc:Choice>
        </mc:AlternateContent>
        <mc:AlternateContent xmlns:mc="http://schemas.openxmlformats.org/markup-compatibility/2006">
          <mc:Choice Requires="x14">
            <control shapeId="8060" r:id="rId895" name="Check Box 892">
              <controlPr defaultSize="0" autoFill="0" autoLine="0" autoPict="0">
                <anchor moveWithCells="1">
                  <from>
                    <xdr:col>14082</xdr:col>
                    <xdr:colOff>236220</xdr:colOff>
                    <xdr:row>720909</xdr:row>
                    <xdr:rowOff>83820</xdr:rowOff>
                  </from>
                  <to>
                    <xdr:col>14084</xdr:col>
                    <xdr:colOff>220980</xdr:colOff>
                    <xdr:row>720911</xdr:row>
                    <xdr:rowOff>0</xdr:rowOff>
                  </to>
                </anchor>
              </controlPr>
            </control>
          </mc:Choice>
        </mc:AlternateContent>
        <mc:AlternateContent xmlns:mc="http://schemas.openxmlformats.org/markup-compatibility/2006">
          <mc:Choice Requires="x14">
            <control shapeId="8061" r:id="rId896" name="Check Box 893">
              <controlPr defaultSize="0" autoFill="0" autoLine="0" autoPict="0">
                <anchor moveWithCells="1">
                  <from>
                    <xdr:col>14082</xdr:col>
                    <xdr:colOff>236220</xdr:colOff>
                    <xdr:row>786445</xdr:row>
                    <xdr:rowOff>83820</xdr:rowOff>
                  </from>
                  <to>
                    <xdr:col>14084</xdr:col>
                    <xdr:colOff>220980</xdr:colOff>
                    <xdr:row>786447</xdr:row>
                    <xdr:rowOff>0</xdr:rowOff>
                  </to>
                </anchor>
              </controlPr>
            </control>
          </mc:Choice>
        </mc:AlternateContent>
        <mc:AlternateContent xmlns:mc="http://schemas.openxmlformats.org/markup-compatibility/2006">
          <mc:Choice Requires="x14">
            <control shapeId="8062" r:id="rId897" name="Check Box 894">
              <controlPr defaultSize="0" autoFill="0" autoLine="0" autoPict="0">
                <anchor moveWithCells="1">
                  <from>
                    <xdr:col>14082</xdr:col>
                    <xdr:colOff>236220</xdr:colOff>
                    <xdr:row>851981</xdr:row>
                    <xdr:rowOff>83820</xdr:rowOff>
                  </from>
                  <to>
                    <xdr:col>14084</xdr:col>
                    <xdr:colOff>220980</xdr:colOff>
                    <xdr:row>851983</xdr:row>
                    <xdr:rowOff>0</xdr:rowOff>
                  </to>
                </anchor>
              </controlPr>
            </control>
          </mc:Choice>
        </mc:AlternateContent>
        <mc:AlternateContent xmlns:mc="http://schemas.openxmlformats.org/markup-compatibility/2006">
          <mc:Choice Requires="x14">
            <control shapeId="8063" r:id="rId898" name="Check Box 895">
              <controlPr defaultSize="0" autoFill="0" autoLine="0" autoPict="0">
                <anchor moveWithCells="1">
                  <from>
                    <xdr:col>14082</xdr:col>
                    <xdr:colOff>236220</xdr:colOff>
                    <xdr:row>917517</xdr:row>
                    <xdr:rowOff>83820</xdr:rowOff>
                  </from>
                  <to>
                    <xdr:col>14084</xdr:col>
                    <xdr:colOff>220980</xdr:colOff>
                    <xdr:row>917519</xdr:row>
                    <xdr:rowOff>0</xdr:rowOff>
                  </to>
                </anchor>
              </controlPr>
            </control>
          </mc:Choice>
        </mc:AlternateContent>
        <mc:AlternateContent xmlns:mc="http://schemas.openxmlformats.org/markup-compatibility/2006">
          <mc:Choice Requires="x14">
            <control shapeId="8064" r:id="rId899" name="Check Box 896">
              <controlPr defaultSize="0" autoFill="0" autoLine="0" autoPict="0">
                <anchor moveWithCells="1">
                  <from>
                    <xdr:col>14082</xdr:col>
                    <xdr:colOff>236220</xdr:colOff>
                    <xdr:row>983053</xdr:row>
                    <xdr:rowOff>83820</xdr:rowOff>
                  </from>
                  <to>
                    <xdr:col>14084</xdr:col>
                    <xdr:colOff>220980</xdr:colOff>
                    <xdr:row>983055</xdr:row>
                    <xdr:rowOff>0</xdr:rowOff>
                  </to>
                </anchor>
              </controlPr>
            </control>
          </mc:Choice>
        </mc:AlternateContent>
        <mc:AlternateContent xmlns:mc="http://schemas.openxmlformats.org/markup-compatibility/2006">
          <mc:Choice Requires="x14">
            <control shapeId="8065" r:id="rId900" name="Check Box 897">
              <controlPr defaultSize="0" autoFill="0" autoLine="0" autoPict="0">
                <anchor moveWithCells="1">
                  <from>
                    <xdr:col>14338</xdr:col>
                    <xdr:colOff>236220</xdr:colOff>
                    <xdr:row>13</xdr:row>
                    <xdr:rowOff>83820</xdr:rowOff>
                  </from>
                  <to>
                    <xdr:col>14340</xdr:col>
                    <xdr:colOff>220980</xdr:colOff>
                    <xdr:row>15</xdr:row>
                    <xdr:rowOff>0</xdr:rowOff>
                  </to>
                </anchor>
              </controlPr>
            </control>
          </mc:Choice>
        </mc:AlternateContent>
        <mc:AlternateContent xmlns:mc="http://schemas.openxmlformats.org/markup-compatibility/2006">
          <mc:Choice Requires="x14">
            <control shapeId="8066" r:id="rId901" name="Check Box 898">
              <controlPr defaultSize="0" autoFill="0" autoLine="0" autoPict="0">
                <anchor moveWithCells="1">
                  <from>
                    <xdr:col>14338</xdr:col>
                    <xdr:colOff>236220</xdr:colOff>
                    <xdr:row>65549</xdr:row>
                    <xdr:rowOff>83820</xdr:rowOff>
                  </from>
                  <to>
                    <xdr:col>14340</xdr:col>
                    <xdr:colOff>220980</xdr:colOff>
                    <xdr:row>65551</xdr:row>
                    <xdr:rowOff>0</xdr:rowOff>
                  </to>
                </anchor>
              </controlPr>
            </control>
          </mc:Choice>
        </mc:AlternateContent>
        <mc:AlternateContent xmlns:mc="http://schemas.openxmlformats.org/markup-compatibility/2006">
          <mc:Choice Requires="x14">
            <control shapeId="8067" r:id="rId902" name="Check Box 899">
              <controlPr defaultSize="0" autoFill="0" autoLine="0" autoPict="0">
                <anchor moveWithCells="1">
                  <from>
                    <xdr:col>14338</xdr:col>
                    <xdr:colOff>236220</xdr:colOff>
                    <xdr:row>131085</xdr:row>
                    <xdr:rowOff>83820</xdr:rowOff>
                  </from>
                  <to>
                    <xdr:col>14340</xdr:col>
                    <xdr:colOff>220980</xdr:colOff>
                    <xdr:row>131087</xdr:row>
                    <xdr:rowOff>0</xdr:rowOff>
                  </to>
                </anchor>
              </controlPr>
            </control>
          </mc:Choice>
        </mc:AlternateContent>
        <mc:AlternateContent xmlns:mc="http://schemas.openxmlformats.org/markup-compatibility/2006">
          <mc:Choice Requires="x14">
            <control shapeId="8068" r:id="rId903" name="Check Box 900">
              <controlPr defaultSize="0" autoFill="0" autoLine="0" autoPict="0">
                <anchor moveWithCells="1">
                  <from>
                    <xdr:col>14338</xdr:col>
                    <xdr:colOff>236220</xdr:colOff>
                    <xdr:row>196621</xdr:row>
                    <xdr:rowOff>83820</xdr:rowOff>
                  </from>
                  <to>
                    <xdr:col>14340</xdr:col>
                    <xdr:colOff>220980</xdr:colOff>
                    <xdr:row>196623</xdr:row>
                    <xdr:rowOff>0</xdr:rowOff>
                  </to>
                </anchor>
              </controlPr>
            </control>
          </mc:Choice>
        </mc:AlternateContent>
        <mc:AlternateContent xmlns:mc="http://schemas.openxmlformats.org/markup-compatibility/2006">
          <mc:Choice Requires="x14">
            <control shapeId="8069" r:id="rId904" name="Check Box 901">
              <controlPr defaultSize="0" autoFill="0" autoLine="0" autoPict="0">
                <anchor moveWithCells="1">
                  <from>
                    <xdr:col>14338</xdr:col>
                    <xdr:colOff>236220</xdr:colOff>
                    <xdr:row>262157</xdr:row>
                    <xdr:rowOff>83820</xdr:rowOff>
                  </from>
                  <to>
                    <xdr:col>14340</xdr:col>
                    <xdr:colOff>220980</xdr:colOff>
                    <xdr:row>262159</xdr:row>
                    <xdr:rowOff>0</xdr:rowOff>
                  </to>
                </anchor>
              </controlPr>
            </control>
          </mc:Choice>
        </mc:AlternateContent>
        <mc:AlternateContent xmlns:mc="http://schemas.openxmlformats.org/markup-compatibility/2006">
          <mc:Choice Requires="x14">
            <control shapeId="8070" r:id="rId905" name="Check Box 902">
              <controlPr defaultSize="0" autoFill="0" autoLine="0" autoPict="0">
                <anchor moveWithCells="1">
                  <from>
                    <xdr:col>14338</xdr:col>
                    <xdr:colOff>236220</xdr:colOff>
                    <xdr:row>327693</xdr:row>
                    <xdr:rowOff>83820</xdr:rowOff>
                  </from>
                  <to>
                    <xdr:col>14340</xdr:col>
                    <xdr:colOff>220980</xdr:colOff>
                    <xdr:row>327695</xdr:row>
                    <xdr:rowOff>0</xdr:rowOff>
                  </to>
                </anchor>
              </controlPr>
            </control>
          </mc:Choice>
        </mc:AlternateContent>
        <mc:AlternateContent xmlns:mc="http://schemas.openxmlformats.org/markup-compatibility/2006">
          <mc:Choice Requires="x14">
            <control shapeId="8071" r:id="rId906" name="Check Box 903">
              <controlPr defaultSize="0" autoFill="0" autoLine="0" autoPict="0">
                <anchor moveWithCells="1">
                  <from>
                    <xdr:col>14338</xdr:col>
                    <xdr:colOff>236220</xdr:colOff>
                    <xdr:row>393229</xdr:row>
                    <xdr:rowOff>83820</xdr:rowOff>
                  </from>
                  <to>
                    <xdr:col>14340</xdr:col>
                    <xdr:colOff>220980</xdr:colOff>
                    <xdr:row>393231</xdr:row>
                    <xdr:rowOff>0</xdr:rowOff>
                  </to>
                </anchor>
              </controlPr>
            </control>
          </mc:Choice>
        </mc:AlternateContent>
        <mc:AlternateContent xmlns:mc="http://schemas.openxmlformats.org/markup-compatibility/2006">
          <mc:Choice Requires="x14">
            <control shapeId="8072" r:id="rId907" name="Check Box 904">
              <controlPr defaultSize="0" autoFill="0" autoLine="0" autoPict="0">
                <anchor moveWithCells="1">
                  <from>
                    <xdr:col>14338</xdr:col>
                    <xdr:colOff>236220</xdr:colOff>
                    <xdr:row>458765</xdr:row>
                    <xdr:rowOff>83820</xdr:rowOff>
                  </from>
                  <to>
                    <xdr:col>14340</xdr:col>
                    <xdr:colOff>220980</xdr:colOff>
                    <xdr:row>458767</xdr:row>
                    <xdr:rowOff>0</xdr:rowOff>
                  </to>
                </anchor>
              </controlPr>
            </control>
          </mc:Choice>
        </mc:AlternateContent>
        <mc:AlternateContent xmlns:mc="http://schemas.openxmlformats.org/markup-compatibility/2006">
          <mc:Choice Requires="x14">
            <control shapeId="8073" r:id="rId908" name="Check Box 905">
              <controlPr defaultSize="0" autoFill="0" autoLine="0" autoPict="0">
                <anchor moveWithCells="1">
                  <from>
                    <xdr:col>14338</xdr:col>
                    <xdr:colOff>236220</xdr:colOff>
                    <xdr:row>524301</xdr:row>
                    <xdr:rowOff>83820</xdr:rowOff>
                  </from>
                  <to>
                    <xdr:col>14340</xdr:col>
                    <xdr:colOff>220980</xdr:colOff>
                    <xdr:row>524303</xdr:row>
                    <xdr:rowOff>0</xdr:rowOff>
                  </to>
                </anchor>
              </controlPr>
            </control>
          </mc:Choice>
        </mc:AlternateContent>
        <mc:AlternateContent xmlns:mc="http://schemas.openxmlformats.org/markup-compatibility/2006">
          <mc:Choice Requires="x14">
            <control shapeId="8074" r:id="rId909" name="Check Box 906">
              <controlPr defaultSize="0" autoFill="0" autoLine="0" autoPict="0">
                <anchor moveWithCells="1">
                  <from>
                    <xdr:col>14338</xdr:col>
                    <xdr:colOff>236220</xdr:colOff>
                    <xdr:row>589837</xdr:row>
                    <xdr:rowOff>83820</xdr:rowOff>
                  </from>
                  <to>
                    <xdr:col>14340</xdr:col>
                    <xdr:colOff>220980</xdr:colOff>
                    <xdr:row>589839</xdr:row>
                    <xdr:rowOff>0</xdr:rowOff>
                  </to>
                </anchor>
              </controlPr>
            </control>
          </mc:Choice>
        </mc:AlternateContent>
        <mc:AlternateContent xmlns:mc="http://schemas.openxmlformats.org/markup-compatibility/2006">
          <mc:Choice Requires="x14">
            <control shapeId="8075" r:id="rId910" name="Check Box 907">
              <controlPr defaultSize="0" autoFill="0" autoLine="0" autoPict="0">
                <anchor moveWithCells="1">
                  <from>
                    <xdr:col>14338</xdr:col>
                    <xdr:colOff>236220</xdr:colOff>
                    <xdr:row>655373</xdr:row>
                    <xdr:rowOff>83820</xdr:rowOff>
                  </from>
                  <to>
                    <xdr:col>14340</xdr:col>
                    <xdr:colOff>220980</xdr:colOff>
                    <xdr:row>655375</xdr:row>
                    <xdr:rowOff>0</xdr:rowOff>
                  </to>
                </anchor>
              </controlPr>
            </control>
          </mc:Choice>
        </mc:AlternateContent>
        <mc:AlternateContent xmlns:mc="http://schemas.openxmlformats.org/markup-compatibility/2006">
          <mc:Choice Requires="x14">
            <control shapeId="8076" r:id="rId911" name="Check Box 908">
              <controlPr defaultSize="0" autoFill="0" autoLine="0" autoPict="0">
                <anchor moveWithCells="1">
                  <from>
                    <xdr:col>14338</xdr:col>
                    <xdr:colOff>236220</xdr:colOff>
                    <xdr:row>720909</xdr:row>
                    <xdr:rowOff>83820</xdr:rowOff>
                  </from>
                  <to>
                    <xdr:col>14340</xdr:col>
                    <xdr:colOff>220980</xdr:colOff>
                    <xdr:row>720911</xdr:row>
                    <xdr:rowOff>0</xdr:rowOff>
                  </to>
                </anchor>
              </controlPr>
            </control>
          </mc:Choice>
        </mc:AlternateContent>
        <mc:AlternateContent xmlns:mc="http://schemas.openxmlformats.org/markup-compatibility/2006">
          <mc:Choice Requires="x14">
            <control shapeId="8077" r:id="rId912" name="Check Box 909">
              <controlPr defaultSize="0" autoFill="0" autoLine="0" autoPict="0">
                <anchor moveWithCells="1">
                  <from>
                    <xdr:col>14338</xdr:col>
                    <xdr:colOff>236220</xdr:colOff>
                    <xdr:row>786445</xdr:row>
                    <xdr:rowOff>83820</xdr:rowOff>
                  </from>
                  <to>
                    <xdr:col>14340</xdr:col>
                    <xdr:colOff>220980</xdr:colOff>
                    <xdr:row>786447</xdr:row>
                    <xdr:rowOff>0</xdr:rowOff>
                  </to>
                </anchor>
              </controlPr>
            </control>
          </mc:Choice>
        </mc:AlternateContent>
        <mc:AlternateContent xmlns:mc="http://schemas.openxmlformats.org/markup-compatibility/2006">
          <mc:Choice Requires="x14">
            <control shapeId="8078" r:id="rId913" name="Check Box 910">
              <controlPr defaultSize="0" autoFill="0" autoLine="0" autoPict="0">
                <anchor moveWithCells="1">
                  <from>
                    <xdr:col>14338</xdr:col>
                    <xdr:colOff>236220</xdr:colOff>
                    <xdr:row>851981</xdr:row>
                    <xdr:rowOff>83820</xdr:rowOff>
                  </from>
                  <to>
                    <xdr:col>14340</xdr:col>
                    <xdr:colOff>220980</xdr:colOff>
                    <xdr:row>851983</xdr:row>
                    <xdr:rowOff>0</xdr:rowOff>
                  </to>
                </anchor>
              </controlPr>
            </control>
          </mc:Choice>
        </mc:AlternateContent>
        <mc:AlternateContent xmlns:mc="http://schemas.openxmlformats.org/markup-compatibility/2006">
          <mc:Choice Requires="x14">
            <control shapeId="8079" r:id="rId914" name="Check Box 911">
              <controlPr defaultSize="0" autoFill="0" autoLine="0" autoPict="0">
                <anchor moveWithCells="1">
                  <from>
                    <xdr:col>14338</xdr:col>
                    <xdr:colOff>236220</xdr:colOff>
                    <xdr:row>917517</xdr:row>
                    <xdr:rowOff>83820</xdr:rowOff>
                  </from>
                  <to>
                    <xdr:col>14340</xdr:col>
                    <xdr:colOff>220980</xdr:colOff>
                    <xdr:row>917519</xdr:row>
                    <xdr:rowOff>0</xdr:rowOff>
                  </to>
                </anchor>
              </controlPr>
            </control>
          </mc:Choice>
        </mc:AlternateContent>
        <mc:AlternateContent xmlns:mc="http://schemas.openxmlformats.org/markup-compatibility/2006">
          <mc:Choice Requires="x14">
            <control shapeId="8080" r:id="rId915" name="Check Box 912">
              <controlPr defaultSize="0" autoFill="0" autoLine="0" autoPict="0">
                <anchor moveWithCells="1">
                  <from>
                    <xdr:col>14338</xdr:col>
                    <xdr:colOff>236220</xdr:colOff>
                    <xdr:row>983053</xdr:row>
                    <xdr:rowOff>83820</xdr:rowOff>
                  </from>
                  <to>
                    <xdr:col>14340</xdr:col>
                    <xdr:colOff>220980</xdr:colOff>
                    <xdr:row>983055</xdr:row>
                    <xdr:rowOff>0</xdr:rowOff>
                  </to>
                </anchor>
              </controlPr>
            </control>
          </mc:Choice>
        </mc:AlternateContent>
        <mc:AlternateContent xmlns:mc="http://schemas.openxmlformats.org/markup-compatibility/2006">
          <mc:Choice Requires="x14">
            <control shapeId="8081" r:id="rId916" name="Check Box 913">
              <controlPr defaultSize="0" autoFill="0" autoLine="0" autoPict="0">
                <anchor moveWithCells="1">
                  <from>
                    <xdr:col>14594</xdr:col>
                    <xdr:colOff>236220</xdr:colOff>
                    <xdr:row>13</xdr:row>
                    <xdr:rowOff>83820</xdr:rowOff>
                  </from>
                  <to>
                    <xdr:col>14596</xdr:col>
                    <xdr:colOff>220980</xdr:colOff>
                    <xdr:row>15</xdr:row>
                    <xdr:rowOff>0</xdr:rowOff>
                  </to>
                </anchor>
              </controlPr>
            </control>
          </mc:Choice>
        </mc:AlternateContent>
        <mc:AlternateContent xmlns:mc="http://schemas.openxmlformats.org/markup-compatibility/2006">
          <mc:Choice Requires="x14">
            <control shapeId="8082" r:id="rId917" name="Check Box 914">
              <controlPr defaultSize="0" autoFill="0" autoLine="0" autoPict="0">
                <anchor moveWithCells="1">
                  <from>
                    <xdr:col>14594</xdr:col>
                    <xdr:colOff>236220</xdr:colOff>
                    <xdr:row>65549</xdr:row>
                    <xdr:rowOff>83820</xdr:rowOff>
                  </from>
                  <to>
                    <xdr:col>14596</xdr:col>
                    <xdr:colOff>220980</xdr:colOff>
                    <xdr:row>65551</xdr:row>
                    <xdr:rowOff>0</xdr:rowOff>
                  </to>
                </anchor>
              </controlPr>
            </control>
          </mc:Choice>
        </mc:AlternateContent>
        <mc:AlternateContent xmlns:mc="http://schemas.openxmlformats.org/markup-compatibility/2006">
          <mc:Choice Requires="x14">
            <control shapeId="8083" r:id="rId918" name="Check Box 915">
              <controlPr defaultSize="0" autoFill="0" autoLine="0" autoPict="0">
                <anchor moveWithCells="1">
                  <from>
                    <xdr:col>14594</xdr:col>
                    <xdr:colOff>236220</xdr:colOff>
                    <xdr:row>131085</xdr:row>
                    <xdr:rowOff>83820</xdr:rowOff>
                  </from>
                  <to>
                    <xdr:col>14596</xdr:col>
                    <xdr:colOff>220980</xdr:colOff>
                    <xdr:row>131087</xdr:row>
                    <xdr:rowOff>0</xdr:rowOff>
                  </to>
                </anchor>
              </controlPr>
            </control>
          </mc:Choice>
        </mc:AlternateContent>
        <mc:AlternateContent xmlns:mc="http://schemas.openxmlformats.org/markup-compatibility/2006">
          <mc:Choice Requires="x14">
            <control shapeId="8084" r:id="rId919" name="Check Box 916">
              <controlPr defaultSize="0" autoFill="0" autoLine="0" autoPict="0">
                <anchor moveWithCells="1">
                  <from>
                    <xdr:col>14594</xdr:col>
                    <xdr:colOff>236220</xdr:colOff>
                    <xdr:row>196621</xdr:row>
                    <xdr:rowOff>83820</xdr:rowOff>
                  </from>
                  <to>
                    <xdr:col>14596</xdr:col>
                    <xdr:colOff>220980</xdr:colOff>
                    <xdr:row>196623</xdr:row>
                    <xdr:rowOff>0</xdr:rowOff>
                  </to>
                </anchor>
              </controlPr>
            </control>
          </mc:Choice>
        </mc:AlternateContent>
        <mc:AlternateContent xmlns:mc="http://schemas.openxmlformats.org/markup-compatibility/2006">
          <mc:Choice Requires="x14">
            <control shapeId="8085" r:id="rId920" name="Check Box 917">
              <controlPr defaultSize="0" autoFill="0" autoLine="0" autoPict="0">
                <anchor moveWithCells="1">
                  <from>
                    <xdr:col>14594</xdr:col>
                    <xdr:colOff>236220</xdr:colOff>
                    <xdr:row>262157</xdr:row>
                    <xdr:rowOff>83820</xdr:rowOff>
                  </from>
                  <to>
                    <xdr:col>14596</xdr:col>
                    <xdr:colOff>220980</xdr:colOff>
                    <xdr:row>262159</xdr:row>
                    <xdr:rowOff>0</xdr:rowOff>
                  </to>
                </anchor>
              </controlPr>
            </control>
          </mc:Choice>
        </mc:AlternateContent>
        <mc:AlternateContent xmlns:mc="http://schemas.openxmlformats.org/markup-compatibility/2006">
          <mc:Choice Requires="x14">
            <control shapeId="8086" r:id="rId921" name="Check Box 918">
              <controlPr defaultSize="0" autoFill="0" autoLine="0" autoPict="0">
                <anchor moveWithCells="1">
                  <from>
                    <xdr:col>14594</xdr:col>
                    <xdr:colOff>236220</xdr:colOff>
                    <xdr:row>327693</xdr:row>
                    <xdr:rowOff>83820</xdr:rowOff>
                  </from>
                  <to>
                    <xdr:col>14596</xdr:col>
                    <xdr:colOff>220980</xdr:colOff>
                    <xdr:row>327695</xdr:row>
                    <xdr:rowOff>0</xdr:rowOff>
                  </to>
                </anchor>
              </controlPr>
            </control>
          </mc:Choice>
        </mc:AlternateContent>
        <mc:AlternateContent xmlns:mc="http://schemas.openxmlformats.org/markup-compatibility/2006">
          <mc:Choice Requires="x14">
            <control shapeId="8087" r:id="rId922" name="Check Box 919">
              <controlPr defaultSize="0" autoFill="0" autoLine="0" autoPict="0">
                <anchor moveWithCells="1">
                  <from>
                    <xdr:col>14594</xdr:col>
                    <xdr:colOff>236220</xdr:colOff>
                    <xdr:row>393229</xdr:row>
                    <xdr:rowOff>83820</xdr:rowOff>
                  </from>
                  <to>
                    <xdr:col>14596</xdr:col>
                    <xdr:colOff>220980</xdr:colOff>
                    <xdr:row>393231</xdr:row>
                    <xdr:rowOff>0</xdr:rowOff>
                  </to>
                </anchor>
              </controlPr>
            </control>
          </mc:Choice>
        </mc:AlternateContent>
        <mc:AlternateContent xmlns:mc="http://schemas.openxmlformats.org/markup-compatibility/2006">
          <mc:Choice Requires="x14">
            <control shapeId="8088" r:id="rId923" name="Check Box 920">
              <controlPr defaultSize="0" autoFill="0" autoLine="0" autoPict="0">
                <anchor moveWithCells="1">
                  <from>
                    <xdr:col>14594</xdr:col>
                    <xdr:colOff>236220</xdr:colOff>
                    <xdr:row>458765</xdr:row>
                    <xdr:rowOff>83820</xdr:rowOff>
                  </from>
                  <to>
                    <xdr:col>14596</xdr:col>
                    <xdr:colOff>220980</xdr:colOff>
                    <xdr:row>458767</xdr:row>
                    <xdr:rowOff>0</xdr:rowOff>
                  </to>
                </anchor>
              </controlPr>
            </control>
          </mc:Choice>
        </mc:AlternateContent>
        <mc:AlternateContent xmlns:mc="http://schemas.openxmlformats.org/markup-compatibility/2006">
          <mc:Choice Requires="x14">
            <control shapeId="8089" r:id="rId924" name="Check Box 921">
              <controlPr defaultSize="0" autoFill="0" autoLine="0" autoPict="0">
                <anchor moveWithCells="1">
                  <from>
                    <xdr:col>14594</xdr:col>
                    <xdr:colOff>236220</xdr:colOff>
                    <xdr:row>524301</xdr:row>
                    <xdr:rowOff>83820</xdr:rowOff>
                  </from>
                  <to>
                    <xdr:col>14596</xdr:col>
                    <xdr:colOff>220980</xdr:colOff>
                    <xdr:row>524303</xdr:row>
                    <xdr:rowOff>0</xdr:rowOff>
                  </to>
                </anchor>
              </controlPr>
            </control>
          </mc:Choice>
        </mc:AlternateContent>
        <mc:AlternateContent xmlns:mc="http://schemas.openxmlformats.org/markup-compatibility/2006">
          <mc:Choice Requires="x14">
            <control shapeId="8090" r:id="rId925" name="Check Box 922">
              <controlPr defaultSize="0" autoFill="0" autoLine="0" autoPict="0">
                <anchor moveWithCells="1">
                  <from>
                    <xdr:col>14594</xdr:col>
                    <xdr:colOff>236220</xdr:colOff>
                    <xdr:row>589837</xdr:row>
                    <xdr:rowOff>83820</xdr:rowOff>
                  </from>
                  <to>
                    <xdr:col>14596</xdr:col>
                    <xdr:colOff>220980</xdr:colOff>
                    <xdr:row>589839</xdr:row>
                    <xdr:rowOff>0</xdr:rowOff>
                  </to>
                </anchor>
              </controlPr>
            </control>
          </mc:Choice>
        </mc:AlternateContent>
        <mc:AlternateContent xmlns:mc="http://schemas.openxmlformats.org/markup-compatibility/2006">
          <mc:Choice Requires="x14">
            <control shapeId="8091" r:id="rId926" name="Check Box 923">
              <controlPr defaultSize="0" autoFill="0" autoLine="0" autoPict="0">
                <anchor moveWithCells="1">
                  <from>
                    <xdr:col>14594</xdr:col>
                    <xdr:colOff>236220</xdr:colOff>
                    <xdr:row>655373</xdr:row>
                    <xdr:rowOff>83820</xdr:rowOff>
                  </from>
                  <to>
                    <xdr:col>14596</xdr:col>
                    <xdr:colOff>220980</xdr:colOff>
                    <xdr:row>655375</xdr:row>
                    <xdr:rowOff>0</xdr:rowOff>
                  </to>
                </anchor>
              </controlPr>
            </control>
          </mc:Choice>
        </mc:AlternateContent>
        <mc:AlternateContent xmlns:mc="http://schemas.openxmlformats.org/markup-compatibility/2006">
          <mc:Choice Requires="x14">
            <control shapeId="8092" r:id="rId927" name="Check Box 924">
              <controlPr defaultSize="0" autoFill="0" autoLine="0" autoPict="0">
                <anchor moveWithCells="1">
                  <from>
                    <xdr:col>14594</xdr:col>
                    <xdr:colOff>236220</xdr:colOff>
                    <xdr:row>720909</xdr:row>
                    <xdr:rowOff>83820</xdr:rowOff>
                  </from>
                  <to>
                    <xdr:col>14596</xdr:col>
                    <xdr:colOff>220980</xdr:colOff>
                    <xdr:row>720911</xdr:row>
                    <xdr:rowOff>0</xdr:rowOff>
                  </to>
                </anchor>
              </controlPr>
            </control>
          </mc:Choice>
        </mc:AlternateContent>
        <mc:AlternateContent xmlns:mc="http://schemas.openxmlformats.org/markup-compatibility/2006">
          <mc:Choice Requires="x14">
            <control shapeId="8093" r:id="rId928" name="Check Box 925">
              <controlPr defaultSize="0" autoFill="0" autoLine="0" autoPict="0">
                <anchor moveWithCells="1">
                  <from>
                    <xdr:col>14594</xdr:col>
                    <xdr:colOff>236220</xdr:colOff>
                    <xdr:row>786445</xdr:row>
                    <xdr:rowOff>83820</xdr:rowOff>
                  </from>
                  <to>
                    <xdr:col>14596</xdr:col>
                    <xdr:colOff>220980</xdr:colOff>
                    <xdr:row>786447</xdr:row>
                    <xdr:rowOff>0</xdr:rowOff>
                  </to>
                </anchor>
              </controlPr>
            </control>
          </mc:Choice>
        </mc:AlternateContent>
        <mc:AlternateContent xmlns:mc="http://schemas.openxmlformats.org/markup-compatibility/2006">
          <mc:Choice Requires="x14">
            <control shapeId="8094" r:id="rId929" name="Check Box 926">
              <controlPr defaultSize="0" autoFill="0" autoLine="0" autoPict="0">
                <anchor moveWithCells="1">
                  <from>
                    <xdr:col>14594</xdr:col>
                    <xdr:colOff>236220</xdr:colOff>
                    <xdr:row>851981</xdr:row>
                    <xdr:rowOff>83820</xdr:rowOff>
                  </from>
                  <to>
                    <xdr:col>14596</xdr:col>
                    <xdr:colOff>220980</xdr:colOff>
                    <xdr:row>851983</xdr:row>
                    <xdr:rowOff>0</xdr:rowOff>
                  </to>
                </anchor>
              </controlPr>
            </control>
          </mc:Choice>
        </mc:AlternateContent>
        <mc:AlternateContent xmlns:mc="http://schemas.openxmlformats.org/markup-compatibility/2006">
          <mc:Choice Requires="x14">
            <control shapeId="8095" r:id="rId930" name="Check Box 927">
              <controlPr defaultSize="0" autoFill="0" autoLine="0" autoPict="0">
                <anchor moveWithCells="1">
                  <from>
                    <xdr:col>14594</xdr:col>
                    <xdr:colOff>236220</xdr:colOff>
                    <xdr:row>917517</xdr:row>
                    <xdr:rowOff>83820</xdr:rowOff>
                  </from>
                  <to>
                    <xdr:col>14596</xdr:col>
                    <xdr:colOff>220980</xdr:colOff>
                    <xdr:row>917519</xdr:row>
                    <xdr:rowOff>0</xdr:rowOff>
                  </to>
                </anchor>
              </controlPr>
            </control>
          </mc:Choice>
        </mc:AlternateContent>
        <mc:AlternateContent xmlns:mc="http://schemas.openxmlformats.org/markup-compatibility/2006">
          <mc:Choice Requires="x14">
            <control shapeId="8096" r:id="rId931" name="Check Box 928">
              <controlPr defaultSize="0" autoFill="0" autoLine="0" autoPict="0">
                <anchor moveWithCells="1">
                  <from>
                    <xdr:col>14594</xdr:col>
                    <xdr:colOff>236220</xdr:colOff>
                    <xdr:row>983053</xdr:row>
                    <xdr:rowOff>83820</xdr:rowOff>
                  </from>
                  <to>
                    <xdr:col>14596</xdr:col>
                    <xdr:colOff>220980</xdr:colOff>
                    <xdr:row>983055</xdr:row>
                    <xdr:rowOff>0</xdr:rowOff>
                  </to>
                </anchor>
              </controlPr>
            </control>
          </mc:Choice>
        </mc:AlternateContent>
        <mc:AlternateContent xmlns:mc="http://schemas.openxmlformats.org/markup-compatibility/2006">
          <mc:Choice Requires="x14">
            <control shapeId="8097" r:id="rId932" name="Check Box 929">
              <controlPr defaultSize="0" autoFill="0" autoLine="0" autoPict="0">
                <anchor moveWithCells="1">
                  <from>
                    <xdr:col>14850</xdr:col>
                    <xdr:colOff>236220</xdr:colOff>
                    <xdr:row>13</xdr:row>
                    <xdr:rowOff>83820</xdr:rowOff>
                  </from>
                  <to>
                    <xdr:col>14852</xdr:col>
                    <xdr:colOff>220980</xdr:colOff>
                    <xdr:row>15</xdr:row>
                    <xdr:rowOff>0</xdr:rowOff>
                  </to>
                </anchor>
              </controlPr>
            </control>
          </mc:Choice>
        </mc:AlternateContent>
        <mc:AlternateContent xmlns:mc="http://schemas.openxmlformats.org/markup-compatibility/2006">
          <mc:Choice Requires="x14">
            <control shapeId="8098" r:id="rId933" name="Check Box 930">
              <controlPr defaultSize="0" autoFill="0" autoLine="0" autoPict="0">
                <anchor moveWithCells="1">
                  <from>
                    <xdr:col>14850</xdr:col>
                    <xdr:colOff>236220</xdr:colOff>
                    <xdr:row>65549</xdr:row>
                    <xdr:rowOff>83820</xdr:rowOff>
                  </from>
                  <to>
                    <xdr:col>14852</xdr:col>
                    <xdr:colOff>220980</xdr:colOff>
                    <xdr:row>65551</xdr:row>
                    <xdr:rowOff>0</xdr:rowOff>
                  </to>
                </anchor>
              </controlPr>
            </control>
          </mc:Choice>
        </mc:AlternateContent>
        <mc:AlternateContent xmlns:mc="http://schemas.openxmlformats.org/markup-compatibility/2006">
          <mc:Choice Requires="x14">
            <control shapeId="8099" r:id="rId934" name="Check Box 931">
              <controlPr defaultSize="0" autoFill="0" autoLine="0" autoPict="0">
                <anchor moveWithCells="1">
                  <from>
                    <xdr:col>14850</xdr:col>
                    <xdr:colOff>236220</xdr:colOff>
                    <xdr:row>131085</xdr:row>
                    <xdr:rowOff>83820</xdr:rowOff>
                  </from>
                  <to>
                    <xdr:col>14852</xdr:col>
                    <xdr:colOff>220980</xdr:colOff>
                    <xdr:row>131087</xdr:row>
                    <xdr:rowOff>0</xdr:rowOff>
                  </to>
                </anchor>
              </controlPr>
            </control>
          </mc:Choice>
        </mc:AlternateContent>
        <mc:AlternateContent xmlns:mc="http://schemas.openxmlformats.org/markup-compatibility/2006">
          <mc:Choice Requires="x14">
            <control shapeId="8100" r:id="rId935" name="Check Box 932">
              <controlPr defaultSize="0" autoFill="0" autoLine="0" autoPict="0">
                <anchor moveWithCells="1">
                  <from>
                    <xdr:col>14850</xdr:col>
                    <xdr:colOff>236220</xdr:colOff>
                    <xdr:row>196621</xdr:row>
                    <xdr:rowOff>83820</xdr:rowOff>
                  </from>
                  <to>
                    <xdr:col>14852</xdr:col>
                    <xdr:colOff>220980</xdr:colOff>
                    <xdr:row>196623</xdr:row>
                    <xdr:rowOff>0</xdr:rowOff>
                  </to>
                </anchor>
              </controlPr>
            </control>
          </mc:Choice>
        </mc:AlternateContent>
        <mc:AlternateContent xmlns:mc="http://schemas.openxmlformats.org/markup-compatibility/2006">
          <mc:Choice Requires="x14">
            <control shapeId="8101" r:id="rId936" name="Check Box 933">
              <controlPr defaultSize="0" autoFill="0" autoLine="0" autoPict="0">
                <anchor moveWithCells="1">
                  <from>
                    <xdr:col>14850</xdr:col>
                    <xdr:colOff>236220</xdr:colOff>
                    <xdr:row>262157</xdr:row>
                    <xdr:rowOff>83820</xdr:rowOff>
                  </from>
                  <to>
                    <xdr:col>14852</xdr:col>
                    <xdr:colOff>220980</xdr:colOff>
                    <xdr:row>262159</xdr:row>
                    <xdr:rowOff>0</xdr:rowOff>
                  </to>
                </anchor>
              </controlPr>
            </control>
          </mc:Choice>
        </mc:AlternateContent>
        <mc:AlternateContent xmlns:mc="http://schemas.openxmlformats.org/markup-compatibility/2006">
          <mc:Choice Requires="x14">
            <control shapeId="8102" r:id="rId937" name="Check Box 934">
              <controlPr defaultSize="0" autoFill="0" autoLine="0" autoPict="0">
                <anchor moveWithCells="1">
                  <from>
                    <xdr:col>14850</xdr:col>
                    <xdr:colOff>236220</xdr:colOff>
                    <xdr:row>327693</xdr:row>
                    <xdr:rowOff>83820</xdr:rowOff>
                  </from>
                  <to>
                    <xdr:col>14852</xdr:col>
                    <xdr:colOff>220980</xdr:colOff>
                    <xdr:row>327695</xdr:row>
                    <xdr:rowOff>0</xdr:rowOff>
                  </to>
                </anchor>
              </controlPr>
            </control>
          </mc:Choice>
        </mc:AlternateContent>
        <mc:AlternateContent xmlns:mc="http://schemas.openxmlformats.org/markup-compatibility/2006">
          <mc:Choice Requires="x14">
            <control shapeId="8103" r:id="rId938" name="Check Box 935">
              <controlPr defaultSize="0" autoFill="0" autoLine="0" autoPict="0">
                <anchor moveWithCells="1">
                  <from>
                    <xdr:col>14850</xdr:col>
                    <xdr:colOff>236220</xdr:colOff>
                    <xdr:row>393229</xdr:row>
                    <xdr:rowOff>83820</xdr:rowOff>
                  </from>
                  <to>
                    <xdr:col>14852</xdr:col>
                    <xdr:colOff>220980</xdr:colOff>
                    <xdr:row>393231</xdr:row>
                    <xdr:rowOff>0</xdr:rowOff>
                  </to>
                </anchor>
              </controlPr>
            </control>
          </mc:Choice>
        </mc:AlternateContent>
        <mc:AlternateContent xmlns:mc="http://schemas.openxmlformats.org/markup-compatibility/2006">
          <mc:Choice Requires="x14">
            <control shapeId="8104" r:id="rId939" name="Check Box 936">
              <controlPr defaultSize="0" autoFill="0" autoLine="0" autoPict="0">
                <anchor moveWithCells="1">
                  <from>
                    <xdr:col>14850</xdr:col>
                    <xdr:colOff>236220</xdr:colOff>
                    <xdr:row>458765</xdr:row>
                    <xdr:rowOff>83820</xdr:rowOff>
                  </from>
                  <to>
                    <xdr:col>14852</xdr:col>
                    <xdr:colOff>220980</xdr:colOff>
                    <xdr:row>458767</xdr:row>
                    <xdr:rowOff>0</xdr:rowOff>
                  </to>
                </anchor>
              </controlPr>
            </control>
          </mc:Choice>
        </mc:AlternateContent>
        <mc:AlternateContent xmlns:mc="http://schemas.openxmlformats.org/markup-compatibility/2006">
          <mc:Choice Requires="x14">
            <control shapeId="8105" r:id="rId940" name="Check Box 937">
              <controlPr defaultSize="0" autoFill="0" autoLine="0" autoPict="0">
                <anchor moveWithCells="1">
                  <from>
                    <xdr:col>14850</xdr:col>
                    <xdr:colOff>236220</xdr:colOff>
                    <xdr:row>524301</xdr:row>
                    <xdr:rowOff>83820</xdr:rowOff>
                  </from>
                  <to>
                    <xdr:col>14852</xdr:col>
                    <xdr:colOff>220980</xdr:colOff>
                    <xdr:row>524303</xdr:row>
                    <xdr:rowOff>0</xdr:rowOff>
                  </to>
                </anchor>
              </controlPr>
            </control>
          </mc:Choice>
        </mc:AlternateContent>
        <mc:AlternateContent xmlns:mc="http://schemas.openxmlformats.org/markup-compatibility/2006">
          <mc:Choice Requires="x14">
            <control shapeId="8106" r:id="rId941" name="Check Box 938">
              <controlPr defaultSize="0" autoFill="0" autoLine="0" autoPict="0">
                <anchor moveWithCells="1">
                  <from>
                    <xdr:col>14850</xdr:col>
                    <xdr:colOff>236220</xdr:colOff>
                    <xdr:row>589837</xdr:row>
                    <xdr:rowOff>83820</xdr:rowOff>
                  </from>
                  <to>
                    <xdr:col>14852</xdr:col>
                    <xdr:colOff>220980</xdr:colOff>
                    <xdr:row>589839</xdr:row>
                    <xdr:rowOff>0</xdr:rowOff>
                  </to>
                </anchor>
              </controlPr>
            </control>
          </mc:Choice>
        </mc:AlternateContent>
        <mc:AlternateContent xmlns:mc="http://schemas.openxmlformats.org/markup-compatibility/2006">
          <mc:Choice Requires="x14">
            <control shapeId="8107" r:id="rId942" name="Check Box 939">
              <controlPr defaultSize="0" autoFill="0" autoLine="0" autoPict="0">
                <anchor moveWithCells="1">
                  <from>
                    <xdr:col>14850</xdr:col>
                    <xdr:colOff>236220</xdr:colOff>
                    <xdr:row>655373</xdr:row>
                    <xdr:rowOff>83820</xdr:rowOff>
                  </from>
                  <to>
                    <xdr:col>14852</xdr:col>
                    <xdr:colOff>220980</xdr:colOff>
                    <xdr:row>655375</xdr:row>
                    <xdr:rowOff>0</xdr:rowOff>
                  </to>
                </anchor>
              </controlPr>
            </control>
          </mc:Choice>
        </mc:AlternateContent>
        <mc:AlternateContent xmlns:mc="http://schemas.openxmlformats.org/markup-compatibility/2006">
          <mc:Choice Requires="x14">
            <control shapeId="8108" r:id="rId943" name="Check Box 940">
              <controlPr defaultSize="0" autoFill="0" autoLine="0" autoPict="0">
                <anchor moveWithCells="1">
                  <from>
                    <xdr:col>14850</xdr:col>
                    <xdr:colOff>236220</xdr:colOff>
                    <xdr:row>720909</xdr:row>
                    <xdr:rowOff>83820</xdr:rowOff>
                  </from>
                  <to>
                    <xdr:col>14852</xdr:col>
                    <xdr:colOff>220980</xdr:colOff>
                    <xdr:row>720911</xdr:row>
                    <xdr:rowOff>0</xdr:rowOff>
                  </to>
                </anchor>
              </controlPr>
            </control>
          </mc:Choice>
        </mc:AlternateContent>
        <mc:AlternateContent xmlns:mc="http://schemas.openxmlformats.org/markup-compatibility/2006">
          <mc:Choice Requires="x14">
            <control shapeId="8109" r:id="rId944" name="Check Box 941">
              <controlPr defaultSize="0" autoFill="0" autoLine="0" autoPict="0">
                <anchor moveWithCells="1">
                  <from>
                    <xdr:col>14850</xdr:col>
                    <xdr:colOff>236220</xdr:colOff>
                    <xdr:row>786445</xdr:row>
                    <xdr:rowOff>83820</xdr:rowOff>
                  </from>
                  <to>
                    <xdr:col>14852</xdr:col>
                    <xdr:colOff>220980</xdr:colOff>
                    <xdr:row>786447</xdr:row>
                    <xdr:rowOff>0</xdr:rowOff>
                  </to>
                </anchor>
              </controlPr>
            </control>
          </mc:Choice>
        </mc:AlternateContent>
        <mc:AlternateContent xmlns:mc="http://schemas.openxmlformats.org/markup-compatibility/2006">
          <mc:Choice Requires="x14">
            <control shapeId="8110" r:id="rId945" name="Check Box 942">
              <controlPr defaultSize="0" autoFill="0" autoLine="0" autoPict="0">
                <anchor moveWithCells="1">
                  <from>
                    <xdr:col>14850</xdr:col>
                    <xdr:colOff>236220</xdr:colOff>
                    <xdr:row>851981</xdr:row>
                    <xdr:rowOff>83820</xdr:rowOff>
                  </from>
                  <to>
                    <xdr:col>14852</xdr:col>
                    <xdr:colOff>220980</xdr:colOff>
                    <xdr:row>851983</xdr:row>
                    <xdr:rowOff>0</xdr:rowOff>
                  </to>
                </anchor>
              </controlPr>
            </control>
          </mc:Choice>
        </mc:AlternateContent>
        <mc:AlternateContent xmlns:mc="http://schemas.openxmlformats.org/markup-compatibility/2006">
          <mc:Choice Requires="x14">
            <control shapeId="8111" r:id="rId946" name="Check Box 943">
              <controlPr defaultSize="0" autoFill="0" autoLine="0" autoPict="0">
                <anchor moveWithCells="1">
                  <from>
                    <xdr:col>14850</xdr:col>
                    <xdr:colOff>236220</xdr:colOff>
                    <xdr:row>917517</xdr:row>
                    <xdr:rowOff>83820</xdr:rowOff>
                  </from>
                  <to>
                    <xdr:col>14852</xdr:col>
                    <xdr:colOff>220980</xdr:colOff>
                    <xdr:row>917519</xdr:row>
                    <xdr:rowOff>0</xdr:rowOff>
                  </to>
                </anchor>
              </controlPr>
            </control>
          </mc:Choice>
        </mc:AlternateContent>
        <mc:AlternateContent xmlns:mc="http://schemas.openxmlformats.org/markup-compatibility/2006">
          <mc:Choice Requires="x14">
            <control shapeId="8112" r:id="rId947" name="Check Box 944">
              <controlPr defaultSize="0" autoFill="0" autoLine="0" autoPict="0">
                <anchor moveWithCells="1">
                  <from>
                    <xdr:col>14850</xdr:col>
                    <xdr:colOff>236220</xdr:colOff>
                    <xdr:row>983053</xdr:row>
                    <xdr:rowOff>83820</xdr:rowOff>
                  </from>
                  <to>
                    <xdr:col>14852</xdr:col>
                    <xdr:colOff>220980</xdr:colOff>
                    <xdr:row>983055</xdr:row>
                    <xdr:rowOff>0</xdr:rowOff>
                  </to>
                </anchor>
              </controlPr>
            </control>
          </mc:Choice>
        </mc:AlternateContent>
        <mc:AlternateContent xmlns:mc="http://schemas.openxmlformats.org/markup-compatibility/2006">
          <mc:Choice Requires="x14">
            <control shapeId="8113" r:id="rId948" name="Check Box 945">
              <controlPr defaultSize="0" autoFill="0" autoLine="0" autoPict="0">
                <anchor moveWithCells="1">
                  <from>
                    <xdr:col>15106</xdr:col>
                    <xdr:colOff>236220</xdr:colOff>
                    <xdr:row>13</xdr:row>
                    <xdr:rowOff>83820</xdr:rowOff>
                  </from>
                  <to>
                    <xdr:col>15108</xdr:col>
                    <xdr:colOff>220980</xdr:colOff>
                    <xdr:row>15</xdr:row>
                    <xdr:rowOff>0</xdr:rowOff>
                  </to>
                </anchor>
              </controlPr>
            </control>
          </mc:Choice>
        </mc:AlternateContent>
        <mc:AlternateContent xmlns:mc="http://schemas.openxmlformats.org/markup-compatibility/2006">
          <mc:Choice Requires="x14">
            <control shapeId="8114" r:id="rId949" name="Check Box 946">
              <controlPr defaultSize="0" autoFill="0" autoLine="0" autoPict="0">
                <anchor moveWithCells="1">
                  <from>
                    <xdr:col>15106</xdr:col>
                    <xdr:colOff>236220</xdr:colOff>
                    <xdr:row>65549</xdr:row>
                    <xdr:rowOff>83820</xdr:rowOff>
                  </from>
                  <to>
                    <xdr:col>15108</xdr:col>
                    <xdr:colOff>220980</xdr:colOff>
                    <xdr:row>65551</xdr:row>
                    <xdr:rowOff>0</xdr:rowOff>
                  </to>
                </anchor>
              </controlPr>
            </control>
          </mc:Choice>
        </mc:AlternateContent>
        <mc:AlternateContent xmlns:mc="http://schemas.openxmlformats.org/markup-compatibility/2006">
          <mc:Choice Requires="x14">
            <control shapeId="8115" r:id="rId950" name="Check Box 947">
              <controlPr defaultSize="0" autoFill="0" autoLine="0" autoPict="0">
                <anchor moveWithCells="1">
                  <from>
                    <xdr:col>15106</xdr:col>
                    <xdr:colOff>236220</xdr:colOff>
                    <xdr:row>131085</xdr:row>
                    <xdr:rowOff>83820</xdr:rowOff>
                  </from>
                  <to>
                    <xdr:col>15108</xdr:col>
                    <xdr:colOff>220980</xdr:colOff>
                    <xdr:row>131087</xdr:row>
                    <xdr:rowOff>0</xdr:rowOff>
                  </to>
                </anchor>
              </controlPr>
            </control>
          </mc:Choice>
        </mc:AlternateContent>
        <mc:AlternateContent xmlns:mc="http://schemas.openxmlformats.org/markup-compatibility/2006">
          <mc:Choice Requires="x14">
            <control shapeId="8116" r:id="rId951" name="Check Box 948">
              <controlPr defaultSize="0" autoFill="0" autoLine="0" autoPict="0">
                <anchor moveWithCells="1">
                  <from>
                    <xdr:col>15106</xdr:col>
                    <xdr:colOff>236220</xdr:colOff>
                    <xdr:row>196621</xdr:row>
                    <xdr:rowOff>83820</xdr:rowOff>
                  </from>
                  <to>
                    <xdr:col>15108</xdr:col>
                    <xdr:colOff>220980</xdr:colOff>
                    <xdr:row>196623</xdr:row>
                    <xdr:rowOff>0</xdr:rowOff>
                  </to>
                </anchor>
              </controlPr>
            </control>
          </mc:Choice>
        </mc:AlternateContent>
        <mc:AlternateContent xmlns:mc="http://schemas.openxmlformats.org/markup-compatibility/2006">
          <mc:Choice Requires="x14">
            <control shapeId="8117" r:id="rId952" name="Check Box 949">
              <controlPr defaultSize="0" autoFill="0" autoLine="0" autoPict="0">
                <anchor moveWithCells="1">
                  <from>
                    <xdr:col>15106</xdr:col>
                    <xdr:colOff>236220</xdr:colOff>
                    <xdr:row>262157</xdr:row>
                    <xdr:rowOff>83820</xdr:rowOff>
                  </from>
                  <to>
                    <xdr:col>15108</xdr:col>
                    <xdr:colOff>220980</xdr:colOff>
                    <xdr:row>262159</xdr:row>
                    <xdr:rowOff>0</xdr:rowOff>
                  </to>
                </anchor>
              </controlPr>
            </control>
          </mc:Choice>
        </mc:AlternateContent>
        <mc:AlternateContent xmlns:mc="http://schemas.openxmlformats.org/markup-compatibility/2006">
          <mc:Choice Requires="x14">
            <control shapeId="8118" r:id="rId953" name="Check Box 950">
              <controlPr defaultSize="0" autoFill="0" autoLine="0" autoPict="0">
                <anchor moveWithCells="1">
                  <from>
                    <xdr:col>15106</xdr:col>
                    <xdr:colOff>236220</xdr:colOff>
                    <xdr:row>327693</xdr:row>
                    <xdr:rowOff>83820</xdr:rowOff>
                  </from>
                  <to>
                    <xdr:col>15108</xdr:col>
                    <xdr:colOff>220980</xdr:colOff>
                    <xdr:row>327695</xdr:row>
                    <xdr:rowOff>0</xdr:rowOff>
                  </to>
                </anchor>
              </controlPr>
            </control>
          </mc:Choice>
        </mc:AlternateContent>
        <mc:AlternateContent xmlns:mc="http://schemas.openxmlformats.org/markup-compatibility/2006">
          <mc:Choice Requires="x14">
            <control shapeId="8119" r:id="rId954" name="Check Box 951">
              <controlPr defaultSize="0" autoFill="0" autoLine="0" autoPict="0">
                <anchor moveWithCells="1">
                  <from>
                    <xdr:col>15106</xdr:col>
                    <xdr:colOff>236220</xdr:colOff>
                    <xdr:row>393229</xdr:row>
                    <xdr:rowOff>83820</xdr:rowOff>
                  </from>
                  <to>
                    <xdr:col>15108</xdr:col>
                    <xdr:colOff>220980</xdr:colOff>
                    <xdr:row>393231</xdr:row>
                    <xdr:rowOff>0</xdr:rowOff>
                  </to>
                </anchor>
              </controlPr>
            </control>
          </mc:Choice>
        </mc:AlternateContent>
        <mc:AlternateContent xmlns:mc="http://schemas.openxmlformats.org/markup-compatibility/2006">
          <mc:Choice Requires="x14">
            <control shapeId="8120" r:id="rId955" name="Check Box 952">
              <controlPr defaultSize="0" autoFill="0" autoLine="0" autoPict="0">
                <anchor moveWithCells="1">
                  <from>
                    <xdr:col>15106</xdr:col>
                    <xdr:colOff>236220</xdr:colOff>
                    <xdr:row>458765</xdr:row>
                    <xdr:rowOff>83820</xdr:rowOff>
                  </from>
                  <to>
                    <xdr:col>15108</xdr:col>
                    <xdr:colOff>220980</xdr:colOff>
                    <xdr:row>458767</xdr:row>
                    <xdr:rowOff>0</xdr:rowOff>
                  </to>
                </anchor>
              </controlPr>
            </control>
          </mc:Choice>
        </mc:AlternateContent>
        <mc:AlternateContent xmlns:mc="http://schemas.openxmlformats.org/markup-compatibility/2006">
          <mc:Choice Requires="x14">
            <control shapeId="8121" r:id="rId956" name="Check Box 953">
              <controlPr defaultSize="0" autoFill="0" autoLine="0" autoPict="0">
                <anchor moveWithCells="1">
                  <from>
                    <xdr:col>15106</xdr:col>
                    <xdr:colOff>236220</xdr:colOff>
                    <xdr:row>524301</xdr:row>
                    <xdr:rowOff>83820</xdr:rowOff>
                  </from>
                  <to>
                    <xdr:col>15108</xdr:col>
                    <xdr:colOff>220980</xdr:colOff>
                    <xdr:row>524303</xdr:row>
                    <xdr:rowOff>0</xdr:rowOff>
                  </to>
                </anchor>
              </controlPr>
            </control>
          </mc:Choice>
        </mc:AlternateContent>
        <mc:AlternateContent xmlns:mc="http://schemas.openxmlformats.org/markup-compatibility/2006">
          <mc:Choice Requires="x14">
            <control shapeId="8122" r:id="rId957" name="Check Box 954">
              <controlPr defaultSize="0" autoFill="0" autoLine="0" autoPict="0">
                <anchor moveWithCells="1">
                  <from>
                    <xdr:col>15106</xdr:col>
                    <xdr:colOff>236220</xdr:colOff>
                    <xdr:row>589837</xdr:row>
                    <xdr:rowOff>83820</xdr:rowOff>
                  </from>
                  <to>
                    <xdr:col>15108</xdr:col>
                    <xdr:colOff>220980</xdr:colOff>
                    <xdr:row>589839</xdr:row>
                    <xdr:rowOff>0</xdr:rowOff>
                  </to>
                </anchor>
              </controlPr>
            </control>
          </mc:Choice>
        </mc:AlternateContent>
        <mc:AlternateContent xmlns:mc="http://schemas.openxmlformats.org/markup-compatibility/2006">
          <mc:Choice Requires="x14">
            <control shapeId="8123" r:id="rId958" name="Check Box 955">
              <controlPr defaultSize="0" autoFill="0" autoLine="0" autoPict="0">
                <anchor moveWithCells="1">
                  <from>
                    <xdr:col>15106</xdr:col>
                    <xdr:colOff>236220</xdr:colOff>
                    <xdr:row>655373</xdr:row>
                    <xdr:rowOff>83820</xdr:rowOff>
                  </from>
                  <to>
                    <xdr:col>15108</xdr:col>
                    <xdr:colOff>220980</xdr:colOff>
                    <xdr:row>655375</xdr:row>
                    <xdr:rowOff>0</xdr:rowOff>
                  </to>
                </anchor>
              </controlPr>
            </control>
          </mc:Choice>
        </mc:AlternateContent>
        <mc:AlternateContent xmlns:mc="http://schemas.openxmlformats.org/markup-compatibility/2006">
          <mc:Choice Requires="x14">
            <control shapeId="8124" r:id="rId959" name="Check Box 956">
              <controlPr defaultSize="0" autoFill="0" autoLine="0" autoPict="0">
                <anchor moveWithCells="1">
                  <from>
                    <xdr:col>15106</xdr:col>
                    <xdr:colOff>236220</xdr:colOff>
                    <xdr:row>720909</xdr:row>
                    <xdr:rowOff>83820</xdr:rowOff>
                  </from>
                  <to>
                    <xdr:col>15108</xdr:col>
                    <xdr:colOff>220980</xdr:colOff>
                    <xdr:row>720911</xdr:row>
                    <xdr:rowOff>0</xdr:rowOff>
                  </to>
                </anchor>
              </controlPr>
            </control>
          </mc:Choice>
        </mc:AlternateContent>
        <mc:AlternateContent xmlns:mc="http://schemas.openxmlformats.org/markup-compatibility/2006">
          <mc:Choice Requires="x14">
            <control shapeId="8125" r:id="rId960" name="Check Box 957">
              <controlPr defaultSize="0" autoFill="0" autoLine="0" autoPict="0">
                <anchor moveWithCells="1">
                  <from>
                    <xdr:col>15106</xdr:col>
                    <xdr:colOff>236220</xdr:colOff>
                    <xdr:row>786445</xdr:row>
                    <xdr:rowOff>83820</xdr:rowOff>
                  </from>
                  <to>
                    <xdr:col>15108</xdr:col>
                    <xdr:colOff>220980</xdr:colOff>
                    <xdr:row>786447</xdr:row>
                    <xdr:rowOff>0</xdr:rowOff>
                  </to>
                </anchor>
              </controlPr>
            </control>
          </mc:Choice>
        </mc:AlternateContent>
        <mc:AlternateContent xmlns:mc="http://schemas.openxmlformats.org/markup-compatibility/2006">
          <mc:Choice Requires="x14">
            <control shapeId="8126" r:id="rId961" name="Check Box 958">
              <controlPr defaultSize="0" autoFill="0" autoLine="0" autoPict="0">
                <anchor moveWithCells="1">
                  <from>
                    <xdr:col>15106</xdr:col>
                    <xdr:colOff>236220</xdr:colOff>
                    <xdr:row>851981</xdr:row>
                    <xdr:rowOff>83820</xdr:rowOff>
                  </from>
                  <to>
                    <xdr:col>15108</xdr:col>
                    <xdr:colOff>220980</xdr:colOff>
                    <xdr:row>851983</xdr:row>
                    <xdr:rowOff>0</xdr:rowOff>
                  </to>
                </anchor>
              </controlPr>
            </control>
          </mc:Choice>
        </mc:AlternateContent>
        <mc:AlternateContent xmlns:mc="http://schemas.openxmlformats.org/markup-compatibility/2006">
          <mc:Choice Requires="x14">
            <control shapeId="8127" r:id="rId962" name="Check Box 959">
              <controlPr defaultSize="0" autoFill="0" autoLine="0" autoPict="0">
                <anchor moveWithCells="1">
                  <from>
                    <xdr:col>15106</xdr:col>
                    <xdr:colOff>236220</xdr:colOff>
                    <xdr:row>917517</xdr:row>
                    <xdr:rowOff>83820</xdr:rowOff>
                  </from>
                  <to>
                    <xdr:col>15108</xdr:col>
                    <xdr:colOff>220980</xdr:colOff>
                    <xdr:row>917519</xdr:row>
                    <xdr:rowOff>0</xdr:rowOff>
                  </to>
                </anchor>
              </controlPr>
            </control>
          </mc:Choice>
        </mc:AlternateContent>
        <mc:AlternateContent xmlns:mc="http://schemas.openxmlformats.org/markup-compatibility/2006">
          <mc:Choice Requires="x14">
            <control shapeId="8128" r:id="rId963" name="Check Box 960">
              <controlPr defaultSize="0" autoFill="0" autoLine="0" autoPict="0">
                <anchor moveWithCells="1">
                  <from>
                    <xdr:col>15106</xdr:col>
                    <xdr:colOff>236220</xdr:colOff>
                    <xdr:row>983053</xdr:row>
                    <xdr:rowOff>83820</xdr:rowOff>
                  </from>
                  <to>
                    <xdr:col>15108</xdr:col>
                    <xdr:colOff>220980</xdr:colOff>
                    <xdr:row>983055</xdr:row>
                    <xdr:rowOff>0</xdr:rowOff>
                  </to>
                </anchor>
              </controlPr>
            </control>
          </mc:Choice>
        </mc:AlternateContent>
        <mc:AlternateContent xmlns:mc="http://schemas.openxmlformats.org/markup-compatibility/2006">
          <mc:Choice Requires="x14">
            <control shapeId="8129" r:id="rId964" name="Check Box 961">
              <controlPr defaultSize="0" autoFill="0" autoLine="0" autoPict="0">
                <anchor moveWithCells="1">
                  <from>
                    <xdr:col>15362</xdr:col>
                    <xdr:colOff>236220</xdr:colOff>
                    <xdr:row>13</xdr:row>
                    <xdr:rowOff>83820</xdr:rowOff>
                  </from>
                  <to>
                    <xdr:col>15364</xdr:col>
                    <xdr:colOff>220980</xdr:colOff>
                    <xdr:row>15</xdr:row>
                    <xdr:rowOff>0</xdr:rowOff>
                  </to>
                </anchor>
              </controlPr>
            </control>
          </mc:Choice>
        </mc:AlternateContent>
        <mc:AlternateContent xmlns:mc="http://schemas.openxmlformats.org/markup-compatibility/2006">
          <mc:Choice Requires="x14">
            <control shapeId="8130" r:id="rId965" name="Check Box 962">
              <controlPr defaultSize="0" autoFill="0" autoLine="0" autoPict="0">
                <anchor moveWithCells="1">
                  <from>
                    <xdr:col>15362</xdr:col>
                    <xdr:colOff>236220</xdr:colOff>
                    <xdr:row>65549</xdr:row>
                    <xdr:rowOff>83820</xdr:rowOff>
                  </from>
                  <to>
                    <xdr:col>15364</xdr:col>
                    <xdr:colOff>220980</xdr:colOff>
                    <xdr:row>65551</xdr:row>
                    <xdr:rowOff>0</xdr:rowOff>
                  </to>
                </anchor>
              </controlPr>
            </control>
          </mc:Choice>
        </mc:AlternateContent>
        <mc:AlternateContent xmlns:mc="http://schemas.openxmlformats.org/markup-compatibility/2006">
          <mc:Choice Requires="x14">
            <control shapeId="8131" r:id="rId966" name="Check Box 963">
              <controlPr defaultSize="0" autoFill="0" autoLine="0" autoPict="0">
                <anchor moveWithCells="1">
                  <from>
                    <xdr:col>15362</xdr:col>
                    <xdr:colOff>236220</xdr:colOff>
                    <xdr:row>131085</xdr:row>
                    <xdr:rowOff>83820</xdr:rowOff>
                  </from>
                  <to>
                    <xdr:col>15364</xdr:col>
                    <xdr:colOff>220980</xdr:colOff>
                    <xdr:row>131087</xdr:row>
                    <xdr:rowOff>0</xdr:rowOff>
                  </to>
                </anchor>
              </controlPr>
            </control>
          </mc:Choice>
        </mc:AlternateContent>
        <mc:AlternateContent xmlns:mc="http://schemas.openxmlformats.org/markup-compatibility/2006">
          <mc:Choice Requires="x14">
            <control shapeId="8132" r:id="rId967" name="Check Box 964">
              <controlPr defaultSize="0" autoFill="0" autoLine="0" autoPict="0">
                <anchor moveWithCells="1">
                  <from>
                    <xdr:col>15362</xdr:col>
                    <xdr:colOff>236220</xdr:colOff>
                    <xdr:row>196621</xdr:row>
                    <xdr:rowOff>83820</xdr:rowOff>
                  </from>
                  <to>
                    <xdr:col>15364</xdr:col>
                    <xdr:colOff>220980</xdr:colOff>
                    <xdr:row>196623</xdr:row>
                    <xdr:rowOff>0</xdr:rowOff>
                  </to>
                </anchor>
              </controlPr>
            </control>
          </mc:Choice>
        </mc:AlternateContent>
        <mc:AlternateContent xmlns:mc="http://schemas.openxmlformats.org/markup-compatibility/2006">
          <mc:Choice Requires="x14">
            <control shapeId="8133" r:id="rId968" name="Check Box 965">
              <controlPr defaultSize="0" autoFill="0" autoLine="0" autoPict="0">
                <anchor moveWithCells="1">
                  <from>
                    <xdr:col>15362</xdr:col>
                    <xdr:colOff>236220</xdr:colOff>
                    <xdr:row>262157</xdr:row>
                    <xdr:rowOff>83820</xdr:rowOff>
                  </from>
                  <to>
                    <xdr:col>15364</xdr:col>
                    <xdr:colOff>220980</xdr:colOff>
                    <xdr:row>262159</xdr:row>
                    <xdr:rowOff>0</xdr:rowOff>
                  </to>
                </anchor>
              </controlPr>
            </control>
          </mc:Choice>
        </mc:AlternateContent>
        <mc:AlternateContent xmlns:mc="http://schemas.openxmlformats.org/markup-compatibility/2006">
          <mc:Choice Requires="x14">
            <control shapeId="8134" r:id="rId969" name="Check Box 966">
              <controlPr defaultSize="0" autoFill="0" autoLine="0" autoPict="0">
                <anchor moveWithCells="1">
                  <from>
                    <xdr:col>15362</xdr:col>
                    <xdr:colOff>236220</xdr:colOff>
                    <xdr:row>327693</xdr:row>
                    <xdr:rowOff>83820</xdr:rowOff>
                  </from>
                  <to>
                    <xdr:col>15364</xdr:col>
                    <xdr:colOff>220980</xdr:colOff>
                    <xdr:row>327695</xdr:row>
                    <xdr:rowOff>0</xdr:rowOff>
                  </to>
                </anchor>
              </controlPr>
            </control>
          </mc:Choice>
        </mc:AlternateContent>
        <mc:AlternateContent xmlns:mc="http://schemas.openxmlformats.org/markup-compatibility/2006">
          <mc:Choice Requires="x14">
            <control shapeId="8135" r:id="rId970" name="Check Box 967">
              <controlPr defaultSize="0" autoFill="0" autoLine="0" autoPict="0">
                <anchor moveWithCells="1">
                  <from>
                    <xdr:col>15362</xdr:col>
                    <xdr:colOff>236220</xdr:colOff>
                    <xdr:row>393229</xdr:row>
                    <xdr:rowOff>83820</xdr:rowOff>
                  </from>
                  <to>
                    <xdr:col>15364</xdr:col>
                    <xdr:colOff>220980</xdr:colOff>
                    <xdr:row>393231</xdr:row>
                    <xdr:rowOff>0</xdr:rowOff>
                  </to>
                </anchor>
              </controlPr>
            </control>
          </mc:Choice>
        </mc:AlternateContent>
        <mc:AlternateContent xmlns:mc="http://schemas.openxmlformats.org/markup-compatibility/2006">
          <mc:Choice Requires="x14">
            <control shapeId="8136" r:id="rId971" name="Check Box 968">
              <controlPr defaultSize="0" autoFill="0" autoLine="0" autoPict="0">
                <anchor moveWithCells="1">
                  <from>
                    <xdr:col>15362</xdr:col>
                    <xdr:colOff>236220</xdr:colOff>
                    <xdr:row>458765</xdr:row>
                    <xdr:rowOff>83820</xdr:rowOff>
                  </from>
                  <to>
                    <xdr:col>15364</xdr:col>
                    <xdr:colOff>220980</xdr:colOff>
                    <xdr:row>458767</xdr:row>
                    <xdr:rowOff>0</xdr:rowOff>
                  </to>
                </anchor>
              </controlPr>
            </control>
          </mc:Choice>
        </mc:AlternateContent>
        <mc:AlternateContent xmlns:mc="http://schemas.openxmlformats.org/markup-compatibility/2006">
          <mc:Choice Requires="x14">
            <control shapeId="8137" r:id="rId972" name="Check Box 969">
              <controlPr defaultSize="0" autoFill="0" autoLine="0" autoPict="0">
                <anchor moveWithCells="1">
                  <from>
                    <xdr:col>15362</xdr:col>
                    <xdr:colOff>236220</xdr:colOff>
                    <xdr:row>524301</xdr:row>
                    <xdr:rowOff>83820</xdr:rowOff>
                  </from>
                  <to>
                    <xdr:col>15364</xdr:col>
                    <xdr:colOff>220980</xdr:colOff>
                    <xdr:row>524303</xdr:row>
                    <xdr:rowOff>0</xdr:rowOff>
                  </to>
                </anchor>
              </controlPr>
            </control>
          </mc:Choice>
        </mc:AlternateContent>
        <mc:AlternateContent xmlns:mc="http://schemas.openxmlformats.org/markup-compatibility/2006">
          <mc:Choice Requires="x14">
            <control shapeId="8138" r:id="rId973" name="Check Box 970">
              <controlPr defaultSize="0" autoFill="0" autoLine="0" autoPict="0">
                <anchor moveWithCells="1">
                  <from>
                    <xdr:col>15362</xdr:col>
                    <xdr:colOff>236220</xdr:colOff>
                    <xdr:row>589837</xdr:row>
                    <xdr:rowOff>83820</xdr:rowOff>
                  </from>
                  <to>
                    <xdr:col>15364</xdr:col>
                    <xdr:colOff>220980</xdr:colOff>
                    <xdr:row>589839</xdr:row>
                    <xdr:rowOff>0</xdr:rowOff>
                  </to>
                </anchor>
              </controlPr>
            </control>
          </mc:Choice>
        </mc:AlternateContent>
        <mc:AlternateContent xmlns:mc="http://schemas.openxmlformats.org/markup-compatibility/2006">
          <mc:Choice Requires="x14">
            <control shapeId="8139" r:id="rId974" name="Check Box 971">
              <controlPr defaultSize="0" autoFill="0" autoLine="0" autoPict="0">
                <anchor moveWithCells="1">
                  <from>
                    <xdr:col>15362</xdr:col>
                    <xdr:colOff>236220</xdr:colOff>
                    <xdr:row>655373</xdr:row>
                    <xdr:rowOff>83820</xdr:rowOff>
                  </from>
                  <to>
                    <xdr:col>15364</xdr:col>
                    <xdr:colOff>220980</xdr:colOff>
                    <xdr:row>655375</xdr:row>
                    <xdr:rowOff>0</xdr:rowOff>
                  </to>
                </anchor>
              </controlPr>
            </control>
          </mc:Choice>
        </mc:AlternateContent>
        <mc:AlternateContent xmlns:mc="http://schemas.openxmlformats.org/markup-compatibility/2006">
          <mc:Choice Requires="x14">
            <control shapeId="8140" r:id="rId975" name="Check Box 972">
              <controlPr defaultSize="0" autoFill="0" autoLine="0" autoPict="0">
                <anchor moveWithCells="1">
                  <from>
                    <xdr:col>15362</xdr:col>
                    <xdr:colOff>236220</xdr:colOff>
                    <xdr:row>720909</xdr:row>
                    <xdr:rowOff>83820</xdr:rowOff>
                  </from>
                  <to>
                    <xdr:col>15364</xdr:col>
                    <xdr:colOff>220980</xdr:colOff>
                    <xdr:row>720911</xdr:row>
                    <xdr:rowOff>0</xdr:rowOff>
                  </to>
                </anchor>
              </controlPr>
            </control>
          </mc:Choice>
        </mc:AlternateContent>
        <mc:AlternateContent xmlns:mc="http://schemas.openxmlformats.org/markup-compatibility/2006">
          <mc:Choice Requires="x14">
            <control shapeId="8141" r:id="rId976" name="Check Box 973">
              <controlPr defaultSize="0" autoFill="0" autoLine="0" autoPict="0">
                <anchor moveWithCells="1">
                  <from>
                    <xdr:col>15362</xdr:col>
                    <xdr:colOff>236220</xdr:colOff>
                    <xdr:row>786445</xdr:row>
                    <xdr:rowOff>83820</xdr:rowOff>
                  </from>
                  <to>
                    <xdr:col>15364</xdr:col>
                    <xdr:colOff>220980</xdr:colOff>
                    <xdr:row>786447</xdr:row>
                    <xdr:rowOff>0</xdr:rowOff>
                  </to>
                </anchor>
              </controlPr>
            </control>
          </mc:Choice>
        </mc:AlternateContent>
        <mc:AlternateContent xmlns:mc="http://schemas.openxmlformats.org/markup-compatibility/2006">
          <mc:Choice Requires="x14">
            <control shapeId="8142" r:id="rId977" name="Check Box 974">
              <controlPr defaultSize="0" autoFill="0" autoLine="0" autoPict="0">
                <anchor moveWithCells="1">
                  <from>
                    <xdr:col>15362</xdr:col>
                    <xdr:colOff>236220</xdr:colOff>
                    <xdr:row>851981</xdr:row>
                    <xdr:rowOff>83820</xdr:rowOff>
                  </from>
                  <to>
                    <xdr:col>15364</xdr:col>
                    <xdr:colOff>220980</xdr:colOff>
                    <xdr:row>851983</xdr:row>
                    <xdr:rowOff>0</xdr:rowOff>
                  </to>
                </anchor>
              </controlPr>
            </control>
          </mc:Choice>
        </mc:AlternateContent>
        <mc:AlternateContent xmlns:mc="http://schemas.openxmlformats.org/markup-compatibility/2006">
          <mc:Choice Requires="x14">
            <control shapeId="8143" r:id="rId978" name="Check Box 975">
              <controlPr defaultSize="0" autoFill="0" autoLine="0" autoPict="0">
                <anchor moveWithCells="1">
                  <from>
                    <xdr:col>15362</xdr:col>
                    <xdr:colOff>236220</xdr:colOff>
                    <xdr:row>917517</xdr:row>
                    <xdr:rowOff>83820</xdr:rowOff>
                  </from>
                  <to>
                    <xdr:col>15364</xdr:col>
                    <xdr:colOff>220980</xdr:colOff>
                    <xdr:row>917519</xdr:row>
                    <xdr:rowOff>0</xdr:rowOff>
                  </to>
                </anchor>
              </controlPr>
            </control>
          </mc:Choice>
        </mc:AlternateContent>
        <mc:AlternateContent xmlns:mc="http://schemas.openxmlformats.org/markup-compatibility/2006">
          <mc:Choice Requires="x14">
            <control shapeId="8144" r:id="rId979" name="Check Box 976">
              <controlPr defaultSize="0" autoFill="0" autoLine="0" autoPict="0">
                <anchor moveWithCells="1">
                  <from>
                    <xdr:col>15362</xdr:col>
                    <xdr:colOff>236220</xdr:colOff>
                    <xdr:row>983053</xdr:row>
                    <xdr:rowOff>83820</xdr:rowOff>
                  </from>
                  <to>
                    <xdr:col>15364</xdr:col>
                    <xdr:colOff>220980</xdr:colOff>
                    <xdr:row>983055</xdr:row>
                    <xdr:rowOff>0</xdr:rowOff>
                  </to>
                </anchor>
              </controlPr>
            </control>
          </mc:Choice>
        </mc:AlternateContent>
        <mc:AlternateContent xmlns:mc="http://schemas.openxmlformats.org/markup-compatibility/2006">
          <mc:Choice Requires="x14">
            <control shapeId="8145" r:id="rId980" name="Check Box 977">
              <controlPr defaultSize="0" autoFill="0" autoLine="0" autoPict="0">
                <anchor moveWithCells="1">
                  <from>
                    <xdr:col>15618</xdr:col>
                    <xdr:colOff>236220</xdr:colOff>
                    <xdr:row>13</xdr:row>
                    <xdr:rowOff>83820</xdr:rowOff>
                  </from>
                  <to>
                    <xdr:col>15620</xdr:col>
                    <xdr:colOff>220980</xdr:colOff>
                    <xdr:row>15</xdr:row>
                    <xdr:rowOff>0</xdr:rowOff>
                  </to>
                </anchor>
              </controlPr>
            </control>
          </mc:Choice>
        </mc:AlternateContent>
        <mc:AlternateContent xmlns:mc="http://schemas.openxmlformats.org/markup-compatibility/2006">
          <mc:Choice Requires="x14">
            <control shapeId="8146" r:id="rId981" name="Check Box 978">
              <controlPr defaultSize="0" autoFill="0" autoLine="0" autoPict="0">
                <anchor moveWithCells="1">
                  <from>
                    <xdr:col>15618</xdr:col>
                    <xdr:colOff>236220</xdr:colOff>
                    <xdr:row>65549</xdr:row>
                    <xdr:rowOff>83820</xdr:rowOff>
                  </from>
                  <to>
                    <xdr:col>15620</xdr:col>
                    <xdr:colOff>220980</xdr:colOff>
                    <xdr:row>65551</xdr:row>
                    <xdr:rowOff>0</xdr:rowOff>
                  </to>
                </anchor>
              </controlPr>
            </control>
          </mc:Choice>
        </mc:AlternateContent>
        <mc:AlternateContent xmlns:mc="http://schemas.openxmlformats.org/markup-compatibility/2006">
          <mc:Choice Requires="x14">
            <control shapeId="8147" r:id="rId982" name="Check Box 979">
              <controlPr defaultSize="0" autoFill="0" autoLine="0" autoPict="0">
                <anchor moveWithCells="1">
                  <from>
                    <xdr:col>15618</xdr:col>
                    <xdr:colOff>236220</xdr:colOff>
                    <xdr:row>131085</xdr:row>
                    <xdr:rowOff>83820</xdr:rowOff>
                  </from>
                  <to>
                    <xdr:col>15620</xdr:col>
                    <xdr:colOff>220980</xdr:colOff>
                    <xdr:row>131087</xdr:row>
                    <xdr:rowOff>0</xdr:rowOff>
                  </to>
                </anchor>
              </controlPr>
            </control>
          </mc:Choice>
        </mc:AlternateContent>
        <mc:AlternateContent xmlns:mc="http://schemas.openxmlformats.org/markup-compatibility/2006">
          <mc:Choice Requires="x14">
            <control shapeId="8148" r:id="rId983" name="Check Box 980">
              <controlPr defaultSize="0" autoFill="0" autoLine="0" autoPict="0">
                <anchor moveWithCells="1">
                  <from>
                    <xdr:col>15618</xdr:col>
                    <xdr:colOff>236220</xdr:colOff>
                    <xdr:row>196621</xdr:row>
                    <xdr:rowOff>83820</xdr:rowOff>
                  </from>
                  <to>
                    <xdr:col>15620</xdr:col>
                    <xdr:colOff>220980</xdr:colOff>
                    <xdr:row>196623</xdr:row>
                    <xdr:rowOff>0</xdr:rowOff>
                  </to>
                </anchor>
              </controlPr>
            </control>
          </mc:Choice>
        </mc:AlternateContent>
        <mc:AlternateContent xmlns:mc="http://schemas.openxmlformats.org/markup-compatibility/2006">
          <mc:Choice Requires="x14">
            <control shapeId="8149" r:id="rId984" name="Check Box 981">
              <controlPr defaultSize="0" autoFill="0" autoLine="0" autoPict="0">
                <anchor moveWithCells="1">
                  <from>
                    <xdr:col>15618</xdr:col>
                    <xdr:colOff>236220</xdr:colOff>
                    <xdr:row>262157</xdr:row>
                    <xdr:rowOff>83820</xdr:rowOff>
                  </from>
                  <to>
                    <xdr:col>15620</xdr:col>
                    <xdr:colOff>220980</xdr:colOff>
                    <xdr:row>262159</xdr:row>
                    <xdr:rowOff>0</xdr:rowOff>
                  </to>
                </anchor>
              </controlPr>
            </control>
          </mc:Choice>
        </mc:AlternateContent>
        <mc:AlternateContent xmlns:mc="http://schemas.openxmlformats.org/markup-compatibility/2006">
          <mc:Choice Requires="x14">
            <control shapeId="8150" r:id="rId985" name="Check Box 982">
              <controlPr defaultSize="0" autoFill="0" autoLine="0" autoPict="0">
                <anchor moveWithCells="1">
                  <from>
                    <xdr:col>15618</xdr:col>
                    <xdr:colOff>236220</xdr:colOff>
                    <xdr:row>327693</xdr:row>
                    <xdr:rowOff>83820</xdr:rowOff>
                  </from>
                  <to>
                    <xdr:col>15620</xdr:col>
                    <xdr:colOff>220980</xdr:colOff>
                    <xdr:row>327695</xdr:row>
                    <xdr:rowOff>0</xdr:rowOff>
                  </to>
                </anchor>
              </controlPr>
            </control>
          </mc:Choice>
        </mc:AlternateContent>
        <mc:AlternateContent xmlns:mc="http://schemas.openxmlformats.org/markup-compatibility/2006">
          <mc:Choice Requires="x14">
            <control shapeId="8151" r:id="rId986" name="Check Box 983">
              <controlPr defaultSize="0" autoFill="0" autoLine="0" autoPict="0">
                <anchor moveWithCells="1">
                  <from>
                    <xdr:col>15618</xdr:col>
                    <xdr:colOff>236220</xdr:colOff>
                    <xdr:row>393229</xdr:row>
                    <xdr:rowOff>83820</xdr:rowOff>
                  </from>
                  <to>
                    <xdr:col>15620</xdr:col>
                    <xdr:colOff>220980</xdr:colOff>
                    <xdr:row>393231</xdr:row>
                    <xdr:rowOff>0</xdr:rowOff>
                  </to>
                </anchor>
              </controlPr>
            </control>
          </mc:Choice>
        </mc:AlternateContent>
        <mc:AlternateContent xmlns:mc="http://schemas.openxmlformats.org/markup-compatibility/2006">
          <mc:Choice Requires="x14">
            <control shapeId="8152" r:id="rId987" name="Check Box 984">
              <controlPr defaultSize="0" autoFill="0" autoLine="0" autoPict="0">
                <anchor moveWithCells="1">
                  <from>
                    <xdr:col>15618</xdr:col>
                    <xdr:colOff>236220</xdr:colOff>
                    <xdr:row>458765</xdr:row>
                    <xdr:rowOff>83820</xdr:rowOff>
                  </from>
                  <to>
                    <xdr:col>15620</xdr:col>
                    <xdr:colOff>220980</xdr:colOff>
                    <xdr:row>458767</xdr:row>
                    <xdr:rowOff>0</xdr:rowOff>
                  </to>
                </anchor>
              </controlPr>
            </control>
          </mc:Choice>
        </mc:AlternateContent>
        <mc:AlternateContent xmlns:mc="http://schemas.openxmlformats.org/markup-compatibility/2006">
          <mc:Choice Requires="x14">
            <control shapeId="8153" r:id="rId988" name="Check Box 985">
              <controlPr defaultSize="0" autoFill="0" autoLine="0" autoPict="0">
                <anchor moveWithCells="1">
                  <from>
                    <xdr:col>15618</xdr:col>
                    <xdr:colOff>236220</xdr:colOff>
                    <xdr:row>524301</xdr:row>
                    <xdr:rowOff>83820</xdr:rowOff>
                  </from>
                  <to>
                    <xdr:col>15620</xdr:col>
                    <xdr:colOff>220980</xdr:colOff>
                    <xdr:row>524303</xdr:row>
                    <xdr:rowOff>0</xdr:rowOff>
                  </to>
                </anchor>
              </controlPr>
            </control>
          </mc:Choice>
        </mc:AlternateContent>
        <mc:AlternateContent xmlns:mc="http://schemas.openxmlformats.org/markup-compatibility/2006">
          <mc:Choice Requires="x14">
            <control shapeId="8154" r:id="rId989" name="Check Box 986">
              <controlPr defaultSize="0" autoFill="0" autoLine="0" autoPict="0">
                <anchor moveWithCells="1">
                  <from>
                    <xdr:col>15618</xdr:col>
                    <xdr:colOff>236220</xdr:colOff>
                    <xdr:row>589837</xdr:row>
                    <xdr:rowOff>83820</xdr:rowOff>
                  </from>
                  <to>
                    <xdr:col>15620</xdr:col>
                    <xdr:colOff>220980</xdr:colOff>
                    <xdr:row>589839</xdr:row>
                    <xdr:rowOff>0</xdr:rowOff>
                  </to>
                </anchor>
              </controlPr>
            </control>
          </mc:Choice>
        </mc:AlternateContent>
        <mc:AlternateContent xmlns:mc="http://schemas.openxmlformats.org/markup-compatibility/2006">
          <mc:Choice Requires="x14">
            <control shapeId="8155" r:id="rId990" name="Check Box 987">
              <controlPr defaultSize="0" autoFill="0" autoLine="0" autoPict="0">
                <anchor moveWithCells="1">
                  <from>
                    <xdr:col>15618</xdr:col>
                    <xdr:colOff>236220</xdr:colOff>
                    <xdr:row>655373</xdr:row>
                    <xdr:rowOff>83820</xdr:rowOff>
                  </from>
                  <to>
                    <xdr:col>15620</xdr:col>
                    <xdr:colOff>220980</xdr:colOff>
                    <xdr:row>655375</xdr:row>
                    <xdr:rowOff>0</xdr:rowOff>
                  </to>
                </anchor>
              </controlPr>
            </control>
          </mc:Choice>
        </mc:AlternateContent>
        <mc:AlternateContent xmlns:mc="http://schemas.openxmlformats.org/markup-compatibility/2006">
          <mc:Choice Requires="x14">
            <control shapeId="8156" r:id="rId991" name="Check Box 988">
              <controlPr defaultSize="0" autoFill="0" autoLine="0" autoPict="0">
                <anchor moveWithCells="1">
                  <from>
                    <xdr:col>15618</xdr:col>
                    <xdr:colOff>236220</xdr:colOff>
                    <xdr:row>720909</xdr:row>
                    <xdr:rowOff>83820</xdr:rowOff>
                  </from>
                  <to>
                    <xdr:col>15620</xdr:col>
                    <xdr:colOff>220980</xdr:colOff>
                    <xdr:row>720911</xdr:row>
                    <xdr:rowOff>0</xdr:rowOff>
                  </to>
                </anchor>
              </controlPr>
            </control>
          </mc:Choice>
        </mc:AlternateContent>
        <mc:AlternateContent xmlns:mc="http://schemas.openxmlformats.org/markup-compatibility/2006">
          <mc:Choice Requires="x14">
            <control shapeId="8157" r:id="rId992" name="Check Box 989">
              <controlPr defaultSize="0" autoFill="0" autoLine="0" autoPict="0">
                <anchor moveWithCells="1">
                  <from>
                    <xdr:col>15618</xdr:col>
                    <xdr:colOff>236220</xdr:colOff>
                    <xdr:row>786445</xdr:row>
                    <xdr:rowOff>83820</xdr:rowOff>
                  </from>
                  <to>
                    <xdr:col>15620</xdr:col>
                    <xdr:colOff>220980</xdr:colOff>
                    <xdr:row>786447</xdr:row>
                    <xdr:rowOff>0</xdr:rowOff>
                  </to>
                </anchor>
              </controlPr>
            </control>
          </mc:Choice>
        </mc:AlternateContent>
        <mc:AlternateContent xmlns:mc="http://schemas.openxmlformats.org/markup-compatibility/2006">
          <mc:Choice Requires="x14">
            <control shapeId="8158" r:id="rId993" name="Check Box 990">
              <controlPr defaultSize="0" autoFill="0" autoLine="0" autoPict="0">
                <anchor moveWithCells="1">
                  <from>
                    <xdr:col>15618</xdr:col>
                    <xdr:colOff>236220</xdr:colOff>
                    <xdr:row>851981</xdr:row>
                    <xdr:rowOff>83820</xdr:rowOff>
                  </from>
                  <to>
                    <xdr:col>15620</xdr:col>
                    <xdr:colOff>220980</xdr:colOff>
                    <xdr:row>851983</xdr:row>
                    <xdr:rowOff>0</xdr:rowOff>
                  </to>
                </anchor>
              </controlPr>
            </control>
          </mc:Choice>
        </mc:AlternateContent>
        <mc:AlternateContent xmlns:mc="http://schemas.openxmlformats.org/markup-compatibility/2006">
          <mc:Choice Requires="x14">
            <control shapeId="8159" r:id="rId994" name="Check Box 991">
              <controlPr defaultSize="0" autoFill="0" autoLine="0" autoPict="0">
                <anchor moveWithCells="1">
                  <from>
                    <xdr:col>15618</xdr:col>
                    <xdr:colOff>236220</xdr:colOff>
                    <xdr:row>917517</xdr:row>
                    <xdr:rowOff>83820</xdr:rowOff>
                  </from>
                  <to>
                    <xdr:col>15620</xdr:col>
                    <xdr:colOff>220980</xdr:colOff>
                    <xdr:row>917519</xdr:row>
                    <xdr:rowOff>0</xdr:rowOff>
                  </to>
                </anchor>
              </controlPr>
            </control>
          </mc:Choice>
        </mc:AlternateContent>
        <mc:AlternateContent xmlns:mc="http://schemas.openxmlformats.org/markup-compatibility/2006">
          <mc:Choice Requires="x14">
            <control shapeId="8160" r:id="rId995" name="Check Box 992">
              <controlPr defaultSize="0" autoFill="0" autoLine="0" autoPict="0">
                <anchor moveWithCells="1">
                  <from>
                    <xdr:col>15618</xdr:col>
                    <xdr:colOff>236220</xdr:colOff>
                    <xdr:row>983053</xdr:row>
                    <xdr:rowOff>83820</xdr:rowOff>
                  </from>
                  <to>
                    <xdr:col>15620</xdr:col>
                    <xdr:colOff>220980</xdr:colOff>
                    <xdr:row>983055</xdr:row>
                    <xdr:rowOff>0</xdr:rowOff>
                  </to>
                </anchor>
              </controlPr>
            </control>
          </mc:Choice>
        </mc:AlternateContent>
        <mc:AlternateContent xmlns:mc="http://schemas.openxmlformats.org/markup-compatibility/2006">
          <mc:Choice Requires="x14">
            <control shapeId="8161" r:id="rId996" name="Check Box 993">
              <controlPr defaultSize="0" autoFill="0" autoLine="0" autoPict="0">
                <anchor moveWithCells="1">
                  <from>
                    <xdr:col>15874</xdr:col>
                    <xdr:colOff>236220</xdr:colOff>
                    <xdr:row>13</xdr:row>
                    <xdr:rowOff>83820</xdr:rowOff>
                  </from>
                  <to>
                    <xdr:col>15876</xdr:col>
                    <xdr:colOff>220980</xdr:colOff>
                    <xdr:row>15</xdr:row>
                    <xdr:rowOff>0</xdr:rowOff>
                  </to>
                </anchor>
              </controlPr>
            </control>
          </mc:Choice>
        </mc:AlternateContent>
        <mc:AlternateContent xmlns:mc="http://schemas.openxmlformats.org/markup-compatibility/2006">
          <mc:Choice Requires="x14">
            <control shapeId="8162" r:id="rId997" name="Check Box 994">
              <controlPr defaultSize="0" autoFill="0" autoLine="0" autoPict="0">
                <anchor moveWithCells="1">
                  <from>
                    <xdr:col>15874</xdr:col>
                    <xdr:colOff>236220</xdr:colOff>
                    <xdr:row>65549</xdr:row>
                    <xdr:rowOff>83820</xdr:rowOff>
                  </from>
                  <to>
                    <xdr:col>15876</xdr:col>
                    <xdr:colOff>220980</xdr:colOff>
                    <xdr:row>65551</xdr:row>
                    <xdr:rowOff>0</xdr:rowOff>
                  </to>
                </anchor>
              </controlPr>
            </control>
          </mc:Choice>
        </mc:AlternateContent>
        <mc:AlternateContent xmlns:mc="http://schemas.openxmlformats.org/markup-compatibility/2006">
          <mc:Choice Requires="x14">
            <control shapeId="8163" r:id="rId998" name="Check Box 995">
              <controlPr defaultSize="0" autoFill="0" autoLine="0" autoPict="0">
                <anchor moveWithCells="1">
                  <from>
                    <xdr:col>15874</xdr:col>
                    <xdr:colOff>236220</xdr:colOff>
                    <xdr:row>131085</xdr:row>
                    <xdr:rowOff>83820</xdr:rowOff>
                  </from>
                  <to>
                    <xdr:col>15876</xdr:col>
                    <xdr:colOff>220980</xdr:colOff>
                    <xdr:row>131087</xdr:row>
                    <xdr:rowOff>0</xdr:rowOff>
                  </to>
                </anchor>
              </controlPr>
            </control>
          </mc:Choice>
        </mc:AlternateContent>
        <mc:AlternateContent xmlns:mc="http://schemas.openxmlformats.org/markup-compatibility/2006">
          <mc:Choice Requires="x14">
            <control shapeId="8164" r:id="rId999" name="Check Box 996">
              <controlPr defaultSize="0" autoFill="0" autoLine="0" autoPict="0">
                <anchor moveWithCells="1">
                  <from>
                    <xdr:col>15874</xdr:col>
                    <xdr:colOff>236220</xdr:colOff>
                    <xdr:row>196621</xdr:row>
                    <xdr:rowOff>83820</xdr:rowOff>
                  </from>
                  <to>
                    <xdr:col>15876</xdr:col>
                    <xdr:colOff>220980</xdr:colOff>
                    <xdr:row>196623</xdr:row>
                    <xdr:rowOff>0</xdr:rowOff>
                  </to>
                </anchor>
              </controlPr>
            </control>
          </mc:Choice>
        </mc:AlternateContent>
        <mc:AlternateContent xmlns:mc="http://schemas.openxmlformats.org/markup-compatibility/2006">
          <mc:Choice Requires="x14">
            <control shapeId="8165" r:id="rId1000" name="Check Box 997">
              <controlPr defaultSize="0" autoFill="0" autoLine="0" autoPict="0">
                <anchor moveWithCells="1">
                  <from>
                    <xdr:col>15874</xdr:col>
                    <xdr:colOff>236220</xdr:colOff>
                    <xdr:row>262157</xdr:row>
                    <xdr:rowOff>83820</xdr:rowOff>
                  </from>
                  <to>
                    <xdr:col>15876</xdr:col>
                    <xdr:colOff>220980</xdr:colOff>
                    <xdr:row>262159</xdr:row>
                    <xdr:rowOff>0</xdr:rowOff>
                  </to>
                </anchor>
              </controlPr>
            </control>
          </mc:Choice>
        </mc:AlternateContent>
        <mc:AlternateContent xmlns:mc="http://schemas.openxmlformats.org/markup-compatibility/2006">
          <mc:Choice Requires="x14">
            <control shapeId="8166" r:id="rId1001" name="Check Box 998">
              <controlPr defaultSize="0" autoFill="0" autoLine="0" autoPict="0">
                <anchor moveWithCells="1">
                  <from>
                    <xdr:col>15874</xdr:col>
                    <xdr:colOff>236220</xdr:colOff>
                    <xdr:row>327693</xdr:row>
                    <xdr:rowOff>83820</xdr:rowOff>
                  </from>
                  <to>
                    <xdr:col>15876</xdr:col>
                    <xdr:colOff>220980</xdr:colOff>
                    <xdr:row>327695</xdr:row>
                    <xdr:rowOff>0</xdr:rowOff>
                  </to>
                </anchor>
              </controlPr>
            </control>
          </mc:Choice>
        </mc:AlternateContent>
        <mc:AlternateContent xmlns:mc="http://schemas.openxmlformats.org/markup-compatibility/2006">
          <mc:Choice Requires="x14">
            <control shapeId="8167" r:id="rId1002" name="Check Box 999">
              <controlPr defaultSize="0" autoFill="0" autoLine="0" autoPict="0">
                <anchor moveWithCells="1">
                  <from>
                    <xdr:col>15874</xdr:col>
                    <xdr:colOff>236220</xdr:colOff>
                    <xdr:row>393229</xdr:row>
                    <xdr:rowOff>83820</xdr:rowOff>
                  </from>
                  <to>
                    <xdr:col>15876</xdr:col>
                    <xdr:colOff>220980</xdr:colOff>
                    <xdr:row>393231</xdr:row>
                    <xdr:rowOff>0</xdr:rowOff>
                  </to>
                </anchor>
              </controlPr>
            </control>
          </mc:Choice>
        </mc:AlternateContent>
        <mc:AlternateContent xmlns:mc="http://schemas.openxmlformats.org/markup-compatibility/2006">
          <mc:Choice Requires="x14">
            <control shapeId="8168" r:id="rId1003" name="Check Box 1000">
              <controlPr defaultSize="0" autoFill="0" autoLine="0" autoPict="0">
                <anchor moveWithCells="1">
                  <from>
                    <xdr:col>15874</xdr:col>
                    <xdr:colOff>236220</xdr:colOff>
                    <xdr:row>458765</xdr:row>
                    <xdr:rowOff>83820</xdr:rowOff>
                  </from>
                  <to>
                    <xdr:col>15876</xdr:col>
                    <xdr:colOff>220980</xdr:colOff>
                    <xdr:row>458767</xdr:row>
                    <xdr:rowOff>0</xdr:rowOff>
                  </to>
                </anchor>
              </controlPr>
            </control>
          </mc:Choice>
        </mc:AlternateContent>
        <mc:AlternateContent xmlns:mc="http://schemas.openxmlformats.org/markup-compatibility/2006">
          <mc:Choice Requires="x14">
            <control shapeId="8169" r:id="rId1004" name="Check Box 1001">
              <controlPr defaultSize="0" autoFill="0" autoLine="0" autoPict="0">
                <anchor moveWithCells="1">
                  <from>
                    <xdr:col>15874</xdr:col>
                    <xdr:colOff>236220</xdr:colOff>
                    <xdr:row>524301</xdr:row>
                    <xdr:rowOff>83820</xdr:rowOff>
                  </from>
                  <to>
                    <xdr:col>15876</xdr:col>
                    <xdr:colOff>220980</xdr:colOff>
                    <xdr:row>524303</xdr:row>
                    <xdr:rowOff>0</xdr:rowOff>
                  </to>
                </anchor>
              </controlPr>
            </control>
          </mc:Choice>
        </mc:AlternateContent>
        <mc:AlternateContent xmlns:mc="http://schemas.openxmlformats.org/markup-compatibility/2006">
          <mc:Choice Requires="x14">
            <control shapeId="8170" r:id="rId1005" name="Check Box 1002">
              <controlPr defaultSize="0" autoFill="0" autoLine="0" autoPict="0">
                <anchor moveWithCells="1">
                  <from>
                    <xdr:col>15874</xdr:col>
                    <xdr:colOff>236220</xdr:colOff>
                    <xdr:row>589837</xdr:row>
                    <xdr:rowOff>83820</xdr:rowOff>
                  </from>
                  <to>
                    <xdr:col>15876</xdr:col>
                    <xdr:colOff>220980</xdr:colOff>
                    <xdr:row>589839</xdr:row>
                    <xdr:rowOff>0</xdr:rowOff>
                  </to>
                </anchor>
              </controlPr>
            </control>
          </mc:Choice>
        </mc:AlternateContent>
        <mc:AlternateContent xmlns:mc="http://schemas.openxmlformats.org/markup-compatibility/2006">
          <mc:Choice Requires="x14">
            <control shapeId="8171" r:id="rId1006" name="Check Box 1003">
              <controlPr defaultSize="0" autoFill="0" autoLine="0" autoPict="0">
                <anchor moveWithCells="1">
                  <from>
                    <xdr:col>15874</xdr:col>
                    <xdr:colOff>236220</xdr:colOff>
                    <xdr:row>655373</xdr:row>
                    <xdr:rowOff>83820</xdr:rowOff>
                  </from>
                  <to>
                    <xdr:col>15876</xdr:col>
                    <xdr:colOff>220980</xdr:colOff>
                    <xdr:row>655375</xdr:row>
                    <xdr:rowOff>0</xdr:rowOff>
                  </to>
                </anchor>
              </controlPr>
            </control>
          </mc:Choice>
        </mc:AlternateContent>
        <mc:AlternateContent xmlns:mc="http://schemas.openxmlformats.org/markup-compatibility/2006">
          <mc:Choice Requires="x14">
            <control shapeId="8172" r:id="rId1007" name="Check Box 1004">
              <controlPr defaultSize="0" autoFill="0" autoLine="0" autoPict="0">
                <anchor moveWithCells="1">
                  <from>
                    <xdr:col>15874</xdr:col>
                    <xdr:colOff>236220</xdr:colOff>
                    <xdr:row>720909</xdr:row>
                    <xdr:rowOff>83820</xdr:rowOff>
                  </from>
                  <to>
                    <xdr:col>15876</xdr:col>
                    <xdr:colOff>220980</xdr:colOff>
                    <xdr:row>720911</xdr:row>
                    <xdr:rowOff>0</xdr:rowOff>
                  </to>
                </anchor>
              </controlPr>
            </control>
          </mc:Choice>
        </mc:AlternateContent>
        <mc:AlternateContent xmlns:mc="http://schemas.openxmlformats.org/markup-compatibility/2006">
          <mc:Choice Requires="x14">
            <control shapeId="8173" r:id="rId1008" name="Check Box 1005">
              <controlPr defaultSize="0" autoFill="0" autoLine="0" autoPict="0">
                <anchor moveWithCells="1">
                  <from>
                    <xdr:col>15874</xdr:col>
                    <xdr:colOff>236220</xdr:colOff>
                    <xdr:row>786445</xdr:row>
                    <xdr:rowOff>83820</xdr:rowOff>
                  </from>
                  <to>
                    <xdr:col>15876</xdr:col>
                    <xdr:colOff>220980</xdr:colOff>
                    <xdr:row>786447</xdr:row>
                    <xdr:rowOff>0</xdr:rowOff>
                  </to>
                </anchor>
              </controlPr>
            </control>
          </mc:Choice>
        </mc:AlternateContent>
        <mc:AlternateContent xmlns:mc="http://schemas.openxmlformats.org/markup-compatibility/2006">
          <mc:Choice Requires="x14">
            <control shapeId="8174" r:id="rId1009" name="Check Box 1006">
              <controlPr defaultSize="0" autoFill="0" autoLine="0" autoPict="0">
                <anchor moveWithCells="1">
                  <from>
                    <xdr:col>15874</xdr:col>
                    <xdr:colOff>236220</xdr:colOff>
                    <xdr:row>851981</xdr:row>
                    <xdr:rowOff>83820</xdr:rowOff>
                  </from>
                  <to>
                    <xdr:col>15876</xdr:col>
                    <xdr:colOff>220980</xdr:colOff>
                    <xdr:row>851983</xdr:row>
                    <xdr:rowOff>0</xdr:rowOff>
                  </to>
                </anchor>
              </controlPr>
            </control>
          </mc:Choice>
        </mc:AlternateContent>
        <mc:AlternateContent xmlns:mc="http://schemas.openxmlformats.org/markup-compatibility/2006">
          <mc:Choice Requires="x14">
            <control shapeId="8175" r:id="rId1010" name="Check Box 1007">
              <controlPr defaultSize="0" autoFill="0" autoLine="0" autoPict="0">
                <anchor moveWithCells="1">
                  <from>
                    <xdr:col>15874</xdr:col>
                    <xdr:colOff>236220</xdr:colOff>
                    <xdr:row>917517</xdr:row>
                    <xdr:rowOff>83820</xdr:rowOff>
                  </from>
                  <to>
                    <xdr:col>15876</xdr:col>
                    <xdr:colOff>220980</xdr:colOff>
                    <xdr:row>917519</xdr:row>
                    <xdr:rowOff>0</xdr:rowOff>
                  </to>
                </anchor>
              </controlPr>
            </control>
          </mc:Choice>
        </mc:AlternateContent>
        <mc:AlternateContent xmlns:mc="http://schemas.openxmlformats.org/markup-compatibility/2006">
          <mc:Choice Requires="x14">
            <control shapeId="8176" r:id="rId1011" name="Check Box 1008">
              <controlPr defaultSize="0" autoFill="0" autoLine="0" autoPict="0">
                <anchor moveWithCells="1">
                  <from>
                    <xdr:col>15874</xdr:col>
                    <xdr:colOff>236220</xdr:colOff>
                    <xdr:row>983053</xdr:row>
                    <xdr:rowOff>83820</xdr:rowOff>
                  </from>
                  <to>
                    <xdr:col>15876</xdr:col>
                    <xdr:colOff>220980</xdr:colOff>
                    <xdr:row>983055</xdr:row>
                    <xdr:rowOff>0</xdr:rowOff>
                  </to>
                </anchor>
              </controlPr>
            </control>
          </mc:Choice>
        </mc:AlternateContent>
        <mc:AlternateContent xmlns:mc="http://schemas.openxmlformats.org/markup-compatibility/2006">
          <mc:Choice Requires="x14">
            <control shapeId="8177" r:id="rId1012" name="Check Box 1009">
              <controlPr defaultSize="0" autoFill="0" autoLine="0" autoPict="0">
                <anchor moveWithCells="1">
                  <from>
                    <xdr:col>16130</xdr:col>
                    <xdr:colOff>236220</xdr:colOff>
                    <xdr:row>13</xdr:row>
                    <xdr:rowOff>83820</xdr:rowOff>
                  </from>
                  <to>
                    <xdr:col>16132</xdr:col>
                    <xdr:colOff>220980</xdr:colOff>
                    <xdr:row>15</xdr:row>
                    <xdr:rowOff>0</xdr:rowOff>
                  </to>
                </anchor>
              </controlPr>
            </control>
          </mc:Choice>
        </mc:AlternateContent>
        <mc:AlternateContent xmlns:mc="http://schemas.openxmlformats.org/markup-compatibility/2006">
          <mc:Choice Requires="x14">
            <control shapeId="8178" r:id="rId1013" name="Check Box 1010">
              <controlPr defaultSize="0" autoFill="0" autoLine="0" autoPict="0">
                <anchor moveWithCells="1">
                  <from>
                    <xdr:col>16130</xdr:col>
                    <xdr:colOff>236220</xdr:colOff>
                    <xdr:row>65549</xdr:row>
                    <xdr:rowOff>83820</xdr:rowOff>
                  </from>
                  <to>
                    <xdr:col>16132</xdr:col>
                    <xdr:colOff>220980</xdr:colOff>
                    <xdr:row>65551</xdr:row>
                    <xdr:rowOff>0</xdr:rowOff>
                  </to>
                </anchor>
              </controlPr>
            </control>
          </mc:Choice>
        </mc:AlternateContent>
        <mc:AlternateContent xmlns:mc="http://schemas.openxmlformats.org/markup-compatibility/2006">
          <mc:Choice Requires="x14">
            <control shapeId="8179" r:id="rId1014" name="Check Box 1011">
              <controlPr defaultSize="0" autoFill="0" autoLine="0" autoPict="0">
                <anchor moveWithCells="1">
                  <from>
                    <xdr:col>16130</xdr:col>
                    <xdr:colOff>236220</xdr:colOff>
                    <xdr:row>131085</xdr:row>
                    <xdr:rowOff>83820</xdr:rowOff>
                  </from>
                  <to>
                    <xdr:col>16132</xdr:col>
                    <xdr:colOff>220980</xdr:colOff>
                    <xdr:row>131087</xdr:row>
                    <xdr:rowOff>0</xdr:rowOff>
                  </to>
                </anchor>
              </controlPr>
            </control>
          </mc:Choice>
        </mc:AlternateContent>
        <mc:AlternateContent xmlns:mc="http://schemas.openxmlformats.org/markup-compatibility/2006">
          <mc:Choice Requires="x14">
            <control shapeId="8180" r:id="rId1015" name="Check Box 1012">
              <controlPr defaultSize="0" autoFill="0" autoLine="0" autoPict="0">
                <anchor moveWithCells="1">
                  <from>
                    <xdr:col>16130</xdr:col>
                    <xdr:colOff>236220</xdr:colOff>
                    <xdr:row>196621</xdr:row>
                    <xdr:rowOff>83820</xdr:rowOff>
                  </from>
                  <to>
                    <xdr:col>16132</xdr:col>
                    <xdr:colOff>220980</xdr:colOff>
                    <xdr:row>196623</xdr:row>
                    <xdr:rowOff>0</xdr:rowOff>
                  </to>
                </anchor>
              </controlPr>
            </control>
          </mc:Choice>
        </mc:AlternateContent>
        <mc:AlternateContent xmlns:mc="http://schemas.openxmlformats.org/markup-compatibility/2006">
          <mc:Choice Requires="x14">
            <control shapeId="8181" r:id="rId1016" name="Check Box 1013">
              <controlPr defaultSize="0" autoFill="0" autoLine="0" autoPict="0">
                <anchor moveWithCells="1">
                  <from>
                    <xdr:col>16130</xdr:col>
                    <xdr:colOff>236220</xdr:colOff>
                    <xdr:row>262157</xdr:row>
                    <xdr:rowOff>83820</xdr:rowOff>
                  </from>
                  <to>
                    <xdr:col>16132</xdr:col>
                    <xdr:colOff>220980</xdr:colOff>
                    <xdr:row>262159</xdr:row>
                    <xdr:rowOff>0</xdr:rowOff>
                  </to>
                </anchor>
              </controlPr>
            </control>
          </mc:Choice>
        </mc:AlternateContent>
        <mc:AlternateContent xmlns:mc="http://schemas.openxmlformats.org/markup-compatibility/2006">
          <mc:Choice Requires="x14">
            <control shapeId="8182" r:id="rId1017" name="Check Box 1014">
              <controlPr defaultSize="0" autoFill="0" autoLine="0" autoPict="0">
                <anchor moveWithCells="1">
                  <from>
                    <xdr:col>16130</xdr:col>
                    <xdr:colOff>236220</xdr:colOff>
                    <xdr:row>327693</xdr:row>
                    <xdr:rowOff>83820</xdr:rowOff>
                  </from>
                  <to>
                    <xdr:col>16132</xdr:col>
                    <xdr:colOff>220980</xdr:colOff>
                    <xdr:row>327695</xdr:row>
                    <xdr:rowOff>0</xdr:rowOff>
                  </to>
                </anchor>
              </controlPr>
            </control>
          </mc:Choice>
        </mc:AlternateContent>
        <mc:AlternateContent xmlns:mc="http://schemas.openxmlformats.org/markup-compatibility/2006">
          <mc:Choice Requires="x14">
            <control shapeId="8183" r:id="rId1018" name="Check Box 1015">
              <controlPr defaultSize="0" autoFill="0" autoLine="0" autoPict="0">
                <anchor moveWithCells="1">
                  <from>
                    <xdr:col>16130</xdr:col>
                    <xdr:colOff>236220</xdr:colOff>
                    <xdr:row>393229</xdr:row>
                    <xdr:rowOff>83820</xdr:rowOff>
                  </from>
                  <to>
                    <xdr:col>16132</xdr:col>
                    <xdr:colOff>220980</xdr:colOff>
                    <xdr:row>393231</xdr:row>
                    <xdr:rowOff>0</xdr:rowOff>
                  </to>
                </anchor>
              </controlPr>
            </control>
          </mc:Choice>
        </mc:AlternateContent>
        <mc:AlternateContent xmlns:mc="http://schemas.openxmlformats.org/markup-compatibility/2006">
          <mc:Choice Requires="x14">
            <control shapeId="8184" r:id="rId1019" name="Check Box 1016">
              <controlPr defaultSize="0" autoFill="0" autoLine="0" autoPict="0">
                <anchor moveWithCells="1">
                  <from>
                    <xdr:col>16130</xdr:col>
                    <xdr:colOff>236220</xdr:colOff>
                    <xdr:row>458765</xdr:row>
                    <xdr:rowOff>83820</xdr:rowOff>
                  </from>
                  <to>
                    <xdr:col>16132</xdr:col>
                    <xdr:colOff>220980</xdr:colOff>
                    <xdr:row>458767</xdr:row>
                    <xdr:rowOff>0</xdr:rowOff>
                  </to>
                </anchor>
              </controlPr>
            </control>
          </mc:Choice>
        </mc:AlternateContent>
        <mc:AlternateContent xmlns:mc="http://schemas.openxmlformats.org/markup-compatibility/2006">
          <mc:Choice Requires="x14">
            <control shapeId="8185" r:id="rId1020" name="Check Box 1017">
              <controlPr defaultSize="0" autoFill="0" autoLine="0" autoPict="0">
                <anchor moveWithCells="1">
                  <from>
                    <xdr:col>16130</xdr:col>
                    <xdr:colOff>236220</xdr:colOff>
                    <xdr:row>524301</xdr:row>
                    <xdr:rowOff>83820</xdr:rowOff>
                  </from>
                  <to>
                    <xdr:col>16132</xdr:col>
                    <xdr:colOff>220980</xdr:colOff>
                    <xdr:row>524303</xdr:row>
                    <xdr:rowOff>0</xdr:rowOff>
                  </to>
                </anchor>
              </controlPr>
            </control>
          </mc:Choice>
        </mc:AlternateContent>
        <mc:AlternateContent xmlns:mc="http://schemas.openxmlformats.org/markup-compatibility/2006">
          <mc:Choice Requires="x14">
            <control shapeId="8186" r:id="rId1021" name="Check Box 1018">
              <controlPr defaultSize="0" autoFill="0" autoLine="0" autoPict="0">
                <anchor moveWithCells="1">
                  <from>
                    <xdr:col>16130</xdr:col>
                    <xdr:colOff>236220</xdr:colOff>
                    <xdr:row>589837</xdr:row>
                    <xdr:rowOff>83820</xdr:rowOff>
                  </from>
                  <to>
                    <xdr:col>16132</xdr:col>
                    <xdr:colOff>220980</xdr:colOff>
                    <xdr:row>589839</xdr:row>
                    <xdr:rowOff>0</xdr:rowOff>
                  </to>
                </anchor>
              </controlPr>
            </control>
          </mc:Choice>
        </mc:AlternateContent>
        <mc:AlternateContent xmlns:mc="http://schemas.openxmlformats.org/markup-compatibility/2006">
          <mc:Choice Requires="x14">
            <control shapeId="8187" r:id="rId1022" name="Check Box 1019">
              <controlPr defaultSize="0" autoFill="0" autoLine="0" autoPict="0">
                <anchor moveWithCells="1">
                  <from>
                    <xdr:col>16130</xdr:col>
                    <xdr:colOff>236220</xdr:colOff>
                    <xdr:row>655373</xdr:row>
                    <xdr:rowOff>83820</xdr:rowOff>
                  </from>
                  <to>
                    <xdr:col>16132</xdr:col>
                    <xdr:colOff>220980</xdr:colOff>
                    <xdr:row>655375</xdr:row>
                    <xdr:rowOff>0</xdr:rowOff>
                  </to>
                </anchor>
              </controlPr>
            </control>
          </mc:Choice>
        </mc:AlternateContent>
        <mc:AlternateContent xmlns:mc="http://schemas.openxmlformats.org/markup-compatibility/2006">
          <mc:Choice Requires="x14">
            <control shapeId="8188" r:id="rId1023" name="Check Box 1020">
              <controlPr defaultSize="0" autoFill="0" autoLine="0" autoPict="0">
                <anchor moveWithCells="1">
                  <from>
                    <xdr:col>16130</xdr:col>
                    <xdr:colOff>236220</xdr:colOff>
                    <xdr:row>720909</xdr:row>
                    <xdr:rowOff>83820</xdr:rowOff>
                  </from>
                  <to>
                    <xdr:col>16132</xdr:col>
                    <xdr:colOff>220980</xdr:colOff>
                    <xdr:row>720911</xdr:row>
                    <xdr:rowOff>0</xdr:rowOff>
                  </to>
                </anchor>
              </controlPr>
            </control>
          </mc:Choice>
        </mc:AlternateContent>
        <mc:AlternateContent xmlns:mc="http://schemas.openxmlformats.org/markup-compatibility/2006">
          <mc:Choice Requires="x14">
            <control shapeId="8189" r:id="rId1024" name="Check Box 1021">
              <controlPr defaultSize="0" autoFill="0" autoLine="0" autoPict="0">
                <anchor moveWithCells="1">
                  <from>
                    <xdr:col>16130</xdr:col>
                    <xdr:colOff>236220</xdr:colOff>
                    <xdr:row>786445</xdr:row>
                    <xdr:rowOff>83820</xdr:rowOff>
                  </from>
                  <to>
                    <xdr:col>16132</xdr:col>
                    <xdr:colOff>220980</xdr:colOff>
                    <xdr:row>786447</xdr:row>
                    <xdr:rowOff>0</xdr:rowOff>
                  </to>
                </anchor>
              </controlPr>
            </control>
          </mc:Choice>
        </mc:AlternateContent>
        <mc:AlternateContent xmlns:mc="http://schemas.openxmlformats.org/markup-compatibility/2006">
          <mc:Choice Requires="x14">
            <control shapeId="8190" r:id="rId1025" name="Check Box 1022">
              <controlPr defaultSize="0" autoFill="0" autoLine="0" autoPict="0">
                <anchor moveWithCells="1">
                  <from>
                    <xdr:col>16130</xdr:col>
                    <xdr:colOff>236220</xdr:colOff>
                    <xdr:row>851981</xdr:row>
                    <xdr:rowOff>83820</xdr:rowOff>
                  </from>
                  <to>
                    <xdr:col>16132</xdr:col>
                    <xdr:colOff>220980</xdr:colOff>
                    <xdr:row>851983</xdr:row>
                    <xdr:rowOff>0</xdr:rowOff>
                  </to>
                </anchor>
              </controlPr>
            </control>
          </mc:Choice>
        </mc:AlternateContent>
        <mc:AlternateContent xmlns:mc="http://schemas.openxmlformats.org/markup-compatibility/2006">
          <mc:Choice Requires="x14">
            <control shapeId="8191" r:id="rId1026" name="Check Box 1023">
              <controlPr defaultSize="0" autoFill="0" autoLine="0" autoPict="0">
                <anchor moveWithCells="1">
                  <from>
                    <xdr:col>16130</xdr:col>
                    <xdr:colOff>236220</xdr:colOff>
                    <xdr:row>917517</xdr:row>
                    <xdr:rowOff>83820</xdr:rowOff>
                  </from>
                  <to>
                    <xdr:col>16132</xdr:col>
                    <xdr:colOff>220980</xdr:colOff>
                    <xdr:row>917519</xdr:row>
                    <xdr:rowOff>0</xdr:rowOff>
                  </to>
                </anchor>
              </controlPr>
            </control>
          </mc:Choice>
        </mc:AlternateContent>
        <mc:AlternateContent xmlns:mc="http://schemas.openxmlformats.org/markup-compatibility/2006">
          <mc:Choice Requires="x14">
            <control shapeId="8192" r:id="rId1027" name="Check Box 1024">
              <controlPr defaultSize="0" autoFill="0" autoLine="0" autoPict="0">
                <anchor moveWithCells="1">
                  <from>
                    <xdr:col>16130</xdr:col>
                    <xdr:colOff>236220</xdr:colOff>
                    <xdr:row>983053</xdr:row>
                    <xdr:rowOff>83820</xdr:rowOff>
                  </from>
                  <to>
                    <xdr:col>16132</xdr:col>
                    <xdr:colOff>220980</xdr:colOff>
                    <xdr:row>983055</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743"/>
  <sheetViews>
    <sheetView workbookViewId="0">
      <selection activeCell="D7" sqref="D7"/>
    </sheetView>
  </sheetViews>
  <sheetFormatPr defaultColWidth="9.109375" defaultRowHeight="13.2" x14ac:dyDescent="0.25"/>
  <cols>
    <col min="1" max="2" width="9.109375" style="1"/>
    <col min="3" max="3" width="17" style="1" customWidth="1"/>
    <col min="4" max="4" width="18.109375" style="1" customWidth="1"/>
    <col min="5" max="5" width="14.44140625" style="1" customWidth="1"/>
    <col min="6" max="6" width="9.109375" style="1"/>
    <col min="7" max="7" width="13.44140625" style="1" customWidth="1"/>
    <col min="8" max="8" width="13.88671875" style="1" customWidth="1"/>
    <col min="9" max="16384" width="9.109375" style="1"/>
  </cols>
  <sheetData>
    <row r="1" spans="1:9" ht="22.2" x14ac:dyDescent="0.25">
      <c r="A1" s="96" t="s">
        <v>67</v>
      </c>
      <c r="B1" s="96"/>
      <c r="C1" s="96"/>
      <c r="D1" s="96"/>
      <c r="E1" s="96"/>
      <c r="F1" s="96"/>
      <c r="G1" s="96"/>
      <c r="H1" s="96"/>
    </row>
    <row r="2" spans="1:9" ht="14.4" x14ac:dyDescent="0.35">
      <c r="A2" s="97" t="s">
        <v>68</v>
      </c>
      <c r="B2" s="98"/>
      <c r="C2" s="99"/>
      <c r="D2" s="100"/>
      <c r="E2" s="100"/>
      <c r="F2" s="100"/>
      <c r="G2" s="100"/>
      <c r="H2" s="101" t="s">
        <v>69</v>
      </c>
    </row>
    <row r="3" spans="1:9" x14ac:dyDescent="0.25">
      <c r="A3" s="102"/>
      <c r="B3" s="12"/>
      <c r="C3" s="12"/>
      <c r="D3" s="12"/>
      <c r="E3" s="12"/>
      <c r="F3" s="12"/>
      <c r="G3" s="12"/>
      <c r="H3" s="12"/>
      <c r="I3"/>
    </row>
    <row r="4" spans="1:9" x14ac:dyDescent="0.25">
      <c r="A4" s="12"/>
      <c r="B4" s="12"/>
      <c r="C4" s="12"/>
      <c r="D4" s="12"/>
      <c r="E4" s="12"/>
      <c r="F4" s="12"/>
      <c r="G4" s="12"/>
      <c r="H4" s="12"/>
      <c r="I4"/>
    </row>
    <row r="5" spans="1:9" ht="15.6" thickBot="1" x14ac:dyDescent="0.3">
      <c r="A5" s="12"/>
      <c r="B5" s="103" t="s">
        <v>70</v>
      </c>
      <c r="C5" s="103"/>
      <c r="D5" s="103"/>
      <c r="E5" s="12"/>
      <c r="F5" s="12"/>
      <c r="G5" s="12"/>
      <c r="H5" s="12"/>
      <c r="I5"/>
    </row>
    <row r="6" spans="1:9" ht="13.8" x14ac:dyDescent="0.25">
      <c r="A6" s="97"/>
      <c r="B6" s="12"/>
      <c r="C6" s="104" t="s">
        <v>71</v>
      </c>
      <c r="D6" s="105">
        <v>3400000</v>
      </c>
      <c r="E6" s="12"/>
      <c r="F6" s="12"/>
      <c r="G6" s="12"/>
      <c r="H6" s="12"/>
      <c r="I6"/>
    </row>
    <row r="7" spans="1:9" ht="13.8" x14ac:dyDescent="0.25">
      <c r="A7" s="12"/>
      <c r="B7" s="12"/>
      <c r="C7" s="104" t="s">
        <v>72</v>
      </c>
      <c r="D7" s="8">
        <v>0.13</v>
      </c>
      <c r="E7" s="12"/>
      <c r="F7" s="12"/>
      <c r="G7" s="12"/>
      <c r="H7" s="12"/>
      <c r="I7"/>
    </row>
    <row r="8" spans="1:9" ht="13.8" x14ac:dyDescent="0.25">
      <c r="A8" s="12"/>
      <c r="B8" s="12"/>
      <c r="C8" s="104" t="s">
        <v>73</v>
      </c>
      <c r="D8" s="9">
        <v>30</v>
      </c>
      <c r="E8" s="12"/>
      <c r="F8" s="106" t="s">
        <v>74</v>
      </c>
      <c r="G8" s="107">
        <f>(1+rate/cp)^(cp/ppy)-1</f>
        <v>1.083333333333325E-2</v>
      </c>
      <c r="H8" s="12"/>
      <c r="I8"/>
    </row>
    <row r="9" spans="1:9" ht="13.8" x14ac:dyDescent="0.25">
      <c r="A9" s="12"/>
      <c r="B9" s="12"/>
      <c r="C9" s="104" t="s">
        <v>75</v>
      </c>
      <c r="D9" s="108" t="s">
        <v>41</v>
      </c>
      <c r="E9" s="12"/>
      <c r="F9" s="106" t="s">
        <v>76</v>
      </c>
      <c r="G9" s="12">
        <f>INDEX({26;24;12;6;4;2;1},MATCH(D9,{"Bi-Weekly","Semi-Monthly","Monthly","Bi-Monthly","Quarterly","Semi-Annually","Annually"},0))</f>
        <v>12</v>
      </c>
      <c r="H9" s="12"/>
      <c r="I9"/>
    </row>
    <row r="10" spans="1:9" ht="13.8" x14ac:dyDescent="0.25">
      <c r="A10" s="12"/>
      <c r="B10" s="12"/>
      <c r="C10" s="104" t="s">
        <v>77</v>
      </c>
      <c r="D10" s="108" t="s">
        <v>78</v>
      </c>
      <c r="E10" s="12"/>
      <c r="F10" s="106" t="s">
        <v>79</v>
      </c>
      <c r="G10" s="12">
        <f>IF(D10="Beginning of Period",1,0)</f>
        <v>0</v>
      </c>
      <c r="H10" s="12"/>
      <c r="I10"/>
    </row>
    <row r="11" spans="1:9" ht="13.8" x14ac:dyDescent="0.25">
      <c r="A11" s="12"/>
      <c r="B11" s="12"/>
      <c r="C11" s="104" t="s">
        <v>80</v>
      </c>
      <c r="D11" s="8">
        <v>7.0000000000000007E-2</v>
      </c>
      <c r="E11" s="107"/>
      <c r="F11" s="106" t="s">
        <v>81</v>
      </c>
      <c r="G11" s="107">
        <f>(1+inflation/cp)^(cp/ppy)-1</f>
        <v>5.833333333333357E-3</v>
      </c>
      <c r="H11" s="12"/>
      <c r="I11"/>
    </row>
    <row r="12" spans="1:9" x14ac:dyDescent="0.25">
      <c r="A12" s="12"/>
      <c r="B12" s="12"/>
      <c r="C12" s="109"/>
      <c r="D12" s="12"/>
      <c r="E12" s="12"/>
      <c r="F12" s="12"/>
      <c r="G12" s="12"/>
      <c r="H12" s="12"/>
      <c r="I12"/>
    </row>
    <row r="13" spans="1:9" ht="15.6" thickBot="1" x14ac:dyDescent="0.3">
      <c r="A13" s="12"/>
      <c r="B13" s="103" t="s">
        <v>82</v>
      </c>
      <c r="C13" s="103"/>
      <c r="D13" s="103"/>
      <c r="E13" s="12"/>
      <c r="F13" s="12"/>
      <c r="G13" s="12"/>
      <c r="H13" s="110"/>
      <c r="I13"/>
    </row>
    <row r="14" spans="1:9" ht="13.8" x14ac:dyDescent="0.25">
      <c r="A14" s="12"/>
      <c r="B14" s="12"/>
      <c r="C14" s="104" t="s">
        <v>83</v>
      </c>
      <c r="D14" s="111">
        <f>PMT((1+rper)/(1+gper)-1,nper,-P,,type)</f>
        <v>20308.716509026384</v>
      </c>
      <c r="E14" s="12"/>
      <c r="F14" s="112"/>
      <c r="G14" s="112"/>
      <c r="H14" s="12"/>
      <c r="I14"/>
    </row>
    <row r="15" spans="1:9" ht="13.8" x14ac:dyDescent="0.25">
      <c r="A15" s="12"/>
      <c r="B15" s="12"/>
      <c r="C15" s="113" t="s">
        <v>84</v>
      </c>
      <c r="D15" s="114">
        <f>INDEX(C22:C743,1-type+1,0)</f>
        <v>20427.184021995705</v>
      </c>
      <c r="E15" s="12"/>
      <c r="F15" s="110"/>
      <c r="G15" s="12"/>
      <c r="H15" s="12"/>
      <c r="I15"/>
    </row>
    <row r="16" spans="1:9" ht="13.8" x14ac:dyDescent="0.25">
      <c r="A16" s="12"/>
      <c r="B16" s="12"/>
      <c r="C16" s="104" t="s">
        <v>85</v>
      </c>
      <c r="D16" s="115">
        <f>INDEX(C22:C743,nper-type+1)</f>
        <v>164835.64627330774</v>
      </c>
      <c r="E16" s="116"/>
      <c r="F16" s="12"/>
      <c r="G16" s="12"/>
      <c r="H16" s="12"/>
      <c r="I16"/>
    </row>
    <row r="17" spans="1:11" ht="13.8" x14ac:dyDescent="0.25">
      <c r="A17" s="12"/>
      <c r="B17" s="12"/>
      <c r="C17" s="104" t="s">
        <v>86</v>
      </c>
      <c r="D17" s="115">
        <f>INDEX(E22:E743,nper-type+1)</f>
        <v>21520572.032211237</v>
      </c>
      <c r="E17" s="117"/>
      <c r="F17" s="12"/>
      <c r="G17" s="12"/>
      <c r="H17" s="12"/>
      <c r="I17"/>
      <c r="J17" s="118"/>
    </row>
    <row r="18" spans="1:11" x14ac:dyDescent="0.25">
      <c r="A18" s="12"/>
      <c r="B18" s="12"/>
      <c r="C18" s="12"/>
      <c r="D18" s="12"/>
      <c r="E18" s="117"/>
      <c r="F18" s="12"/>
      <c r="G18" s="12"/>
      <c r="H18" s="12"/>
      <c r="I18"/>
      <c r="J18" s="118"/>
    </row>
    <row r="19" spans="1:11" x14ac:dyDescent="0.25">
      <c r="C19" s="119"/>
      <c r="E19" s="40"/>
      <c r="H19" s="85"/>
      <c r="I19"/>
    </row>
    <row r="20" spans="1:11" ht="15" x14ac:dyDescent="0.25">
      <c r="A20" s="120" t="s">
        <v>87</v>
      </c>
      <c r="E20" s="40"/>
      <c r="H20" s="40"/>
      <c r="I20"/>
    </row>
    <row r="21" spans="1:11" ht="27" thickBot="1" x14ac:dyDescent="0.3">
      <c r="A21" s="4" t="s">
        <v>88</v>
      </c>
      <c r="B21" s="6" t="s">
        <v>89</v>
      </c>
      <c r="C21" s="6" t="s">
        <v>90</v>
      </c>
      <c r="D21" s="6" t="s">
        <v>1</v>
      </c>
      <c r="E21" s="6" t="s">
        <v>66</v>
      </c>
      <c r="F21" s="92"/>
      <c r="G21" s="92"/>
      <c r="H21" s="92"/>
      <c r="I21" s="92"/>
      <c r="J21" s="92"/>
      <c r="K21" s="92"/>
    </row>
    <row r="22" spans="1:11" x14ac:dyDescent="0.25">
      <c r="A22" s="5">
        <v>0</v>
      </c>
      <c r="B22" s="93">
        <v>0</v>
      </c>
      <c r="C22" s="93">
        <f>IF(type=1,w,0)</f>
        <v>0</v>
      </c>
      <c r="D22" s="93">
        <f>P-C22</f>
        <v>3400000</v>
      </c>
      <c r="E22" s="93">
        <v>0</v>
      </c>
      <c r="F22" s="92"/>
      <c r="K22" s="92"/>
    </row>
    <row r="23" spans="1:11" x14ac:dyDescent="0.25">
      <c r="A23" s="2">
        <f t="shared" ref="A23:A86" si="0">IF(type=1,IF(A22&gt;=nper-1,NA(),A22+1),IF(A22&gt;=nper,NA(),A22+1))</f>
        <v>1</v>
      </c>
      <c r="B23" s="92">
        <f t="shared" ref="B23:B86" si="1">IF(ISERROR(A23),NA(),D22*rper)</f>
        <v>36833.333333333052</v>
      </c>
      <c r="C23" s="92">
        <f t="shared" ref="C23:C86" si="2">IF(A23&lt;=IF(type=1,nper-1,nper),FV(gper,A23,,-w),NA())</f>
        <v>20427.184021995705</v>
      </c>
      <c r="D23" s="92">
        <f>IF(ISERROR(A23),NA(),D22-C23+B23)</f>
        <v>3416406.1493113372</v>
      </c>
      <c r="E23" s="92">
        <f>IF(ISERROR(A23),NA(),SUM(B$22:B23))</f>
        <v>36833.333333333052</v>
      </c>
      <c r="F23" s="92"/>
      <c r="K23" s="92"/>
    </row>
    <row r="24" spans="1:11" x14ac:dyDescent="0.25">
      <c r="A24" s="2">
        <f t="shared" si="0"/>
        <v>2</v>
      </c>
      <c r="B24" s="92">
        <f t="shared" si="1"/>
        <v>37011.066617539203</v>
      </c>
      <c r="C24" s="92">
        <f t="shared" si="2"/>
        <v>20546.342595457347</v>
      </c>
      <c r="D24" s="92">
        <f>IF(ISERROR(A24),NA(),D23-C24+B24)</f>
        <v>3432870.8733334187</v>
      </c>
      <c r="E24" s="92">
        <f>IF(ISERROR(A24),NA(),SUM(B$22:B24))</f>
        <v>73844.399950872263</v>
      </c>
      <c r="F24" s="92"/>
      <c r="K24" s="92"/>
    </row>
    <row r="25" spans="1:11" x14ac:dyDescent="0.25">
      <c r="A25" s="2">
        <f t="shared" si="0"/>
        <v>3</v>
      </c>
      <c r="B25" s="92">
        <f t="shared" si="1"/>
        <v>37189.434461111749</v>
      </c>
      <c r="C25" s="92">
        <f t="shared" si="2"/>
        <v>20666.196260597517</v>
      </c>
      <c r="D25" s="92">
        <f>IF(ISERROR(A25),NA(),D24-C25+B25)</f>
        <v>3449394.1115339329</v>
      </c>
      <c r="E25" s="92">
        <f>IF(ISERROR(A25),NA(),SUM(B$22:B25))</f>
        <v>111033.83441198402</v>
      </c>
      <c r="F25" s="92"/>
      <c r="K25" s="92"/>
    </row>
    <row r="26" spans="1:11" x14ac:dyDescent="0.25">
      <c r="A26" s="2">
        <f t="shared" si="0"/>
        <v>4</v>
      </c>
      <c r="B26" s="92">
        <f t="shared" si="1"/>
        <v>37368.436208283987</v>
      </c>
      <c r="C26" s="92">
        <f t="shared" si="2"/>
        <v>20786.749072117669</v>
      </c>
      <c r="D26" s="92">
        <f>IF(ISERROR(A26),NA(),D25-C26+B26)</f>
        <v>3465975.7986700991</v>
      </c>
      <c r="E26" s="92">
        <f>IF(ISERROR(A26),NA(),SUM(B$22:B26))</f>
        <v>148402.27062026801</v>
      </c>
    </row>
    <row r="27" spans="1:11" x14ac:dyDescent="0.25">
      <c r="A27" s="2">
        <f t="shared" si="0"/>
        <v>5</v>
      </c>
      <c r="B27" s="92">
        <f t="shared" si="1"/>
        <v>37548.071152259123</v>
      </c>
      <c r="C27" s="92">
        <f t="shared" si="2"/>
        <v>20908.00510837169</v>
      </c>
      <c r="D27" s="92">
        <f t="shared" ref="D27:D90" si="3">IF(ISERROR(A27),NA(),D26-C27+B27)</f>
        <v>3482615.8647139864</v>
      </c>
      <c r="E27" s="92">
        <f>IF(ISERROR(A27),NA(),SUM(B$22:B27))</f>
        <v>185950.34177252714</v>
      </c>
    </row>
    <row r="28" spans="1:11" x14ac:dyDescent="0.25">
      <c r="A28" s="2">
        <f t="shared" si="0"/>
        <v>6</v>
      </c>
      <c r="B28" s="92">
        <f t="shared" si="1"/>
        <v>37728.338534401228</v>
      </c>
      <c r="C28" s="92">
        <f t="shared" si="2"/>
        <v>21029.968471503857</v>
      </c>
      <c r="D28" s="92">
        <f t="shared" si="3"/>
        <v>3499314.2347768839</v>
      </c>
      <c r="E28" s="92">
        <f>IF(ISERROR(A28),NA(),SUM(B$22:B28))</f>
        <v>223678.68030692838</v>
      </c>
    </row>
    <row r="29" spans="1:11" x14ac:dyDescent="0.25">
      <c r="A29" s="2">
        <f t="shared" si="0"/>
        <v>7</v>
      </c>
      <c r="B29" s="92">
        <f t="shared" si="1"/>
        <v>37909.237543415955</v>
      </c>
      <c r="C29" s="92">
        <f t="shared" si="2"/>
        <v>21152.643287587627</v>
      </c>
      <c r="D29" s="92">
        <f t="shared" si="3"/>
        <v>3516070.8290327122</v>
      </c>
      <c r="E29" s="92">
        <f>IF(ISERROR(A29),NA(),SUM(B$22:B29))</f>
        <v>261587.91785034433</v>
      </c>
    </row>
    <row r="30" spans="1:11" x14ac:dyDescent="0.25">
      <c r="A30" s="2">
        <f t="shared" si="0"/>
        <v>8</v>
      </c>
      <c r="B30" s="92">
        <f t="shared" si="1"/>
        <v>38090.767314520759</v>
      </c>
      <c r="C30" s="92">
        <f t="shared" si="2"/>
        <v>21276.033706765225</v>
      </c>
      <c r="D30" s="92">
        <f t="shared" si="3"/>
        <v>3532885.5626404677</v>
      </c>
      <c r="E30" s="92">
        <f>IF(ISERROR(A30),NA(),SUM(B$22:B30))</f>
        <v>299678.68516486511</v>
      </c>
    </row>
    <row r="31" spans="1:11" x14ac:dyDescent="0.25">
      <c r="A31" s="2">
        <f t="shared" si="0"/>
        <v>9</v>
      </c>
      <c r="B31" s="92">
        <f t="shared" si="1"/>
        <v>38272.926928604771</v>
      </c>
      <c r="C31" s="92">
        <f t="shared" si="2"/>
        <v>21400.143903388023</v>
      </c>
      <c r="D31" s="92">
        <f t="shared" si="3"/>
        <v>3549758.3456656844</v>
      </c>
      <c r="E31" s="92">
        <f>IF(ISERROR(A31),NA(),SUM(B$22:B31))</f>
        <v>337951.61209346988</v>
      </c>
    </row>
    <row r="32" spans="1:11" x14ac:dyDescent="0.25">
      <c r="A32" s="2">
        <f t="shared" si="0"/>
        <v>10</v>
      </c>
      <c r="B32" s="92">
        <f t="shared" si="1"/>
        <v>38455.715411377954</v>
      </c>
      <c r="C32" s="92">
        <f t="shared" si="2"/>
        <v>21524.978076157786</v>
      </c>
      <c r="D32" s="92">
        <f t="shared" si="3"/>
        <v>3566689.0830009049</v>
      </c>
      <c r="E32" s="92">
        <f>IF(ISERROR(A32),NA(),SUM(B$22:B32))</f>
        <v>376407.32750484784</v>
      </c>
    </row>
    <row r="33" spans="1:5" x14ac:dyDescent="0.25">
      <c r="A33" s="2">
        <f t="shared" si="0"/>
        <v>11</v>
      </c>
      <c r="B33" s="92">
        <f t="shared" si="1"/>
        <v>38639.131732509508</v>
      </c>
      <c r="C33" s="92">
        <f t="shared" si="2"/>
        <v>21650.540448268708</v>
      </c>
      <c r="D33" s="92">
        <f t="shared" si="3"/>
        <v>3583677.6742851455</v>
      </c>
      <c r="E33" s="92">
        <f>IF(ISERROR(A33),NA(),SUM(B$22:B33))</f>
        <v>415046.45923735737</v>
      </c>
    </row>
    <row r="34" spans="1:5" x14ac:dyDescent="0.25">
      <c r="A34" s="2">
        <f t="shared" si="0"/>
        <v>12</v>
      </c>
      <c r="B34" s="92">
        <f t="shared" si="1"/>
        <v>38823.174804755443</v>
      </c>
      <c r="C34" s="92">
        <f t="shared" si="2"/>
        <v>21776.835267550276</v>
      </c>
      <c r="D34" s="92">
        <f t="shared" si="3"/>
        <v>3600724.0138223507</v>
      </c>
      <c r="E34" s="92">
        <f>IF(ISERROR(A34),NA(),SUM(B$22:B34))</f>
        <v>453869.6340421128</v>
      </c>
    </row>
    <row r="35" spans="1:5" x14ac:dyDescent="0.25">
      <c r="A35" s="2">
        <f t="shared" si="0"/>
        <v>13</v>
      </c>
      <c r="B35" s="92">
        <f t="shared" si="1"/>
        <v>39007.843483075165</v>
      </c>
      <c r="C35" s="92">
        <f t="shared" si="2"/>
        <v>21903.866806610989</v>
      </c>
      <c r="D35" s="92">
        <f t="shared" si="3"/>
        <v>3617827.9904988147</v>
      </c>
      <c r="E35" s="92">
        <f>IF(ISERROR(A35),NA(),SUM(B$22:B35))</f>
        <v>492877.47752518795</v>
      </c>
    </row>
    <row r="36" spans="1:5" x14ac:dyDescent="0.25">
      <c r="A36" s="2">
        <f t="shared" si="0"/>
        <v>14</v>
      </c>
      <c r="B36" s="92">
        <f t="shared" si="1"/>
        <v>39193.136563736858</v>
      </c>
      <c r="C36" s="92">
        <f t="shared" si="2"/>
        <v>22031.639362982885</v>
      </c>
      <c r="D36" s="92">
        <f t="shared" si="3"/>
        <v>3634989.4876995687</v>
      </c>
      <c r="E36" s="92">
        <f>IF(ISERROR(A36),NA(),SUM(B$22:B36))</f>
        <v>532070.61408892483</v>
      </c>
    </row>
    <row r="37" spans="1:5" x14ac:dyDescent="0.25">
      <c r="A37" s="2">
        <f t="shared" si="0"/>
        <v>15</v>
      </c>
      <c r="B37" s="92">
        <f t="shared" si="1"/>
        <v>39379.052783411695</v>
      </c>
      <c r="C37" s="92">
        <f t="shared" si="2"/>
        <v>22160.157259266947</v>
      </c>
      <c r="D37" s="92">
        <f t="shared" si="3"/>
        <v>3652208.3832237134</v>
      </c>
      <c r="E37" s="92">
        <f>IF(ISERROR(A37),NA(),SUM(B$22:B37))</f>
        <v>571449.66687233653</v>
      </c>
    </row>
    <row r="38" spans="1:5" x14ac:dyDescent="0.25">
      <c r="A38" s="2">
        <f t="shared" si="0"/>
        <v>16</v>
      </c>
      <c r="B38" s="92">
        <f t="shared" si="1"/>
        <v>39565.590818256591</v>
      </c>
      <c r="C38" s="92">
        <f t="shared" si="2"/>
        <v>22289.424843279343</v>
      </c>
      <c r="D38" s="92">
        <f t="shared" si="3"/>
        <v>3669484.5491986908</v>
      </c>
      <c r="E38" s="92">
        <f>IF(ISERROR(A38),NA(),SUM(B$22:B38))</f>
        <v>611015.25769059313</v>
      </c>
    </row>
    <row r="39" spans="1:5" x14ac:dyDescent="0.25">
      <c r="A39" s="2">
        <f t="shared" si="0"/>
        <v>17</v>
      </c>
      <c r="B39" s="92">
        <f t="shared" si="1"/>
        <v>39752.749282985511</v>
      </c>
      <c r="C39" s="92">
        <f t="shared" si="2"/>
        <v>22419.446488198475</v>
      </c>
      <c r="D39" s="92">
        <f t="shared" si="3"/>
        <v>3686817.8519934779</v>
      </c>
      <c r="E39" s="92">
        <f>IF(ISERROR(A39),NA(),SUM(B$22:B39))</f>
        <v>650768.00697357859</v>
      </c>
    </row>
    <row r="40" spans="1:5" x14ac:dyDescent="0.25">
      <c r="A40" s="2">
        <f t="shared" si="0"/>
        <v>18</v>
      </c>
      <c r="B40" s="92">
        <f t="shared" si="1"/>
        <v>39940.526729929035</v>
      </c>
      <c r="C40" s="92">
        <f t="shared" si="2"/>
        <v>22550.226592712963</v>
      </c>
      <c r="D40" s="92">
        <f t="shared" si="3"/>
        <v>3704208.1521306941</v>
      </c>
      <c r="E40" s="92">
        <f>IF(ISERROR(A40),NA(),SUM(B$22:B40))</f>
        <v>690708.53370350762</v>
      </c>
    </row>
    <row r="41" spans="1:5" x14ac:dyDescent="0.25">
      <c r="A41" s="2">
        <f t="shared" si="0"/>
        <v>19</v>
      </c>
      <c r="B41" s="92">
        <f t="shared" si="1"/>
        <v>40128.921648082214</v>
      </c>
      <c r="C41" s="92">
        <f t="shared" si="2"/>
        <v>22681.769581170458</v>
      </c>
      <c r="D41" s="92">
        <f t="shared" si="3"/>
        <v>3721655.3041976062</v>
      </c>
      <c r="E41" s="92">
        <f>IF(ISERROR(A41),NA(),SUM(B$22:B41))</f>
        <v>730837.45535158983</v>
      </c>
    </row>
    <row r="42" spans="1:5" x14ac:dyDescent="0.25">
      <c r="A42" s="2">
        <f t="shared" si="0"/>
        <v>20</v>
      </c>
      <c r="B42" s="92">
        <f t="shared" si="1"/>
        <v>40317.932462140423</v>
      </c>
      <c r="C42" s="92">
        <f t="shared" si="2"/>
        <v>22814.079903727285</v>
      </c>
      <c r="D42" s="92">
        <f t="shared" si="3"/>
        <v>3739159.1567560192</v>
      </c>
      <c r="E42" s="92">
        <f>IF(ISERROR(A42),NA(),SUM(B$22:B42))</f>
        <v>771155.38781373028</v>
      </c>
    </row>
    <row r="43" spans="1:5" x14ac:dyDescent="0.25">
      <c r="A43" s="2">
        <f t="shared" si="0"/>
        <v>21</v>
      </c>
      <c r="B43" s="92">
        <f t="shared" si="1"/>
        <v>40507.557531523235</v>
      </c>
      <c r="C43" s="92">
        <f t="shared" si="2"/>
        <v>22947.16203649903</v>
      </c>
      <c r="D43" s="92">
        <f t="shared" si="3"/>
        <v>3756719.5522510433</v>
      </c>
      <c r="E43" s="92">
        <f>IF(ISERROR(A43),NA(),SUM(B$22:B43))</f>
        <v>811662.94534525357</v>
      </c>
    </row>
    <row r="44" spans="1:5" x14ac:dyDescent="0.25">
      <c r="A44" s="2">
        <f t="shared" si="0"/>
        <v>22</v>
      </c>
      <c r="B44" s="92">
        <f t="shared" si="1"/>
        <v>40697.795149385987</v>
      </c>
      <c r="C44" s="92">
        <f t="shared" si="2"/>
        <v>23081.020481711941</v>
      </c>
      <c r="D44" s="92">
        <f t="shared" si="3"/>
        <v>3774336.3269187175</v>
      </c>
      <c r="E44" s="92">
        <f>IF(ISERROR(A44),NA(),SUM(B$22:B44))</f>
        <v>852360.74049463961</v>
      </c>
    </row>
    <row r="45" spans="1:5" x14ac:dyDescent="0.25">
      <c r="A45" s="2">
        <f t="shared" si="0"/>
        <v>23</v>
      </c>
      <c r="B45" s="92">
        <f t="shared" si="1"/>
        <v>40888.643541619123</v>
      </c>
      <c r="C45" s="92">
        <f t="shared" si="2"/>
        <v>23215.659767855257</v>
      </c>
      <c r="D45" s="92">
        <f t="shared" si="3"/>
        <v>3792009.3106924812</v>
      </c>
      <c r="E45" s="92">
        <f>IF(ISERROR(A45),NA(),SUM(B$22:B45))</f>
        <v>893249.38403625879</v>
      </c>
    </row>
    <row r="46" spans="1:5" x14ac:dyDescent="0.25">
      <c r="A46" s="2">
        <f t="shared" si="0"/>
        <v>24</v>
      </c>
      <c r="B46" s="92">
        <f t="shared" si="1"/>
        <v>41080.100865834902</v>
      </c>
      <c r="C46" s="92">
        <f t="shared" si="2"/>
        <v>23351.084449834416</v>
      </c>
      <c r="D46" s="92">
        <f t="shared" si="3"/>
        <v>3809738.3271084819</v>
      </c>
      <c r="E46" s="92">
        <f>IF(ISERROR(A46),NA(),SUM(B$22:B46))</f>
        <v>934329.48490209365</v>
      </c>
    </row>
    <row r="47" spans="1:5" x14ac:dyDescent="0.25">
      <c r="A47" s="2">
        <f t="shared" si="0"/>
        <v>25</v>
      </c>
      <c r="B47" s="92">
        <f t="shared" si="1"/>
        <v>41272.165210341569</v>
      </c>
      <c r="C47" s="92">
        <f t="shared" si="2"/>
        <v>23487.299109125117</v>
      </c>
      <c r="D47" s="92">
        <f t="shared" si="3"/>
        <v>3827523.1932096984</v>
      </c>
      <c r="E47" s="92">
        <f>IF(ISERROR(A47),NA(),SUM(B$22:B47))</f>
        <v>975601.65011243522</v>
      </c>
    </row>
    <row r="48" spans="1:5" x14ac:dyDescent="0.25">
      <c r="A48" s="2">
        <f t="shared" si="0"/>
        <v>26</v>
      </c>
      <c r="B48" s="92">
        <f t="shared" si="1"/>
        <v>41464.834593104752</v>
      </c>
      <c r="C48" s="92">
        <f t="shared" si="2"/>
        <v>23624.308353928347</v>
      </c>
      <c r="D48" s="92">
        <f t="shared" si="3"/>
        <v>3845363.7194488747</v>
      </c>
      <c r="E48" s="92">
        <f>IF(ISERROR(A48),NA(),SUM(B$22:B48))</f>
        <v>1017066.48470554</v>
      </c>
    </row>
    <row r="49" spans="1:5" x14ac:dyDescent="0.25">
      <c r="A49" s="2">
        <f t="shared" si="0"/>
        <v>27</v>
      </c>
      <c r="B49" s="92">
        <f t="shared" si="1"/>
        <v>41658.106960695826</v>
      </c>
      <c r="C49" s="92">
        <f t="shared" si="2"/>
        <v>23762.116819326264</v>
      </c>
      <c r="D49" s="92">
        <f t="shared" si="3"/>
        <v>3863259.7095902441</v>
      </c>
      <c r="E49" s="92">
        <f>IF(ISERROR(A49),NA(),SUM(B$22:B49))</f>
        <v>1058724.5916662358</v>
      </c>
    </row>
    <row r="50" spans="1:5" x14ac:dyDescent="0.25">
      <c r="A50" s="2">
        <f t="shared" si="0"/>
        <v>28</v>
      </c>
      <c r="B50" s="92">
        <f t="shared" si="1"/>
        <v>41851.980187227324</v>
      </c>
      <c r="C50" s="92">
        <f t="shared" si="2"/>
        <v>23900.729167439</v>
      </c>
      <c r="D50" s="92">
        <f t="shared" si="3"/>
        <v>3881210.9606100325</v>
      </c>
      <c r="E50" s="92">
        <f>IF(ISERROR(A50),NA(),SUM(B$22:B50))</f>
        <v>1100576.5718534631</v>
      </c>
    </row>
    <row r="51" spans="1:5" x14ac:dyDescent="0.25">
      <c r="A51" s="2">
        <f t="shared" si="0"/>
        <v>29</v>
      </c>
      <c r="B51" s="92">
        <f t="shared" si="1"/>
        <v>42046.452073275032</v>
      </c>
      <c r="C51" s="92">
        <f t="shared" si="2"/>
        <v>24040.150087582395</v>
      </c>
      <c r="D51" s="92">
        <f t="shared" si="3"/>
        <v>3899217.2625957252</v>
      </c>
      <c r="E51" s="92">
        <f>IF(ISERROR(A51),NA(),SUM(B$22:B51))</f>
        <v>1142623.0239267382</v>
      </c>
    </row>
    <row r="52" spans="1:5" x14ac:dyDescent="0.25">
      <c r="A52" s="2">
        <f t="shared" si="0"/>
        <v>30</v>
      </c>
      <c r="B52" s="92">
        <f t="shared" si="1"/>
        <v>42241.520344786702</v>
      </c>
      <c r="C52" s="92">
        <f t="shared" si="2"/>
        <v>24180.384296426626</v>
      </c>
      <c r="D52" s="92">
        <f t="shared" si="3"/>
        <v>3917278.3986440855</v>
      </c>
      <c r="E52" s="92">
        <f>IF(ISERROR(A52),NA(),SUM(B$22:B52))</f>
        <v>1184864.544271525</v>
      </c>
    </row>
    <row r="53" spans="1:5" x14ac:dyDescent="0.25">
      <c r="A53" s="2">
        <f t="shared" si="0"/>
        <v>31</v>
      </c>
      <c r="B53" s="92">
        <f t="shared" si="1"/>
        <v>42437.182651977266</v>
      </c>
      <c r="C53" s="92">
        <f t="shared" si="2"/>
        <v>24321.436538155776</v>
      </c>
      <c r="D53" s="92">
        <f t="shared" si="3"/>
        <v>3935394.1447579069</v>
      </c>
      <c r="E53" s="92">
        <f>IF(ISERROR(A53),NA(),SUM(B$22:B53))</f>
        <v>1227301.7269235023</v>
      </c>
    </row>
    <row r="54" spans="1:5" x14ac:dyDescent="0.25">
      <c r="A54" s="2">
        <f t="shared" si="0"/>
        <v>32</v>
      </c>
      <c r="B54" s="92">
        <f t="shared" si="1"/>
        <v>42633.436568210331</v>
      </c>
      <c r="C54" s="92">
        <f t="shared" si="2"/>
        <v>24463.311584628354</v>
      </c>
      <c r="D54" s="92">
        <f t="shared" si="3"/>
        <v>3953564.2697414891</v>
      </c>
      <c r="E54" s="92">
        <f>IF(ISERROR(A54),NA(),SUM(B$22:B54))</f>
        <v>1269935.1634917127</v>
      </c>
    </row>
    <row r="55" spans="1:5" x14ac:dyDescent="0.25">
      <c r="A55" s="2">
        <f t="shared" si="0"/>
        <v>33</v>
      </c>
      <c r="B55" s="92">
        <f t="shared" si="1"/>
        <v>42830.279588865807</v>
      </c>
      <c r="C55" s="92">
        <f t="shared" si="2"/>
        <v>24606.014235538685</v>
      </c>
      <c r="D55" s="92">
        <f t="shared" si="3"/>
        <v>3971788.5350948158</v>
      </c>
      <c r="E55" s="92">
        <f>IF(ISERROR(A55),NA(),SUM(B$22:B55))</f>
        <v>1312765.4430805785</v>
      </c>
    </row>
    <row r="56" spans="1:5" x14ac:dyDescent="0.25">
      <c r="A56" s="2">
        <f t="shared" si="0"/>
        <v>34</v>
      </c>
      <c r="B56" s="92">
        <f t="shared" si="1"/>
        <v>43027.709130193507</v>
      </c>
      <c r="C56" s="92">
        <f t="shared" si="2"/>
        <v>24749.549318579331</v>
      </c>
      <c r="D56" s="92">
        <f t="shared" si="3"/>
        <v>3990066.6949064299</v>
      </c>
      <c r="E56" s="92">
        <f>IF(ISERROR(A56),NA(),SUM(B$22:B56))</f>
        <v>1355793.152210772</v>
      </c>
    </row>
    <row r="57" spans="1:5" x14ac:dyDescent="0.25">
      <c r="A57" s="2">
        <f t="shared" si="0"/>
        <v>35</v>
      </c>
      <c r="B57" s="92">
        <f t="shared" si="1"/>
        <v>43225.722528152663</v>
      </c>
      <c r="C57" s="92">
        <f t="shared" si="2"/>
        <v>24893.921689604376</v>
      </c>
      <c r="D57" s="92">
        <f t="shared" si="3"/>
        <v>4008398.4957449781</v>
      </c>
      <c r="E57" s="92">
        <f>IF(ISERROR(A57),NA(),SUM(B$22:B57))</f>
        <v>1399018.8747389247</v>
      </c>
    </row>
    <row r="58" spans="1:5" x14ac:dyDescent="0.25">
      <c r="A58" s="2">
        <f t="shared" si="0"/>
        <v>36</v>
      </c>
      <c r="B58" s="92">
        <f t="shared" si="1"/>
        <v>43424.317037236928</v>
      </c>
      <c r="C58" s="92">
        <f t="shared" si="2"/>
        <v>25039.136232793739</v>
      </c>
      <c r="D58" s="92">
        <f t="shared" si="3"/>
        <v>4026783.6765494212</v>
      </c>
      <c r="E58" s="92">
        <f>IF(ISERROR(A58),NA(),SUM(B$22:B58))</f>
        <v>1442443.1917761615</v>
      </c>
    </row>
    <row r="59" spans="1:5" x14ac:dyDescent="0.25">
      <c r="A59" s="2">
        <f t="shared" si="0"/>
        <v>37</v>
      </c>
      <c r="B59" s="92">
        <f t="shared" si="1"/>
        <v>43623.489829285063</v>
      </c>
      <c r="C59" s="92">
        <f t="shared" si="2"/>
        <v>25185.197860818367</v>
      </c>
      <c r="D59" s="92">
        <f t="shared" si="3"/>
        <v>4045221.9685178879</v>
      </c>
      <c r="E59" s="92">
        <f>IF(ISERROR(A59),NA(),SUM(B$22:B59))</f>
        <v>1486066.6816054466</v>
      </c>
    </row>
    <row r="60" spans="1:5" x14ac:dyDescent="0.25">
      <c r="A60" s="2">
        <f t="shared" si="0"/>
        <v>38</v>
      </c>
      <c r="B60" s="92">
        <f t="shared" si="1"/>
        <v>43823.237992276787</v>
      </c>
      <c r="C60" s="92">
        <f t="shared" si="2"/>
        <v>25332.111515006476</v>
      </c>
      <c r="D60" s="92">
        <f t="shared" si="3"/>
        <v>4063713.0949951583</v>
      </c>
      <c r="E60" s="92">
        <f>IF(ISERROR(A60),NA(),SUM(B$22:B60))</f>
        <v>1529889.9195977235</v>
      </c>
    </row>
    <row r="61" spans="1:5" x14ac:dyDescent="0.25">
      <c r="A61" s="2">
        <f t="shared" si="0"/>
        <v>39</v>
      </c>
      <c r="B61" s="92">
        <f t="shared" si="1"/>
        <v>44023.558529113878</v>
      </c>
      <c r="C61" s="92">
        <f t="shared" si="2"/>
        <v>25479.882165510677</v>
      </c>
      <c r="D61" s="92">
        <f t="shared" si="3"/>
        <v>4082256.7713587615</v>
      </c>
      <c r="E61" s="92">
        <f>IF(ISERROR(A61),NA(),SUM(B$22:B61))</f>
        <v>1573913.4781268374</v>
      </c>
    </row>
    <row r="62" spans="1:5" x14ac:dyDescent="0.25">
      <c r="A62" s="2">
        <f t="shared" si="0"/>
        <v>40</v>
      </c>
      <c r="B62" s="92">
        <f t="shared" si="1"/>
        <v>44224.448356386245</v>
      </c>
      <c r="C62" s="92">
        <f t="shared" si="2"/>
        <v>25628.514811476161</v>
      </c>
      <c r="D62" s="92">
        <f t="shared" si="3"/>
        <v>4100852.7049036715</v>
      </c>
      <c r="E62" s="92">
        <f>IF(ISERROR(A62),NA(),SUM(B$22:B62))</f>
        <v>1618137.9264832237</v>
      </c>
    </row>
    <row r="63" spans="1:5" x14ac:dyDescent="0.25">
      <c r="A63" s="2">
        <f t="shared" si="0"/>
        <v>41</v>
      </c>
      <c r="B63" s="92">
        <f t="shared" si="1"/>
        <v>44425.90430312277</v>
      </c>
      <c r="C63" s="92">
        <f t="shared" si="2"/>
        <v>25778.014481209775</v>
      </c>
      <c r="D63" s="92">
        <f t="shared" si="3"/>
        <v>4119500.5947255846</v>
      </c>
      <c r="E63" s="92">
        <f>IF(ISERROR(A63),NA(),SUM(B$22:B63))</f>
        <v>1662563.8307863465</v>
      </c>
    </row>
    <row r="64" spans="1:5" x14ac:dyDescent="0.25">
      <c r="A64" s="2">
        <f t="shared" si="0"/>
        <v>42</v>
      </c>
      <c r="B64" s="92">
        <f t="shared" si="1"/>
        <v>44627.923109526826</v>
      </c>
      <c r="C64" s="92">
        <f t="shared" si="2"/>
        <v>25928.38623235016</v>
      </c>
      <c r="D64" s="92">
        <f t="shared" si="3"/>
        <v>4138200.1316027613</v>
      </c>
      <c r="E64" s="92">
        <f>IF(ISERROR(A64),NA(),SUM(B$22:B64))</f>
        <v>1707191.7538958732</v>
      </c>
    </row>
    <row r="65" spans="1:5" x14ac:dyDescent="0.25">
      <c r="A65" s="2">
        <f t="shared" si="0"/>
        <v>43</v>
      </c>
      <c r="B65" s="92">
        <f t="shared" si="1"/>
        <v>44830.501425696239</v>
      </c>
      <c r="C65" s="92">
        <f t="shared" si="2"/>
        <v>26079.635152038871</v>
      </c>
      <c r="D65" s="92">
        <f t="shared" si="3"/>
        <v>4156950.9978764188</v>
      </c>
      <c r="E65" s="92">
        <f>IF(ISERROR(A65),NA(),SUM(B$22:B65))</f>
        <v>1752022.2553215695</v>
      </c>
    </row>
    <row r="66" spans="1:5" x14ac:dyDescent="0.25">
      <c r="A66" s="2">
        <f t="shared" si="0"/>
        <v>44</v>
      </c>
      <c r="B66" s="92">
        <f t="shared" si="1"/>
        <v>45033.635810327527</v>
      </c>
      <c r="C66" s="92">
        <f t="shared" si="2"/>
        <v>26231.766357092431</v>
      </c>
      <c r="D66" s="92">
        <f t="shared" si="3"/>
        <v>4175752.8673296538</v>
      </c>
      <c r="E66" s="92">
        <f>IF(ISERROR(A66),NA(),SUM(B$22:B66))</f>
        <v>1797055.891131897</v>
      </c>
    </row>
    <row r="67" spans="1:5" x14ac:dyDescent="0.25">
      <c r="A67" s="2">
        <f t="shared" si="0"/>
        <v>45</v>
      </c>
      <c r="B67" s="92">
        <f t="shared" si="1"/>
        <v>45237.322729404237</v>
      </c>
      <c r="C67" s="92">
        <f t="shared" si="2"/>
        <v>26384.784994175476</v>
      </c>
      <c r="D67" s="92">
        <f t="shared" si="3"/>
        <v>4194605.4050648827</v>
      </c>
      <c r="E67" s="92">
        <f>IF(ISERROR(A67),NA(),SUM(B$22:B67))</f>
        <v>1842293.2138613013</v>
      </c>
    </row>
    <row r="68" spans="1:5" x14ac:dyDescent="0.25">
      <c r="A68" s="2">
        <f t="shared" si="0"/>
        <v>46</v>
      </c>
      <c r="B68" s="92">
        <f t="shared" si="1"/>
        <v>45441.558554869218</v>
      </c>
      <c r="C68" s="92">
        <f t="shared" si="2"/>
        <v>26538.696239974834</v>
      </c>
      <c r="D68" s="92">
        <f t="shared" si="3"/>
        <v>4213508.2673797775</v>
      </c>
      <c r="E68" s="92">
        <f>IF(ISERROR(A68),NA(),SUM(B$22:B68))</f>
        <v>1887734.7724161705</v>
      </c>
    </row>
    <row r="69" spans="1:5" x14ac:dyDescent="0.25">
      <c r="A69" s="2">
        <f t="shared" si="0"/>
        <v>47</v>
      </c>
      <c r="B69" s="92">
        <f t="shared" si="1"/>
        <v>45646.339563280577</v>
      </c>
      <c r="C69" s="92">
        <f t="shared" si="2"/>
        <v>26693.50530137468</v>
      </c>
      <c r="D69" s="92">
        <f t="shared" si="3"/>
        <v>4232461.1016416838</v>
      </c>
      <c r="E69" s="92">
        <f>IF(ISERROR(A69),NA(),SUM(B$22:B69))</f>
        <v>1933381.111979451</v>
      </c>
    </row>
    <row r="70" spans="1:5" x14ac:dyDescent="0.25">
      <c r="A70" s="2">
        <f t="shared" si="0"/>
        <v>48</v>
      </c>
      <c r="B70" s="92">
        <f t="shared" si="1"/>
        <v>45851.661934451222</v>
      </c>
      <c r="C70" s="92">
        <f t="shared" si="2"/>
        <v>26849.217415632702</v>
      </c>
      <c r="D70" s="92">
        <f t="shared" si="3"/>
        <v>4251463.5461605024</v>
      </c>
      <c r="E70" s="92">
        <f>IF(ISERROR(A70),NA(),SUM(B$22:B70))</f>
        <v>1979232.7739139022</v>
      </c>
    </row>
    <row r="71" spans="1:5" x14ac:dyDescent="0.25">
      <c r="A71" s="2">
        <f t="shared" si="0"/>
        <v>49</v>
      </c>
      <c r="B71" s="92">
        <f t="shared" si="1"/>
        <v>46057.521750071755</v>
      </c>
      <c r="C71" s="92">
        <f t="shared" si="2"/>
        <v>27005.837850557233</v>
      </c>
      <c r="D71" s="92">
        <f t="shared" si="3"/>
        <v>4270515.2300600167</v>
      </c>
      <c r="E71" s="92">
        <f>IF(ISERROR(A71),NA(),SUM(B$22:B71))</f>
        <v>2025290.295663974</v>
      </c>
    </row>
    <row r="72" spans="1:5" x14ac:dyDescent="0.25">
      <c r="A72" s="2">
        <f t="shared" si="0"/>
        <v>50</v>
      </c>
      <c r="B72" s="92">
        <f t="shared" si="1"/>
        <v>46263.914992316495</v>
      </c>
      <c r="C72" s="92">
        <f t="shared" si="2"/>
        <v>27163.371904685479</v>
      </c>
      <c r="D72" s="92">
        <f t="shared" si="3"/>
        <v>4289615.7731476482</v>
      </c>
      <c r="E72" s="92">
        <f>IF(ISERROR(A72),NA(),SUM(B$22:B72))</f>
        <v>2071554.2106562904</v>
      </c>
    </row>
    <row r="73" spans="1:5" x14ac:dyDescent="0.25">
      <c r="A73" s="2">
        <f t="shared" si="0"/>
        <v>51</v>
      </c>
      <c r="B73" s="92">
        <f t="shared" si="1"/>
        <v>46470.837542432499</v>
      </c>
      <c r="C73" s="92">
        <f t="shared" si="2"/>
        <v>27321.824907462811</v>
      </c>
      <c r="D73" s="92">
        <f t="shared" si="3"/>
        <v>4308764.7857826175</v>
      </c>
      <c r="E73" s="92">
        <f>IF(ISERROR(A73),NA(),SUM(B$22:B73))</f>
        <v>2118025.0481987228</v>
      </c>
    </row>
    <row r="74" spans="1:5" x14ac:dyDescent="0.25">
      <c r="A74" s="2">
        <f t="shared" si="0"/>
        <v>52</v>
      </c>
      <c r="B74" s="92">
        <f t="shared" si="1"/>
        <v>46678.28517931133</v>
      </c>
      <c r="C74" s="92">
        <f t="shared" si="2"/>
        <v>27481.202219423009</v>
      </c>
      <c r="D74" s="92">
        <f t="shared" si="3"/>
        <v>4327961.868742506</v>
      </c>
      <c r="E74" s="92">
        <f>IF(ISERROR(A74),NA(),SUM(B$22:B74))</f>
        <v>2164703.3333780342</v>
      </c>
    </row>
    <row r="75" spans="1:5" x14ac:dyDescent="0.25">
      <c r="A75" s="2">
        <f t="shared" si="0"/>
        <v>53</v>
      </c>
      <c r="B75" s="92">
        <f t="shared" si="1"/>
        <v>46886.253578043455</v>
      </c>
      <c r="C75" s="92">
        <f t="shared" si="2"/>
        <v>27641.509232369648</v>
      </c>
      <c r="D75" s="92">
        <f t="shared" si="3"/>
        <v>4347206.6130881803</v>
      </c>
      <c r="E75" s="92">
        <f>IF(ISERROR(A75),NA(),SUM(B$22:B75))</f>
        <v>2211589.5869560777</v>
      </c>
    </row>
    <row r="76" spans="1:5" x14ac:dyDescent="0.25">
      <c r="A76" s="2">
        <f t="shared" si="0"/>
        <v>54</v>
      </c>
      <c r="B76" s="92">
        <f t="shared" si="1"/>
        <v>47094.738308454929</v>
      </c>
      <c r="C76" s="92">
        <f t="shared" si="2"/>
        <v>27802.751369558475</v>
      </c>
      <c r="D76" s="92">
        <f t="shared" si="3"/>
        <v>4366498.6000270769</v>
      </c>
      <c r="E76" s="92">
        <f>IF(ISERROR(A76),NA(),SUM(B$22:B76))</f>
        <v>2258684.3252645326</v>
      </c>
    </row>
    <row r="77" spans="1:5" x14ac:dyDescent="0.25">
      <c r="A77" s="2">
        <f t="shared" si="0"/>
        <v>55</v>
      </c>
      <c r="B77" s="92">
        <f t="shared" si="1"/>
        <v>47303.734833626302</v>
      </c>
      <c r="C77" s="92">
        <f t="shared" si="2"/>
        <v>27964.934085880894</v>
      </c>
      <c r="D77" s="92">
        <f t="shared" si="3"/>
        <v>4385837.4007748216</v>
      </c>
      <c r="E77" s="92">
        <f>IF(ISERROR(A77),NA(),SUM(B$22:B77))</f>
        <v>2305988.0600981587</v>
      </c>
    </row>
    <row r="78" spans="1:5" x14ac:dyDescent="0.25">
      <c r="A78" s="2">
        <f t="shared" si="0"/>
        <v>56</v>
      </c>
      <c r="B78" s="92">
        <f t="shared" si="1"/>
        <v>47513.238508393537</v>
      </c>
      <c r="C78" s="92">
        <f t="shared" si="2"/>
        <v>28128.062868048532</v>
      </c>
      <c r="D78" s="92">
        <f t="shared" si="3"/>
        <v>4405222.5764151672</v>
      </c>
      <c r="E78" s="92">
        <f>IF(ISERROR(A78),NA(),SUM(B$22:B78))</f>
        <v>2353501.2986065522</v>
      </c>
    </row>
    <row r="79" spans="1:5" x14ac:dyDescent="0.25">
      <c r="A79" s="2">
        <f t="shared" si="0"/>
        <v>57</v>
      </c>
      <c r="B79" s="92">
        <f t="shared" si="1"/>
        <v>47723.244577830614</v>
      </c>
      <c r="C79" s="92">
        <f t="shared" si="2"/>
        <v>28292.143234778821</v>
      </c>
      <c r="D79" s="92">
        <f t="shared" si="3"/>
        <v>4424653.6777582187</v>
      </c>
      <c r="E79" s="92">
        <f>IF(ISERROR(A79),NA(),SUM(B$22:B79))</f>
        <v>2401224.5431843828</v>
      </c>
    </row>
    <row r="80" spans="1:5" x14ac:dyDescent="0.25">
      <c r="A80" s="2">
        <f t="shared" si="0"/>
        <v>58</v>
      </c>
      <c r="B80" s="92">
        <f t="shared" si="1"/>
        <v>47933.74817571367</v>
      </c>
      <c r="C80" s="92">
        <f t="shared" si="2"/>
        <v>28457.180736981692</v>
      </c>
      <c r="D80" s="92">
        <f t="shared" si="3"/>
        <v>4444130.2451969506</v>
      </c>
      <c r="E80" s="92">
        <f>IF(ISERROR(A80),NA(),SUM(B$22:B80))</f>
        <v>2449158.2913600965</v>
      </c>
    </row>
    <row r="81" spans="1:5" x14ac:dyDescent="0.25">
      <c r="A81" s="2">
        <f t="shared" si="0"/>
        <v>59</v>
      </c>
      <c r="B81" s="92">
        <f t="shared" si="1"/>
        <v>48144.744322966595</v>
      </c>
      <c r="C81" s="92">
        <f t="shared" si="2"/>
        <v>28623.180957947425</v>
      </c>
      <c r="D81" s="92">
        <f t="shared" si="3"/>
        <v>4463651.8085619695</v>
      </c>
      <c r="E81" s="92">
        <f>IF(ISERROR(A81),NA(),SUM(B$22:B81))</f>
        <v>2497303.0356830633</v>
      </c>
    </row>
    <row r="82" spans="1:5" x14ac:dyDescent="0.25">
      <c r="A82" s="2">
        <f t="shared" si="0"/>
        <v>60</v>
      </c>
      <c r="B82" s="92">
        <f t="shared" si="1"/>
        <v>48356.227926087631</v>
      </c>
      <c r="C82" s="92">
        <f t="shared" si="2"/>
        <v>28790.149513535449</v>
      </c>
      <c r="D82" s="92">
        <f t="shared" si="3"/>
        <v>4483217.8869745219</v>
      </c>
      <c r="E82" s="92">
        <f>IF(ISERROR(A82),NA(),SUM(B$22:B82))</f>
        <v>2545659.2636091509</v>
      </c>
    </row>
    <row r="83" spans="1:5" x14ac:dyDescent="0.25">
      <c r="A83" s="2">
        <f t="shared" si="0"/>
        <v>61</v>
      </c>
      <c r="B83" s="92">
        <f t="shared" si="1"/>
        <v>48568.193775556952</v>
      </c>
      <c r="C83" s="92">
        <f t="shared" si="2"/>
        <v>28958.092052364405</v>
      </c>
      <c r="D83" s="92">
        <f t="shared" si="3"/>
        <v>4502827.9886977142</v>
      </c>
      <c r="E83" s="92">
        <f>IF(ISERROR(A83),NA(),SUM(B$22:B83))</f>
        <v>2594227.4573847079</v>
      </c>
    </row>
    <row r="84" spans="1:5" x14ac:dyDescent="0.25">
      <c r="A84" s="2">
        <f t="shared" si="0"/>
        <v>62</v>
      </c>
      <c r="B84" s="92">
        <f t="shared" si="1"/>
        <v>48780.636544224864</v>
      </c>
      <c r="C84" s="92">
        <f t="shared" si="2"/>
        <v>29127.014256003204</v>
      </c>
      <c r="D84" s="92">
        <f t="shared" si="3"/>
        <v>4522481.6109859357</v>
      </c>
      <c r="E84" s="92">
        <f>IF(ISERROR(A84),NA(),SUM(B$22:B84))</f>
        <v>2643008.0939289327</v>
      </c>
    </row>
    <row r="85" spans="1:5" x14ac:dyDescent="0.25">
      <c r="A85" s="2">
        <f t="shared" si="0"/>
        <v>63</v>
      </c>
      <c r="B85" s="92">
        <f t="shared" si="1"/>
        <v>48993.550785680593</v>
      </c>
      <c r="C85" s="92">
        <f t="shared" si="2"/>
        <v>29296.921839163213</v>
      </c>
      <c r="D85" s="92">
        <f t="shared" si="3"/>
        <v>4542178.2399324523</v>
      </c>
      <c r="E85" s="92">
        <f>IF(ISERROR(A85),NA(),SUM(B$22:B85))</f>
        <v>2692001.6447146134</v>
      </c>
    </row>
    <row r="86" spans="1:5" x14ac:dyDescent="0.25">
      <c r="A86" s="2">
        <f t="shared" si="0"/>
        <v>64</v>
      </c>
      <c r="B86" s="92">
        <f t="shared" si="1"/>
        <v>49206.930932601193</v>
      </c>
      <c r="C86" s="92">
        <f t="shared" si="2"/>
        <v>29467.820549891669</v>
      </c>
      <c r="D86" s="92">
        <f t="shared" si="3"/>
        <v>4561917.350315162</v>
      </c>
      <c r="E86" s="92">
        <f>IF(ISERROR(A86),NA(),SUM(B$22:B86))</f>
        <v>2741208.5756472144</v>
      </c>
    </row>
    <row r="87" spans="1:5" x14ac:dyDescent="0.25">
      <c r="A87" s="2">
        <f t="shared" ref="A87:A150" si="4">IF(type=1,IF(A86&gt;=nper-1,NA(),A86+1),IF(A86&gt;=nper,NA(),A86+1))</f>
        <v>65</v>
      </c>
      <c r="B87" s="92">
        <f t="shared" ref="B87:B150" si="5">IF(ISERROR(A87),NA(),D86*rper)</f>
        <v>49420.771295080543</v>
      </c>
      <c r="C87" s="92">
        <f t="shared" ref="C87:C150" si="6">IF(A87&lt;=IF(type=1,nper-1,nper),FV(gper,A87,,-w),NA())</f>
        <v>29639.716169766034</v>
      </c>
      <c r="D87" s="92">
        <f t="shared" si="3"/>
        <v>4581698.4054404767</v>
      </c>
      <c r="E87" s="92">
        <f>IF(ISERROR(A87),NA(),SUM(B$22:B87))</f>
        <v>2790629.3469422949</v>
      </c>
    </row>
    <row r="88" spans="1:5" x14ac:dyDescent="0.25">
      <c r="A88" s="2">
        <f t="shared" si="4"/>
        <v>66</v>
      </c>
      <c r="B88" s="92">
        <f t="shared" si="5"/>
        <v>49635.066058938115</v>
      </c>
      <c r="C88" s="92">
        <f t="shared" si="6"/>
        <v>29812.61451408967</v>
      </c>
      <c r="D88" s="92">
        <f t="shared" si="3"/>
        <v>4601520.856985325</v>
      </c>
      <c r="E88" s="92">
        <f>IF(ISERROR(A88),NA(),SUM(B$22:B88))</f>
        <v>2840264.4130012328</v>
      </c>
    </row>
    <row r="89" spans="1:5" x14ac:dyDescent="0.25">
      <c r="A89" s="2">
        <f t="shared" si="4"/>
        <v>67</v>
      </c>
      <c r="B89" s="92">
        <f t="shared" si="5"/>
        <v>49849.809284007308</v>
      </c>
      <c r="C89" s="92">
        <f t="shared" si="6"/>
        <v>29986.521432088528</v>
      </c>
      <c r="D89" s="92">
        <f t="shared" si="3"/>
        <v>4621384.1448372435</v>
      </c>
      <c r="E89" s="92">
        <f>IF(ISERROR(A89),NA(),SUM(B$22:B89))</f>
        <v>2890114.22228524</v>
      </c>
    </row>
    <row r="90" spans="1:5" x14ac:dyDescent="0.25">
      <c r="A90" s="2">
        <f t="shared" si="4"/>
        <v>68</v>
      </c>
      <c r="B90" s="92">
        <f t="shared" si="5"/>
        <v>50064.994902403087</v>
      </c>
      <c r="C90" s="92">
        <f t="shared" si="6"/>
        <v>30161.442807109044</v>
      </c>
      <c r="D90" s="92">
        <f t="shared" si="3"/>
        <v>4641287.6969325375</v>
      </c>
      <c r="E90" s="92">
        <f>IF(ISERROR(A90),NA(),SUM(B$22:B90))</f>
        <v>2940179.2171876431</v>
      </c>
    </row>
    <row r="91" spans="1:5" x14ac:dyDescent="0.25">
      <c r="A91" s="2">
        <f t="shared" si="4"/>
        <v>69</v>
      </c>
      <c r="B91" s="92">
        <f t="shared" si="5"/>
        <v>50280.616716768774</v>
      </c>
      <c r="C91" s="92">
        <f t="shared" si="6"/>
        <v>30337.384556817186</v>
      </c>
      <c r="D91" s="92">
        <f t="shared" ref="D91:D154" si="7">IF(ISERROR(A91),NA(),D90-C91+B91)</f>
        <v>4661230.9290924892</v>
      </c>
      <c r="E91" s="92">
        <f>IF(ISERROR(A91),NA(),SUM(B$22:B91))</f>
        <v>2990459.8339044116</v>
      </c>
    </row>
    <row r="92" spans="1:5" x14ac:dyDescent="0.25">
      <c r="A92" s="2">
        <f t="shared" si="4"/>
        <v>70</v>
      </c>
      <c r="B92" s="92">
        <f t="shared" si="5"/>
        <v>50496.668398501577</v>
      </c>
      <c r="C92" s="92">
        <f t="shared" si="6"/>
        <v>30514.352633398619</v>
      </c>
      <c r="D92" s="92">
        <f t="shared" si="7"/>
        <v>4681213.2448575916</v>
      </c>
      <c r="E92" s="92">
        <f>IF(ISERROR(A92),NA(),SUM(B$22:B92))</f>
        <v>3040956.502302913</v>
      </c>
    </row>
    <row r="93" spans="1:5" x14ac:dyDescent="0.25">
      <c r="A93" s="2">
        <f t="shared" si="4"/>
        <v>71</v>
      </c>
      <c r="B93" s="92">
        <f t="shared" si="5"/>
        <v>50713.143485956854</v>
      </c>
      <c r="C93" s="92">
        <f t="shared" si="6"/>
        <v>30692.353023760104</v>
      </c>
      <c r="D93" s="92">
        <f t="shared" si="7"/>
        <v>4701234.0353197884</v>
      </c>
      <c r="E93" s="92">
        <f>IF(ISERROR(A93),NA(),SUM(B$22:B93))</f>
        <v>3091669.6457888698</v>
      </c>
    </row>
    <row r="94" spans="1:5" x14ac:dyDescent="0.25">
      <c r="A94" s="2">
        <f t="shared" si="4"/>
        <v>72</v>
      </c>
      <c r="B94" s="92">
        <f t="shared" si="5"/>
        <v>50930.035382630653</v>
      </c>
      <c r="C94" s="92">
        <f t="shared" si="6"/>
        <v>30871.391749732047</v>
      </c>
      <c r="D94" s="92">
        <f t="shared" si="7"/>
        <v>4721292.6789526865</v>
      </c>
      <c r="E94" s="92">
        <f>IF(ISERROR(A94),NA(),SUM(B$22:B94))</f>
        <v>3142599.6811715006</v>
      </c>
    </row>
    <row r="95" spans="1:5" x14ac:dyDescent="0.25">
      <c r="A95" s="2">
        <f t="shared" si="4"/>
        <v>73</v>
      </c>
      <c r="B95" s="92">
        <f t="shared" si="5"/>
        <v>51147.337355320378</v>
      </c>
      <c r="C95" s="92">
        <f t="shared" si="6"/>
        <v>31051.474868272151</v>
      </c>
      <c r="D95" s="92">
        <f t="shared" si="7"/>
        <v>4741388.5414397344</v>
      </c>
      <c r="E95" s="92">
        <f>IF(ISERROR(A95),NA(),SUM(B$22:B95))</f>
        <v>3193747.0185268209</v>
      </c>
    </row>
    <row r="96" spans="1:5" x14ac:dyDescent="0.25">
      <c r="A96" s="2">
        <f t="shared" si="4"/>
        <v>74</v>
      </c>
      <c r="B96" s="92">
        <f t="shared" si="5"/>
        <v>51365.042532263396</v>
      </c>
      <c r="C96" s="92">
        <f t="shared" si="6"/>
        <v>31232.608471670403</v>
      </c>
      <c r="D96" s="92">
        <f t="shared" si="7"/>
        <v>4761520.9755003275</v>
      </c>
      <c r="E96" s="92">
        <f>IF(ISERROR(A96),NA(),SUM(B$22:B96))</f>
        <v>3245112.0610590843</v>
      </c>
    </row>
    <row r="97" spans="1:5" x14ac:dyDescent="0.25">
      <c r="A97" s="2">
        <f t="shared" si="4"/>
        <v>75</v>
      </c>
      <c r="B97" s="92">
        <f t="shared" si="5"/>
        <v>51583.143901253155</v>
      </c>
      <c r="C97" s="92">
        <f t="shared" si="6"/>
        <v>31414.798687755148</v>
      </c>
      <c r="D97" s="92">
        <f t="shared" si="7"/>
        <v>4781689.3207138255</v>
      </c>
      <c r="E97" s="92">
        <f>IF(ISERROR(A97),NA(),SUM(B$22:B97))</f>
        <v>3296695.2049603374</v>
      </c>
    </row>
    <row r="98" spans="1:5" x14ac:dyDescent="0.25">
      <c r="A98" s="2">
        <f t="shared" si="4"/>
        <v>76</v>
      </c>
      <c r="B98" s="92">
        <f t="shared" si="5"/>
        <v>51801.634307732711</v>
      </c>
      <c r="C98" s="92">
        <f t="shared" si="6"/>
        <v>31598.051680100387</v>
      </c>
      <c r="D98" s="92">
        <f t="shared" si="7"/>
        <v>4801892.9033414582</v>
      </c>
      <c r="E98" s="92">
        <f>IF(ISERROR(A98),NA(),SUM(B$22:B98))</f>
        <v>3348496.8392680702</v>
      </c>
    </row>
    <row r="99" spans="1:5" x14ac:dyDescent="0.25">
      <c r="A99" s="2">
        <f t="shared" si="4"/>
        <v>77</v>
      </c>
      <c r="B99" s="92">
        <f t="shared" si="5"/>
        <v>52020.506452865397</v>
      </c>
      <c r="C99" s="92">
        <f t="shared" si="6"/>
        <v>31782.373648234312</v>
      </c>
      <c r="D99" s="92">
        <f t="shared" si="7"/>
        <v>4822131.0361460885</v>
      </c>
      <c r="E99" s="92">
        <f>IF(ISERROR(A99),NA(),SUM(B$22:B99))</f>
        <v>3400517.3457209356</v>
      </c>
    </row>
    <row r="100" spans="1:5" x14ac:dyDescent="0.25">
      <c r="A100" s="2">
        <f t="shared" si="4"/>
        <v>78</v>
      </c>
      <c r="B100" s="92">
        <f t="shared" si="5"/>
        <v>52239.752891582226</v>
      </c>
      <c r="C100" s="92">
        <f t="shared" si="6"/>
        <v>31967.770827849014</v>
      </c>
      <c r="D100" s="92">
        <f t="shared" si="7"/>
        <v>4842403.0182098215</v>
      </c>
      <c r="E100" s="92">
        <f>IF(ISERROR(A100),NA(),SUM(B$22:B100))</f>
        <v>3452757.098612518</v>
      </c>
    </row>
    <row r="101" spans="1:5" x14ac:dyDescent="0.25">
      <c r="A101" s="2">
        <f t="shared" si="4"/>
        <v>79</v>
      </c>
      <c r="B101" s="92">
        <f t="shared" si="5"/>
        <v>52459.366030605997</v>
      </c>
      <c r="C101" s="92">
        <f t="shared" si="6"/>
        <v>32154.249491011458</v>
      </c>
      <c r="D101" s="92">
        <f t="shared" si="7"/>
        <v>4862708.1347494163</v>
      </c>
      <c r="E101" s="92">
        <f>IF(ISERROR(A101),NA(),SUM(B$22:B101))</f>
        <v>3505216.464643124</v>
      </c>
    </row>
    <row r="102" spans="1:5" x14ac:dyDescent="0.25">
      <c r="A102" s="2">
        <f t="shared" si="4"/>
        <v>80</v>
      </c>
      <c r="B102" s="92">
        <f t="shared" si="5"/>
        <v>52679.338126451607</v>
      </c>
      <c r="C102" s="92">
        <f t="shared" si="6"/>
        <v>32341.815946375693</v>
      </c>
      <c r="D102" s="92">
        <f t="shared" si="7"/>
        <v>4883045.656929492</v>
      </c>
      <c r="E102" s="92">
        <f>IF(ISERROR(A102),NA(),SUM(B$22:B102))</f>
        <v>3557895.8027695757</v>
      </c>
    </row>
    <row r="103" spans="1:5" x14ac:dyDescent="0.25">
      <c r="A103" s="2">
        <f t="shared" si="4"/>
        <v>81</v>
      </c>
      <c r="B103" s="92">
        <f t="shared" si="5"/>
        <v>52899.661283402427</v>
      </c>
      <c r="C103" s="92">
        <f t="shared" si="6"/>
        <v>32530.476539396226</v>
      </c>
      <c r="D103" s="92">
        <f t="shared" si="7"/>
        <v>4903414.841673498</v>
      </c>
      <c r="E103" s="92">
        <f>IF(ISERROR(A103),NA(),SUM(B$22:B103))</f>
        <v>3610795.464052978</v>
      </c>
    </row>
    <row r="104" spans="1:5" x14ac:dyDescent="0.25">
      <c r="A104" s="2">
        <f t="shared" si="4"/>
        <v>82</v>
      </c>
      <c r="B104" s="92">
        <f t="shared" si="5"/>
        <v>53120.327451462486</v>
      </c>
      <c r="C104" s="92">
        <f t="shared" si="6"/>
        <v>32720.237652542699</v>
      </c>
      <c r="D104" s="92">
        <f t="shared" si="7"/>
        <v>4923814.9314724179</v>
      </c>
      <c r="E104" s="92">
        <f>IF(ISERROR(A104),NA(),SUM(B$22:B104))</f>
        <v>3663915.7915044404</v>
      </c>
    </row>
    <row r="105" spans="1:5" x14ac:dyDescent="0.25">
      <c r="A105" s="2">
        <f t="shared" si="4"/>
        <v>83</v>
      </c>
      <c r="B105" s="92">
        <f t="shared" si="5"/>
        <v>53341.328424284118</v>
      </c>
      <c r="C105" s="92">
        <f t="shared" si="6"/>
        <v>32911.105705515867</v>
      </c>
      <c r="D105" s="92">
        <f t="shared" si="7"/>
        <v>4944245.1541911867</v>
      </c>
      <c r="E105" s="92">
        <f>IF(ISERROR(A105),NA(),SUM(B$22:B105))</f>
        <v>3717257.1199287246</v>
      </c>
    </row>
    <row r="106" spans="1:5" x14ac:dyDescent="0.25">
      <c r="A106" s="2">
        <f t="shared" si="4"/>
        <v>84</v>
      </c>
      <c r="B106" s="92">
        <f t="shared" si="5"/>
        <v>53562.655837070779</v>
      </c>
      <c r="C106" s="92">
        <f t="shared" si="6"/>
        <v>33103.087155464709</v>
      </c>
      <c r="D106" s="92">
        <f t="shared" si="7"/>
        <v>4964704.7228727927</v>
      </c>
      <c r="E106" s="92">
        <f>IF(ISERROR(A106),NA(),SUM(B$22:B106))</f>
        <v>3770819.7757657953</v>
      </c>
    </row>
    <row r="107" spans="1:5" x14ac:dyDescent="0.25">
      <c r="A107" s="2">
        <f t="shared" si="4"/>
        <v>85</v>
      </c>
      <c r="B107" s="92">
        <f t="shared" si="5"/>
        <v>53784.301164454846</v>
      </c>
      <c r="C107" s="92">
        <f t="shared" si="6"/>
        <v>33296.188497204923</v>
      </c>
      <c r="D107" s="92">
        <f t="shared" si="7"/>
        <v>4985192.8355400423</v>
      </c>
      <c r="E107" s="92">
        <f>IF(ISERROR(A107),NA(),SUM(B$22:B107))</f>
        <v>3824604.07693025</v>
      </c>
    </row>
    <row r="108" spans="1:5" x14ac:dyDescent="0.25">
      <c r="A108" s="2">
        <f t="shared" si="4"/>
        <v>86</v>
      </c>
      <c r="B108" s="92">
        <f t="shared" si="5"/>
        <v>54006.255718350047</v>
      </c>
      <c r="C108" s="92">
        <f t="shared" si="6"/>
        <v>33490.416263438616</v>
      </c>
      <c r="D108" s="92">
        <f t="shared" si="7"/>
        <v>5005708.6749949539</v>
      </c>
      <c r="E108" s="92">
        <f>IF(ISERROR(A108),NA(),SUM(B$22:B108))</f>
        <v>3878610.3326486</v>
      </c>
    </row>
    <row r="109" spans="1:5" x14ac:dyDescent="0.25">
      <c r="A109" s="2">
        <f t="shared" si="4"/>
        <v>87</v>
      </c>
      <c r="B109" s="92">
        <f t="shared" si="5"/>
        <v>54228.510645778253</v>
      </c>
      <c r="C109" s="92">
        <f t="shared" si="6"/>
        <v>33685.777024975338</v>
      </c>
      <c r="D109" s="92">
        <f t="shared" si="7"/>
        <v>5026251.4086157568</v>
      </c>
      <c r="E109" s="92">
        <f>IF(ISERROR(A109),NA(),SUM(B$22:B109))</f>
        <v>3932838.8432943784</v>
      </c>
    </row>
    <row r="110" spans="1:5" x14ac:dyDescent="0.25">
      <c r="A110" s="2">
        <f t="shared" si="4"/>
        <v>88</v>
      </c>
      <c r="B110" s="92">
        <f t="shared" si="5"/>
        <v>54451.056926670281</v>
      </c>
      <c r="C110" s="92">
        <f t="shared" si="6"/>
        <v>33882.277390954361</v>
      </c>
      <c r="D110" s="92">
        <f t="shared" si="7"/>
        <v>5046820.1881514732</v>
      </c>
      <c r="E110" s="92">
        <f>IF(ISERROR(A110),NA(),SUM(B$22:B110))</f>
        <v>3987289.9002210489</v>
      </c>
    </row>
    <row r="111" spans="1:5" x14ac:dyDescent="0.25">
      <c r="A111" s="2">
        <f t="shared" si="4"/>
        <v>89</v>
      </c>
      <c r="B111" s="92">
        <f t="shared" si="5"/>
        <v>54673.885371640543</v>
      </c>
      <c r="C111" s="92">
        <f t="shared" si="6"/>
        <v>34079.924009068272</v>
      </c>
      <c r="D111" s="92">
        <f t="shared" si="7"/>
        <v>5067414.1495140456</v>
      </c>
      <c r="E111" s="92">
        <f>IF(ISERROR(A111),NA(),SUM(B$22:B111))</f>
        <v>4041963.7855926892</v>
      </c>
    </row>
    <row r="112" spans="1:5" x14ac:dyDescent="0.25">
      <c r="A112" s="2">
        <f t="shared" si="4"/>
        <v>90</v>
      </c>
      <c r="B112" s="92">
        <f t="shared" si="5"/>
        <v>54896.986619735071</v>
      </c>
      <c r="C112" s="92">
        <f t="shared" si="6"/>
        <v>34278.723565787826</v>
      </c>
      <c r="D112" s="92">
        <f t="shared" si="7"/>
        <v>5088032.4125679927</v>
      </c>
      <c r="E112" s="92">
        <f>IF(ISERROR(A112),NA(),SUM(B$22:B112))</f>
        <v>4096860.7722124243</v>
      </c>
    </row>
    <row r="113" spans="1:5" x14ac:dyDescent="0.25">
      <c r="A113" s="2">
        <f t="shared" si="4"/>
        <v>91</v>
      </c>
      <c r="B113" s="92">
        <f t="shared" si="5"/>
        <v>55120.351136152829</v>
      </c>
      <c r="C113" s="92">
        <f t="shared" si="6"/>
        <v>34478.682786588266</v>
      </c>
      <c r="D113" s="92">
        <f t="shared" si="7"/>
        <v>5108674.0809175568</v>
      </c>
      <c r="E113" s="92">
        <f>IF(ISERROR(A113),NA(),SUM(B$22:B113))</f>
        <v>4151981.1233485769</v>
      </c>
    </row>
    <row r="114" spans="1:5" x14ac:dyDescent="0.25">
      <c r="A114" s="2">
        <f t="shared" si="4"/>
        <v>92</v>
      </c>
      <c r="B114" s="92">
        <f t="shared" si="5"/>
        <v>55343.969209939773</v>
      </c>
      <c r="C114" s="92">
        <f t="shared" si="6"/>
        <v>34679.808436176696</v>
      </c>
      <c r="D114" s="92">
        <f t="shared" si="7"/>
        <v>5129338.2416913202</v>
      </c>
      <c r="E114" s="92">
        <f>IF(ISERROR(A114),NA(),SUM(B$22:B114))</f>
        <v>4207325.0925585171</v>
      </c>
    </row>
    <row r="115" spans="1:5" x14ac:dyDescent="0.25">
      <c r="A115" s="2">
        <f t="shared" si="4"/>
        <v>93</v>
      </c>
      <c r="B115" s="92">
        <f t="shared" si="5"/>
        <v>55567.830951655546</v>
      </c>
      <c r="C115" s="92">
        <f t="shared" si="6"/>
        <v>34882.107318721057</v>
      </c>
      <c r="D115" s="92">
        <f t="shared" si="7"/>
        <v>5150023.9653242547</v>
      </c>
      <c r="E115" s="92">
        <f>IF(ISERROR(A115),NA(),SUM(B$22:B115))</f>
        <v>4262892.9235101724</v>
      </c>
    </row>
    <row r="116" spans="1:5" x14ac:dyDescent="0.25">
      <c r="A116" s="2">
        <f t="shared" si="4"/>
        <v>94</v>
      </c>
      <c r="B116" s="92">
        <f t="shared" si="5"/>
        <v>55791.926291012329</v>
      </c>
      <c r="C116" s="92">
        <f t="shared" si="6"/>
        <v>35085.586278080271</v>
      </c>
      <c r="D116" s="92">
        <f t="shared" si="7"/>
        <v>5170730.3053371869</v>
      </c>
      <c r="E116" s="92">
        <f>IF(ISERROR(A116),NA(),SUM(B$22:B116))</f>
        <v>4318684.8498011846</v>
      </c>
    </row>
    <row r="117" spans="1:5" x14ac:dyDescent="0.25">
      <c r="A117" s="2">
        <f t="shared" si="4"/>
        <v>95</v>
      </c>
      <c r="B117" s="92">
        <f t="shared" si="5"/>
        <v>56016.244974485766</v>
      </c>
      <c r="C117" s="92">
        <f t="shared" si="6"/>
        <v>35290.252198035727</v>
      </c>
      <c r="D117" s="92">
        <f t="shared" si="7"/>
        <v>5191456.2981136367</v>
      </c>
      <c r="E117" s="92">
        <f>IF(ISERROR(A117),NA(),SUM(B$22:B117))</f>
        <v>4374701.0947756702</v>
      </c>
    </row>
    <row r="118" spans="1:5" x14ac:dyDescent="0.25">
      <c r="A118" s="2">
        <f t="shared" si="4"/>
        <v>96</v>
      </c>
      <c r="B118" s="92">
        <f t="shared" si="5"/>
        <v>56240.776562897299</v>
      </c>
      <c r="C118" s="92">
        <f t="shared" si="6"/>
        <v>35496.112002524278</v>
      </c>
      <c r="D118" s="92">
        <f t="shared" si="7"/>
        <v>5212200.9626740096</v>
      </c>
      <c r="E118" s="92">
        <f>IF(ISERROR(A118),NA(),SUM(B$22:B118))</f>
        <v>4430941.8713385677</v>
      </c>
    </row>
    <row r="119" spans="1:5" x14ac:dyDescent="0.25">
      <c r="A119" s="2">
        <f t="shared" si="4"/>
        <v>97</v>
      </c>
      <c r="B119" s="92">
        <f t="shared" si="5"/>
        <v>56465.510428968002</v>
      </c>
      <c r="C119" s="92">
        <f t="shared" si="6"/>
        <v>35703.172655872331</v>
      </c>
      <c r="D119" s="92">
        <f t="shared" si="7"/>
        <v>5232963.3004471054</v>
      </c>
      <c r="E119" s="92">
        <f>IF(ISERROR(A119),NA(),SUM(B$22:B119))</f>
        <v>4487407.3817675356</v>
      </c>
    </row>
    <row r="120" spans="1:5" x14ac:dyDescent="0.25">
      <c r="A120" s="2">
        <f t="shared" si="4"/>
        <v>98</v>
      </c>
      <c r="B120" s="92">
        <f t="shared" si="5"/>
        <v>56690.435754843209</v>
      </c>
      <c r="C120" s="92">
        <f t="shared" si="6"/>
        <v>35911.441163031595</v>
      </c>
      <c r="D120" s="92">
        <f t="shared" si="7"/>
        <v>5253742.2950389171</v>
      </c>
      <c r="E120" s="92">
        <f>IF(ISERROR(A120),NA(),SUM(B$22:B120))</f>
        <v>4544097.8175223786</v>
      </c>
    </row>
    <row r="121" spans="1:5" x14ac:dyDescent="0.25">
      <c r="A121" s="2">
        <f t="shared" si="4"/>
        <v>99</v>
      </c>
      <c r="B121" s="92">
        <f t="shared" si="5"/>
        <v>56915.541529587834</v>
      </c>
      <c r="C121" s="92">
        <f t="shared" si="6"/>
        <v>36120.924569815943</v>
      </c>
      <c r="D121" s="92">
        <f t="shared" si="7"/>
        <v>5274536.9119986882</v>
      </c>
      <c r="E121" s="92">
        <f>IF(ISERROR(A121),NA(),SUM(B$22:B121))</f>
        <v>4601013.3590519661</v>
      </c>
    </row>
    <row r="122" spans="1:5" x14ac:dyDescent="0.25">
      <c r="A122" s="2">
        <f t="shared" si="4"/>
        <v>100</v>
      </c>
      <c r="B122" s="92">
        <f t="shared" si="5"/>
        <v>57140.816546652022</v>
      </c>
      <c r="C122" s="92">
        <f t="shared" si="6"/>
        <v>36331.629963139872</v>
      </c>
      <c r="D122" s="92">
        <f t="shared" si="7"/>
        <v>5295346.0985822007</v>
      </c>
      <c r="E122" s="92">
        <f>IF(ISERROR(A122),NA(),SUM(B$22:B122))</f>
        <v>4658154.1755986186</v>
      </c>
    </row>
    <row r="123" spans="1:5" x14ac:dyDescent="0.25">
      <c r="A123" s="2">
        <f t="shared" si="4"/>
        <v>101</v>
      </c>
      <c r="B123" s="92">
        <f t="shared" si="5"/>
        <v>57366.249401306733</v>
      </c>
      <c r="C123" s="92">
        <f t="shared" si="6"/>
        <v>36543.564471258185</v>
      </c>
      <c r="D123" s="92">
        <f t="shared" si="7"/>
        <v>5316168.7835122496</v>
      </c>
      <c r="E123" s="92">
        <f>IF(ISERROR(A123),NA(),SUM(B$22:B123))</f>
        <v>4715520.4249999253</v>
      </c>
    </row>
    <row r="124" spans="1:5" x14ac:dyDescent="0.25">
      <c r="A124" s="2">
        <f t="shared" si="4"/>
        <v>102</v>
      </c>
      <c r="B124" s="92">
        <f t="shared" si="5"/>
        <v>57591.82848804893</v>
      </c>
      <c r="C124" s="92">
        <f t="shared" si="6"/>
        <v>36756.735264007199</v>
      </c>
      <c r="D124" s="92">
        <f t="shared" si="7"/>
        <v>5337003.8767362917</v>
      </c>
      <c r="E124" s="92">
        <f>IF(ISERROR(A124),NA(),SUM(B$22:B124))</f>
        <v>4773112.2534879744</v>
      </c>
    </row>
    <row r="125" spans="1:5" x14ac:dyDescent="0.25">
      <c r="A125" s="2">
        <f t="shared" si="4"/>
        <v>103</v>
      </c>
      <c r="B125" s="92">
        <f t="shared" si="5"/>
        <v>57817.541997976048</v>
      </c>
      <c r="C125" s="92">
        <f t="shared" si="6"/>
        <v>36971.149553047231</v>
      </c>
      <c r="D125" s="92">
        <f t="shared" si="7"/>
        <v>5357850.2691812199</v>
      </c>
      <c r="E125" s="92">
        <f>IF(ISERROR(A125),NA(),SUM(B$22:B125))</f>
        <v>4830929.7954859501</v>
      </c>
    </row>
    <row r="126" spans="1:5" x14ac:dyDescent="0.25">
      <c r="A126" s="2">
        <f t="shared" si="4"/>
        <v>104</v>
      </c>
      <c r="B126" s="92">
        <f t="shared" si="5"/>
        <v>58043.377916129437</v>
      </c>
      <c r="C126" s="92">
        <f t="shared" si="6"/>
        <v>37186.814592106683</v>
      </c>
      <c r="D126" s="92">
        <f t="shared" si="7"/>
        <v>5378706.8325052429</v>
      </c>
      <c r="E126" s="92">
        <f>IF(ISERROR(A126),NA(),SUM(B$22:B126))</f>
        <v>4888973.1734020794</v>
      </c>
    </row>
    <row r="127" spans="1:5" x14ac:dyDescent="0.25">
      <c r="A127" s="2">
        <f t="shared" si="4"/>
        <v>105</v>
      </c>
      <c r="B127" s="92">
        <f t="shared" si="5"/>
        <v>58269.32401880635</v>
      </c>
      <c r="C127" s="92">
        <f t="shared" si="6"/>
        <v>37403.737677227306</v>
      </c>
      <c r="D127" s="92">
        <f t="shared" si="7"/>
        <v>5399572.4188468214</v>
      </c>
      <c r="E127" s="92">
        <f>IF(ISERROR(A127),NA(),SUM(B$22:B127))</f>
        <v>4947242.4974208856</v>
      </c>
    </row>
    <row r="128" spans="1:5" x14ac:dyDescent="0.25">
      <c r="A128" s="2">
        <f t="shared" si="4"/>
        <v>106</v>
      </c>
      <c r="B128" s="92">
        <f t="shared" si="5"/>
        <v>58495.36787084012</v>
      </c>
      <c r="C128" s="92">
        <f t="shared" si="6"/>
        <v>37621.926147011123</v>
      </c>
      <c r="D128" s="92">
        <f t="shared" si="7"/>
        <v>5420445.8605706505</v>
      </c>
      <c r="E128" s="92">
        <f>IF(ISERROR(A128),NA(),SUM(B$22:B128))</f>
        <v>5005737.8652917258</v>
      </c>
    </row>
    <row r="129" spans="1:5" x14ac:dyDescent="0.25">
      <c r="A129" s="2">
        <f t="shared" si="4"/>
        <v>107</v>
      </c>
      <c r="B129" s="92">
        <f t="shared" si="5"/>
        <v>58721.496822848268</v>
      </c>
      <c r="C129" s="92">
        <f t="shared" si="6"/>
        <v>37841.387382868699</v>
      </c>
      <c r="D129" s="92">
        <f t="shared" si="7"/>
        <v>5441325.9700106299</v>
      </c>
      <c r="E129" s="92">
        <f>IF(ISERROR(A129),NA(),SUM(B$22:B129))</f>
        <v>5064459.3621145738</v>
      </c>
    </row>
    <row r="130" spans="1:5" x14ac:dyDescent="0.25">
      <c r="A130" s="2">
        <f t="shared" si="4"/>
        <v>108</v>
      </c>
      <c r="B130" s="92">
        <f t="shared" si="5"/>
        <v>58947.698008448038</v>
      </c>
      <c r="C130" s="92">
        <f t="shared" si="6"/>
        <v>38062.128809268761</v>
      </c>
      <c r="D130" s="92">
        <f t="shared" si="7"/>
        <v>5462211.5392098092</v>
      </c>
      <c r="E130" s="92">
        <f>IF(ISERROR(A130),NA(),SUM(B$22:B130))</f>
        <v>5123407.0601230217</v>
      </c>
    </row>
    <row r="131" spans="1:5" x14ac:dyDescent="0.25">
      <c r="A131" s="2">
        <f t="shared" si="4"/>
        <v>109</v>
      </c>
      <c r="B131" s="92">
        <f t="shared" si="5"/>
        <v>59173.958341439145</v>
      </c>
      <c r="C131" s="92">
        <f t="shared" si="6"/>
        <v>38284.157893989504</v>
      </c>
      <c r="D131" s="92">
        <f t="shared" si="7"/>
        <v>5483101.3396572592</v>
      </c>
      <c r="E131" s="92">
        <f>IF(ISERROR(A131),NA(),SUM(B$22:B131))</f>
        <v>5182581.018464461</v>
      </c>
    </row>
    <row r="132" spans="1:5" x14ac:dyDescent="0.25">
      <c r="A132" s="2">
        <f t="shared" si="4"/>
        <v>110</v>
      </c>
      <c r="B132" s="92">
        <f t="shared" si="5"/>
        <v>59400.264512953188</v>
      </c>
      <c r="C132" s="92">
        <f t="shared" si="6"/>
        <v>38507.482148371106</v>
      </c>
      <c r="D132" s="92">
        <f t="shared" si="7"/>
        <v>5503994.1220218418</v>
      </c>
      <c r="E132" s="92">
        <f>IF(ISERROR(A132),NA(),SUM(B$22:B132))</f>
        <v>5241981.2829774143</v>
      </c>
    </row>
    <row r="133" spans="1:5" x14ac:dyDescent="0.25">
      <c r="A133" s="2">
        <f t="shared" si="4"/>
        <v>111</v>
      </c>
      <c r="B133" s="92">
        <f t="shared" si="5"/>
        <v>59626.602988569495</v>
      </c>
      <c r="C133" s="92">
        <f t="shared" si="6"/>
        <v>38732.109127569929</v>
      </c>
      <c r="D133" s="92">
        <f t="shared" si="7"/>
        <v>5524888.6158828409</v>
      </c>
      <c r="E133" s="92">
        <f>IF(ISERROR(A133),NA(),SUM(B$22:B133))</f>
        <v>5301607.8859659834</v>
      </c>
    </row>
    <row r="134" spans="1:5" x14ac:dyDescent="0.25">
      <c r="A134" s="2">
        <f t="shared" si="4"/>
        <v>112</v>
      </c>
      <c r="B134" s="92">
        <f t="shared" si="5"/>
        <v>59852.960005396984</v>
      </c>
      <c r="C134" s="92">
        <f t="shared" si="6"/>
        <v>38958.046430814094</v>
      </c>
      <c r="D134" s="92">
        <f t="shared" si="7"/>
        <v>5545783.5294574238</v>
      </c>
      <c r="E134" s="92">
        <f>IF(ISERROR(A134),NA(),SUM(B$22:B134))</f>
        <v>5361460.8459713804</v>
      </c>
    </row>
    <row r="135" spans="1:5" x14ac:dyDescent="0.25">
      <c r="A135" s="2">
        <f t="shared" si="4"/>
        <v>113</v>
      </c>
      <c r="B135" s="92">
        <f t="shared" si="5"/>
        <v>60079.321569121632</v>
      </c>
      <c r="C135" s="92">
        <f t="shared" si="6"/>
        <v>39185.301701660515</v>
      </c>
      <c r="D135" s="92">
        <f t="shared" si="7"/>
        <v>5566677.549324885</v>
      </c>
      <c r="E135" s="92">
        <f>IF(ISERROR(A135),NA(),SUM(B$22:B135))</f>
        <v>5421540.1675405018</v>
      </c>
    </row>
    <row r="136" spans="1:5" x14ac:dyDescent="0.25">
      <c r="A136" s="2">
        <f t="shared" si="4"/>
        <v>114</v>
      </c>
      <c r="B136" s="92">
        <f t="shared" si="5"/>
        <v>60305.673451019124</v>
      </c>
      <c r="C136" s="92">
        <f t="shared" si="6"/>
        <v>39413.882628253537</v>
      </c>
      <c r="D136" s="92">
        <f t="shared" si="7"/>
        <v>5587569.3401476508</v>
      </c>
      <c r="E136" s="92">
        <f>IF(ISERROR(A136),NA(),SUM(B$22:B136))</f>
        <v>5481845.8409915213</v>
      </c>
    </row>
    <row r="137" spans="1:5" x14ac:dyDescent="0.25">
      <c r="A137" s="2">
        <f t="shared" si="4"/>
        <v>115</v>
      </c>
      <c r="B137" s="92">
        <f t="shared" si="5"/>
        <v>60532.001184932422</v>
      </c>
      <c r="C137" s="92">
        <f t="shared" si="6"/>
        <v>39643.796943585017</v>
      </c>
      <c r="D137" s="92">
        <f t="shared" si="7"/>
        <v>5608457.5443889983</v>
      </c>
      <c r="E137" s="92">
        <f>IF(ISERROR(A137),NA(),SUM(B$22:B137))</f>
        <v>5542377.8421764541</v>
      </c>
    </row>
    <row r="138" spans="1:5" x14ac:dyDescent="0.25">
      <c r="A138" s="2">
        <f t="shared" si="4"/>
        <v>116</v>
      </c>
      <c r="B138" s="92">
        <f t="shared" si="5"/>
        <v>60758.290064213681</v>
      </c>
      <c r="C138" s="92">
        <f t="shared" si="6"/>
        <v>39875.052425755923</v>
      </c>
      <c r="D138" s="92">
        <f t="shared" si="7"/>
        <v>5629340.782027456</v>
      </c>
      <c r="E138" s="92">
        <f>IF(ISERROR(A138),NA(),SUM(B$22:B138))</f>
        <v>5603136.1322406679</v>
      </c>
    </row>
    <row r="139" spans="1:5" x14ac:dyDescent="0.25">
      <c r="A139" s="2">
        <f t="shared" si="4"/>
        <v>117</v>
      </c>
      <c r="B139" s="92">
        <f t="shared" si="5"/>
        <v>60984.525138630306</v>
      </c>
      <c r="C139" s="92">
        <f t="shared" si="6"/>
        <v>40107.656898239504</v>
      </c>
      <c r="D139" s="92">
        <f t="shared" si="7"/>
        <v>5650217.6502678469</v>
      </c>
      <c r="E139" s="92">
        <f>IF(ISERROR(A139),NA(),SUM(B$22:B139))</f>
        <v>5664120.6573792985</v>
      </c>
    </row>
    <row r="140" spans="1:5" x14ac:dyDescent="0.25">
      <c r="A140" s="2">
        <f t="shared" si="4"/>
        <v>118</v>
      </c>
      <c r="B140" s="92">
        <f t="shared" si="5"/>
        <v>61210.691211234538</v>
      </c>
      <c r="C140" s="92">
        <f t="shared" si="6"/>
        <v>40341.618230145905</v>
      </c>
      <c r="D140" s="92">
        <f t="shared" si="7"/>
        <v>5671086.7232489353</v>
      </c>
      <c r="E140" s="92">
        <f>IF(ISERROR(A140),NA(),SUM(B$22:B140))</f>
        <v>5725331.3485905332</v>
      </c>
    </row>
    <row r="141" spans="1:5" x14ac:dyDescent="0.25">
      <c r="A141" s="2">
        <f t="shared" si="4"/>
        <v>119</v>
      </c>
      <c r="B141" s="92">
        <f t="shared" si="5"/>
        <v>61436.772835196331</v>
      </c>
      <c r="C141" s="92">
        <f t="shared" si="6"/>
        <v>40576.944336488414</v>
      </c>
      <c r="D141" s="92">
        <f t="shared" si="7"/>
        <v>5691946.5517476425</v>
      </c>
      <c r="E141" s="92">
        <f>IF(ISERROR(A141),NA(),SUM(B$22:B141))</f>
        <v>5786768.1214257292</v>
      </c>
    </row>
    <row r="142" spans="1:5" x14ac:dyDescent="0.25">
      <c r="A142" s="2">
        <f t="shared" si="4"/>
        <v>120</v>
      </c>
      <c r="B142" s="92">
        <f t="shared" si="5"/>
        <v>61662.75431059899</v>
      </c>
      <c r="C142" s="92">
        <f t="shared" si="6"/>
        <v>40813.643178451261</v>
      </c>
      <c r="D142" s="92">
        <f t="shared" si="7"/>
        <v>5712795.6628797902</v>
      </c>
      <c r="E142" s="92">
        <f>IF(ISERROR(A142),NA(),SUM(B$22:B142))</f>
        <v>5848430.8757363278</v>
      </c>
    </row>
    <row r="143" spans="1:5" x14ac:dyDescent="0.25">
      <c r="A143" s="2">
        <f t="shared" si="4"/>
        <v>121</v>
      </c>
      <c r="B143" s="92">
        <f t="shared" si="5"/>
        <v>61888.619681197255</v>
      </c>
      <c r="C143" s="92">
        <f t="shared" si="6"/>
        <v>41051.722763658901</v>
      </c>
      <c r="D143" s="92">
        <f t="shared" si="7"/>
        <v>5733632.5597973289</v>
      </c>
      <c r="E143" s="92">
        <f>IF(ISERROR(A143),NA(),SUM(B$22:B143))</f>
        <v>5910319.4954175251</v>
      </c>
    </row>
    <row r="144" spans="1:5" x14ac:dyDescent="0.25">
      <c r="A144" s="2">
        <f t="shared" si="4"/>
        <v>122</v>
      </c>
      <c r="B144" s="92">
        <f t="shared" si="5"/>
        <v>62114.352731137253</v>
      </c>
      <c r="C144" s="92">
        <f t="shared" si="6"/>
        <v>41291.191146446909</v>
      </c>
      <c r="D144" s="92">
        <f t="shared" si="7"/>
        <v>5754455.7213820191</v>
      </c>
      <c r="E144" s="92">
        <f>IF(ISERROR(A144),NA(),SUM(B$22:B144))</f>
        <v>5972433.8481486626</v>
      </c>
    </row>
    <row r="145" spans="1:5" x14ac:dyDescent="0.25">
      <c r="A145" s="2">
        <f t="shared" si="4"/>
        <v>123</v>
      </c>
      <c r="B145" s="92">
        <f t="shared" si="5"/>
        <v>62339.936981638064</v>
      </c>
      <c r="C145" s="92">
        <f t="shared" si="6"/>
        <v>41532.056428134521</v>
      </c>
      <c r="D145" s="92">
        <f t="shared" si="7"/>
        <v>5775263.6019355226</v>
      </c>
      <c r="E145" s="92">
        <f>IF(ISERROR(A145),NA(),SUM(B$22:B145))</f>
        <v>6034773.7851303006</v>
      </c>
    </row>
    <row r="146" spans="1:5" x14ac:dyDescent="0.25">
      <c r="A146" s="2">
        <f t="shared" si="4"/>
        <v>124</v>
      </c>
      <c r="B146" s="92">
        <f t="shared" si="5"/>
        <v>62565.35568763435</v>
      </c>
      <c r="C146" s="92">
        <f t="shared" si="6"/>
        <v>41774.326757298644</v>
      </c>
      <c r="D146" s="92">
        <f t="shared" si="7"/>
        <v>5796054.6308658579</v>
      </c>
      <c r="E146" s="92">
        <f>IF(ISERROR(A146),NA(),SUM(B$22:B146))</f>
        <v>6097339.1408179346</v>
      </c>
    </row>
    <row r="147" spans="1:5" x14ac:dyDescent="0.25">
      <c r="A147" s="2">
        <f t="shared" si="4"/>
        <v>125</v>
      </c>
      <c r="B147" s="92">
        <f t="shared" si="5"/>
        <v>62790.591834379644</v>
      </c>
      <c r="C147" s="92">
        <f t="shared" si="6"/>
        <v>42018.010330049554</v>
      </c>
      <c r="D147" s="92">
        <f t="shared" si="7"/>
        <v>5816827.212370188</v>
      </c>
      <c r="E147" s="92">
        <f>IF(ISERROR(A147),NA(),SUM(B$22:B147))</f>
        <v>6160129.732652314</v>
      </c>
    </row>
    <row r="148" spans="1:5" x14ac:dyDescent="0.25">
      <c r="A148" s="2">
        <f t="shared" si="4"/>
        <v>126</v>
      </c>
      <c r="B148" s="92">
        <f t="shared" si="5"/>
        <v>63015.628134009887</v>
      </c>
      <c r="C148" s="92">
        <f t="shared" si="6"/>
        <v>42263.115390308172</v>
      </c>
      <c r="D148" s="92">
        <f t="shared" si="7"/>
        <v>5837579.7251138892</v>
      </c>
      <c r="E148" s="92">
        <f>IF(ISERROR(A148),NA(),SUM(B$22:B148))</f>
        <v>6223145.3607863234</v>
      </c>
    </row>
    <row r="149" spans="1:5" x14ac:dyDescent="0.25">
      <c r="A149" s="2">
        <f t="shared" si="4"/>
        <v>127</v>
      </c>
      <c r="B149" s="92">
        <f t="shared" si="5"/>
        <v>63240.447022066648</v>
      </c>
      <c r="C149" s="92">
        <f t="shared" si="6"/>
        <v>42509.650230084961</v>
      </c>
      <c r="D149" s="92">
        <f t="shared" si="7"/>
        <v>5858310.5219058711</v>
      </c>
      <c r="E149" s="92">
        <f>IF(ISERROR(A149),NA(),SUM(B$22:B149))</f>
        <v>6286385.8078083899</v>
      </c>
    </row>
    <row r="150" spans="1:5" x14ac:dyDescent="0.25">
      <c r="A150" s="2">
        <f t="shared" si="4"/>
        <v>128</v>
      </c>
      <c r="B150" s="92">
        <f t="shared" si="5"/>
        <v>63465.030653979782</v>
      </c>
      <c r="C150" s="92">
        <f t="shared" si="6"/>
        <v>42757.623189760467</v>
      </c>
      <c r="D150" s="92">
        <f t="shared" si="7"/>
        <v>5879017.9293700904</v>
      </c>
      <c r="E150" s="92">
        <f>IF(ISERROR(A150),NA(),SUM(B$22:B150))</f>
        <v>6349850.8384623695</v>
      </c>
    </row>
    <row r="151" spans="1:5" x14ac:dyDescent="0.25">
      <c r="A151" s="2">
        <f t="shared" ref="A151:A159" si="8">IF(type=1,IF(A150&gt;=nper-1,NA(),A150+1),IF(A150&gt;=nper,NA(),A150+1))</f>
        <v>129</v>
      </c>
      <c r="B151" s="92">
        <f t="shared" ref="B151:B159" si="9">IF(ISERROR(A151),NA(),D150*rper)</f>
        <v>63689.360901508822</v>
      </c>
      <c r="C151" s="92">
        <f t="shared" ref="C151:C159" si="10">IF(A151&lt;=IF(type=1,nper-1,nper),FV(gper,A151,,-w),NA())</f>
        <v>43007.042658367405</v>
      </c>
      <c r="D151" s="92">
        <f t="shared" si="7"/>
        <v>5899700.2476132317</v>
      </c>
      <c r="E151" s="92">
        <f>IF(ISERROR(A151),NA(),SUM(B$22:B151))</f>
        <v>6413540.199363878</v>
      </c>
    </row>
    <row r="152" spans="1:5" x14ac:dyDescent="0.25">
      <c r="A152" s="2">
        <f t="shared" si="8"/>
        <v>130</v>
      </c>
      <c r="B152" s="92">
        <f t="shared" si="9"/>
        <v>63913.419349142852</v>
      </c>
      <c r="C152" s="92">
        <f t="shared" si="10"/>
        <v>43257.917073874545</v>
      </c>
      <c r="D152" s="92">
        <f t="shared" si="7"/>
        <v>5920355.7498885002</v>
      </c>
      <c r="E152" s="92">
        <f>IF(ISERROR(A152),NA(),SUM(B$22:B152))</f>
        <v>6477453.6187130213</v>
      </c>
    </row>
    <row r="153" spans="1:5" x14ac:dyDescent="0.25">
      <c r="A153" s="2">
        <f t="shared" si="8"/>
        <v>131</v>
      </c>
      <c r="B153" s="92">
        <f t="shared" si="9"/>
        <v>64137.187290458263</v>
      </c>
      <c r="C153" s="92">
        <f t="shared" si="10"/>
        <v>43510.254923472152</v>
      </c>
      <c r="D153" s="92">
        <f t="shared" si="7"/>
        <v>5940982.682255486</v>
      </c>
      <c r="E153" s="92">
        <f>IF(ISERROR(A153),NA(),SUM(B$22:B153))</f>
        <v>6541590.8060034793</v>
      </c>
    </row>
    <row r="154" spans="1:5" x14ac:dyDescent="0.25">
      <c r="A154" s="2">
        <f t="shared" si="8"/>
        <v>132</v>
      </c>
      <c r="B154" s="92">
        <f t="shared" si="9"/>
        <v>64360.64572443394</v>
      </c>
      <c r="C154" s="92">
        <f t="shared" si="10"/>
        <v>43764.064743859075</v>
      </c>
      <c r="D154" s="92">
        <f t="shared" si="7"/>
        <v>5961579.2632360607</v>
      </c>
      <c r="E154" s="92">
        <f>IF(ISERROR(A154),NA(),SUM(B$22:B154))</f>
        <v>6605951.4517279137</v>
      </c>
    </row>
    <row r="155" spans="1:5" x14ac:dyDescent="0.25">
      <c r="A155" s="2">
        <f t="shared" si="8"/>
        <v>133</v>
      </c>
      <c r="B155" s="92">
        <f t="shared" si="9"/>
        <v>64583.775351723496</v>
      </c>
      <c r="C155" s="92">
        <f t="shared" si="10"/>
        <v>44019.355121531589</v>
      </c>
      <c r="D155" s="92">
        <f>IF(ISERROR(A155),NA(),D154-C155+B155)</f>
        <v>5982143.6834662529</v>
      </c>
      <c r="E155" s="92">
        <f>IF(ISERROR(A155),NA(),SUM(B$22:B155))</f>
        <v>6670535.2270796373</v>
      </c>
    </row>
    <row r="156" spans="1:5" x14ac:dyDescent="0.25">
      <c r="A156" s="2">
        <f t="shared" si="8"/>
        <v>134</v>
      </c>
      <c r="B156" s="92">
        <f t="shared" si="9"/>
        <v>64806.556570883913</v>
      </c>
      <c r="C156" s="92">
        <f t="shared" si="10"/>
        <v>44276.134693073858</v>
      </c>
      <c r="D156" s="92">
        <f>IF(ISERROR(A156),NA(),D155-C156+B156)</f>
        <v>6002674.1053440627</v>
      </c>
      <c r="E156" s="92">
        <f>IF(ISERROR(A156),NA(),SUM(B$22:B156))</f>
        <v>6735341.7836505212</v>
      </c>
    </row>
    <row r="157" spans="1:5" x14ac:dyDescent="0.25">
      <c r="A157" s="2">
        <f t="shared" si="8"/>
        <v>135</v>
      </c>
      <c r="B157" s="92">
        <f t="shared" si="9"/>
        <v>65028.969474560181</v>
      </c>
      <c r="C157" s="92">
        <f t="shared" si="10"/>
        <v>44534.412145450115</v>
      </c>
      <c r="D157" s="92">
        <f>IF(ISERROR(A157),NA(),D156-C157+B157)</f>
        <v>6023168.6626731735</v>
      </c>
      <c r="E157" s="92">
        <f>IF(ISERROR(A157),NA(),SUM(B$22:B157))</f>
        <v>6800370.7531250818</v>
      </c>
    </row>
    <row r="158" spans="1:5" x14ac:dyDescent="0.25">
      <c r="A158" s="2">
        <f t="shared" si="8"/>
        <v>136</v>
      </c>
      <c r="B158" s="92">
        <f t="shared" si="9"/>
        <v>65250.993845625548</v>
      </c>
      <c r="C158" s="92">
        <f t="shared" si="10"/>
        <v>44794.196216298573</v>
      </c>
      <c r="D158" s="92">
        <f>IF(ISERROR(A158),NA(),D157-C158+B158)</f>
        <v>6043625.460302501</v>
      </c>
      <c r="E158" s="92">
        <f>IF(ISERROR(A158),NA(),SUM(B$22:B158))</f>
        <v>6865621.7469707076</v>
      </c>
    </row>
    <row r="159" spans="1:5" x14ac:dyDescent="0.25">
      <c r="A159" s="2">
        <f t="shared" si="8"/>
        <v>137</v>
      </c>
      <c r="B159" s="92">
        <f t="shared" si="9"/>
        <v>65472.609153276593</v>
      </c>
      <c r="C159" s="92">
        <f t="shared" si="10"/>
        <v>45055.495694226986</v>
      </c>
      <c r="D159" s="92">
        <f>IF(ISERROR(A159),NA(),D158-C159+B159)</f>
        <v>6064042.5737615507</v>
      </c>
      <c r="E159" s="92">
        <f>IF(ISERROR(A159),NA(),SUM(B$22:B159))</f>
        <v>6931094.3561239839</v>
      </c>
    </row>
    <row r="160" spans="1:5" x14ac:dyDescent="0.25">
      <c r="A160" s="2">
        <f t="shared" ref="A160:A223" si="11">IF(type=1,IF(A159&gt;=nper-1,NA(),A159+1),IF(A159&gt;=nper,NA(),A159+1))</f>
        <v>138</v>
      </c>
      <c r="B160" s="92">
        <f t="shared" ref="B160:B223" si="12">IF(ISERROR(A160),NA(),D159*rper)</f>
        <v>65693.794549082959</v>
      </c>
      <c r="C160" s="92">
        <f t="shared" ref="C160:C223" si="13">IF(A160&lt;=IF(type=1,nper-1,nper),FV(gper,A160,,-w),NA())</f>
        <v>45318.319419109976</v>
      </c>
      <c r="D160" s="92">
        <f t="shared" ref="D160:D223" si="14">IF(ISERROR(A160),NA(),D159-C160+B160)</f>
        <v>6084418.0488915239</v>
      </c>
      <c r="E160" s="92">
        <f>IF(ISERROR(A160),NA(),SUM(B$22:B160))</f>
        <v>6996788.1506730672</v>
      </c>
    </row>
    <row r="161" spans="1:5" x14ac:dyDescent="0.25">
      <c r="A161" s="2">
        <f t="shared" si="11"/>
        <v>139</v>
      </c>
      <c r="B161" s="92">
        <f t="shared" si="12"/>
        <v>65914.528862991006</v>
      </c>
      <c r="C161" s="92">
        <f t="shared" si="13"/>
        <v>45582.676282388122</v>
      </c>
      <c r="D161" s="92">
        <f t="shared" si="14"/>
        <v>6104749.9014721271</v>
      </c>
      <c r="E161" s="92">
        <f>IF(ISERROR(A161),NA(),SUM(B$22:B161))</f>
        <v>7062702.6795360586</v>
      </c>
    </row>
    <row r="162" spans="1:5" x14ac:dyDescent="0.25">
      <c r="A162" s="2">
        <f t="shared" si="11"/>
        <v>140</v>
      </c>
      <c r="B162" s="92">
        <f t="shared" si="12"/>
        <v>66134.790599280866</v>
      </c>
      <c r="C162" s="92">
        <f t="shared" si="13"/>
        <v>45848.575227368718</v>
      </c>
      <c r="D162" s="92">
        <f t="shared" si="14"/>
        <v>6125036.1168440394</v>
      </c>
      <c r="E162" s="92">
        <f>IF(ISERROR(A162),NA(),SUM(B$22:B162))</f>
        <v>7128837.4701353395</v>
      </c>
    </row>
    <row r="163" spans="1:5" x14ac:dyDescent="0.25">
      <c r="A163" s="2">
        <f t="shared" si="11"/>
        <v>141</v>
      </c>
      <c r="B163" s="92">
        <f t="shared" si="12"/>
        <v>66354.557932476586</v>
      </c>
      <c r="C163" s="92">
        <f t="shared" si="13"/>
        <v>46116.025249528378</v>
      </c>
      <c r="D163" s="92">
        <f t="shared" si="14"/>
        <v>6145274.6495269872</v>
      </c>
      <c r="E163" s="92">
        <f>IF(ISERROR(A163),NA(),SUM(B$22:B163))</f>
        <v>7195192.028067816</v>
      </c>
    </row>
    <row r="164" spans="1:5" x14ac:dyDescent="0.25">
      <c r="A164" s="2">
        <f t="shared" si="11"/>
        <v>142</v>
      </c>
      <c r="B164" s="92">
        <f t="shared" si="12"/>
        <v>66573.808703208517</v>
      </c>
      <c r="C164" s="92">
        <f t="shared" si="13"/>
        <v>46385.035396817293</v>
      </c>
      <c r="D164" s="92">
        <f t="shared" si="14"/>
        <v>6165463.4228333784</v>
      </c>
      <c r="E164" s="92">
        <f>IF(ISERROR(A164),NA(),SUM(B$22:B164))</f>
        <v>7261765.8367710244</v>
      </c>
    </row>
    <row r="165" spans="1:5" x14ac:dyDescent="0.25">
      <c r="A165" s="2">
        <f t="shared" si="11"/>
        <v>143</v>
      </c>
      <c r="B165" s="92">
        <f t="shared" si="12"/>
        <v>66792.520414027749</v>
      </c>
      <c r="C165" s="92">
        <f t="shared" si="13"/>
        <v>46655.614769965381</v>
      </c>
      <c r="D165" s="92">
        <f t="shared" si="14"/>
        <v>6185600.3284774404</v>
      </c>
      <c r="E165" s="92">
        <f>IF(ISERROR(A165),NA(),SUM(B$22:B165))</f>
        <v>7328558.3571850518</v>
      </c>
    </row>
    <row r="166" spans="1:5" x14ac:dyDescent="0.25">
      <c r="A166" s="2">
        <f t="shared" si="11"/>
        <v>144</v>
      </c>
      <c r="B166" s="92">
        <f t="shared" si="12"/>
        <v>67010.670225171765</v>
      </c>
      <c r="C166" s="92">
        <f t="shared" si="13"/>
        <v>46927.772522790183</v>
      </c>
      <c r="D166" s="92">
        <f t="shared" si="14"/>
        <v>6205683.2261798214</v>
      </c>
      <c r="E166" s="92">
        <f>IF(ISERROR(A166),NA(),SUM(B$22:B166))</f>
        <v>7395569.0274102231</v>
      </c>
    </row>
    <row r="167" spans="1:5" x14ac:dyDescent="0.25">
      <c r="A167" s="2">
        <f t="shared" si="11"/>
        <v>145</v>
      </c>
      <c r="B167" s="92">
        <f t="shared" si="12"/>
        <v>67228.234950280879</v>
      </c>
      <c r="C167" s="92">
        <f t="shared" si="13"/>
        <v>47201.517862506465</v>
      </c>
      <c r="D167" s="92">
        <f t="shared" si="14"/>
        <v>6225709.943267596</v>
      </c>
      <c r="E167" s="92">
        <f>IF(ISERROR(A167),NA(),SUM(B$22:B167))</f>
        <v>7462797.2623605039</v>
      </c>
    </row>
    <row r="168" spans="1:5" x14ac:dyDescent="0.25">
      <c r="A168" s="2">
        <f t="shared" si="11"/>
        <v>146</v>
      </c>
      <c r="B168" s="92">
        <f t="shared" si="12"/>
        <v>67445.1910520651</v>
      </c>
      <c r="C168" s="92">
        <f t="shared" si="13"/>
        <v>47476.860050037751</v>
      </c>
      <c r="D168" s="92">
        <f t="shared" si="14"/>
        <v>6245678.2742696237</v>
      </c>
      <c r="E168" s="92">
        <f>IF(ISERROR(A168),NA(),SUM(B$22:B168))</f>
        <v>7530242.4534125691</v>
      </c>
    </row>
    <row r="169" spans="1:5" x14ac:dyDescent="0.25">
      <c r="A169" s="2">
        <f t="shared" si="11"/>
        <v>147</v>
      </c>
      <c r="B169" s="92">
        <f t="shared" si="12"/>
        <v>67661.514637920409</v>
      </c>
      <c r="C169" s="92">
        <f t="shared" si="13"/>
        <v>47753.808400329646</v>
      </c>
      <c r="D169" s="92">
        <f t="shared" si="14"/>
        <v>6265585.9805072146</v>
      </c>
      <c r="E169" s="92">
        <f>IF(ISERROR(A169),NA(),SUM(B$22:B169))</f>
        <v>7597903.9680504892</v>
      </c>
    </row>
    <row r="170" spans="1:5" x14ac:dyDescent="0.25">
      <c r="A170" s="2">
        <f t="shared" si="11"/>
        <v>148</v>
      </c>
      <c r="B170" s="92">
        <f t="shared" si="12"/>
        <v>67877.181455494312</v>
      </c>
      <c r="C170" s="92">
        <f t="shared" si="13"/>
        <v>48032.372282664895</v>
      </c>
      <c r="D170" s="92">
        <f t="shared" si="14"/>
        <v>6285430.7896800432</v>
      </c>
      <c r="E170" s="92">
        <f>IF(ISERROR(A170),NA(),SUM(B$22:B170))</f>
        <v>7665781.1495059831</v>
      </c>
    </row>
    <row r="171" spans="1:5" x14ac:dyDescent="0.25">
      <c r="A171" s="2">
        <f t="shared" si="11"/>
        <v>149</v>
      </c>
      <c r="B171" s="92">
        <f t="shared" si="12"/>
        <v>68092.16688819995</v>
      </c>
      <c r="C171" s="92">
        <f t="shared" si="13"/>
        <v>48312.561120980456</v>
      </c>
      <c r="D171" s="92">
        <f t="shared" si="14"/>
        <v>6305210.3954472626</v>
      </c>
      <c r="E171" s="92">
        <f>IF(ISERROR(A171),NA(),SUM(B$22:B171))</f>
        <v>7733873.3163941829</v>
      </c>
    </row>
    <row r="172" spans="1:5" x14ac:dyDescent="0.25">
      <c r="A172" s="2">
        <f t="shared" si="11"/>
        <v>150</v>
      </c>
      <c r="B172" s="92">
        <f t="shared" si="12"/>
        <v>68306.445950678157</v>
      </c>
      <c r="C172" s="92">
        <f t="shared" si="13"/>
        <v>48594.384394186171</v>
      </c>
      <c r="D172" s="92">
        <f t="shared" si="14"/>
        <v>6324922.4570037546</v>
      </c>
      <c r="E172" s="92">
        <f>IF(ISERROR(A172),NA(),SUM(B$22:B172))</f>
        <v>7802179.7623448614</v>
      </c>
    </row>
    <row r="173" spans="1:5" x14ac:dyDescent="0.25">
      <c r="A173" s="2">
        <f t="shared" si="11"/>
        <v>151</v>
      </c>
      <c r="B173" s="92">
        <f t="shared" si="12"/>
        <v>68519.993284206823</v>
      </c>
      <c r="C173" s="92">
        <f t="shared" si="13"/>
        <v>48877.851636485582</v>
      </c>
      <c r="D173" s="92">
        <f t="shared" si="14"/>
        <v>6344564.5986514762</v>
      </c>
      <c r="E173" s="92">
        <f>IF(ISERROR(A173),NA(),SUM(B$22:B173))</f>
        <v>7870699.7556290682</v>
      </c>
    </row>
    <row r="174" spans="1:5" x14ac:dyDescent="0.25">
      <c r="A174" s="2">
        <f t="shared" si="11"/>
        <v>152</v>
      </c>
      <c r="B174" s="92">
        <f t="shared" si="12"/>
        <v>68732.783152057134</v>
      </c>
      <c r="C174" s="92">
        <f t="shared" si="13"/>
        <v>49162.972437698416</v>
      </c>
      <c r="D174" s="92">
        <f t="shared" si="14"/>
        <v>6364134.4093658347</v>
      </c>
      <c r="E174" s="92">
        <f>IF(ISERROR(A174),NA(),SUM(B$22:B174))</f>
        <v>7939432.5387811251</v>
      </c>
    </row>
    <row r="175" spans="1:5" x14ac:dyDescent="0.25">
      <c r="A175" s="2">
        <f t="shared" si="11"/>
        <v>153</v>
      </c>
      <c r="B175" s="92">
        <f t="shared" si="12"/>
        <v>68944.78943479601</v>
      </c>
      <c r="C175" s="92">
        <f t="shared" si="13"/>
        <v>49449.756443585</v>
      </c>
      <c r="D175" s="92">
        <f t="shared" si="14"/>
        <v>6383629.4423570456</v>
      </c>
      <c r="E175" s="92">
        <f>IF(ISERROR(A175),NA(),SUM(B$22:B175))</f>
        <v>8008377.3282159213</v>
      </c>
    </row>
    <row r="176" spans="1:5" x14ac:dyDescent="0.25">
      <c r="A176" s="2">
        <f t="shared" si="11"/>
        <v>154</v>
      </c>
      <c r="B176" s="92">
        <f t="shared" si="12"/>
        <v>69155.985625534129</v>
      </c>
      <c r="C176" s="92">
        <f t="shared" si="13"/>
        <v>49738.213356172571</v>
      </c>
      <c r="D176" s="92">
        <f t="shared" si="14"/>
        <v>6403047.2146264073</v>
      </c>
      <c r="E176" s="92">
        <f>IF(ISERROR(A176),NA(),SUM(B$22:B176))</f>
        <v>8077533.3138414556</v>
      </c>
    </row>
    <row r="177" spans="1:5" x14ac:dyDescent="0.25">
      <c r="A177" s="2">
        <f t="shared" si="11"/>
        <v>155</v>
      </c>
      <c r="B177" s="92">
        <f t="shared" si="12"/>
        <v>69366.344825118882</v>
      </c>
      <c r="C177" s="92">
        <f t="shared" si="13"/>
        <v>50028.352934083581</v>
      </c>
      <c r="D177" s="92">
        <f t="shared" si="14"/>
        <v>6422385.2065174421</v>
      </c>
      <c r="E177" s="92">
        <f>IF(ISERROR(A177),NA(),SUM(B$22:B177))</f>
        <v>8146899.6586665744</v>
      </c>
    </row>
    <row r="178" spans="1:5" x14ac:dyDescent="0.25">
      <c r="A178" s="2">
        <f t="shared" si="11"/>
        <v>156</v>
      </c>
      <c r="B178" s="92">
        <f t="shared" si="12"/>
        <v>69575.839737271759</v>
      </c>
      <c r="C178" s="92">
        <f t="shared" si="13"/>
        <v>50320.184992865732</v>
      </c>
      <c r="D178" s="92">
        <f t="shared" si="14"/>
        <v>6441640.8612618484</v>
      </c>
      <c r="E178" s="92">
        <f>IF(ISERROR(A178),NA(),SUM(B$22:B178))</f>
        <v>8216475.4984038463</v>
      </c>
    </row>
    <row r="179" spans="1:5" x14ac:dyDescent="0.25">
      <c r="A179" s="2">
        <f t="shared" si="11"/>
        <v>157</v>
      </c>
      <c r="B179" s="92">
        <f t="shared" si="12"/>
        <v>69784.442663669484</v>
      </c>
      <c r="C179" s="92">
        <f t="shared" si="13"/>
        <v>50613.719405324126</v>
      </c>
      <c r="D179" s="92">
        <f t="shared" si="14"/>
        <v>6460811.5845201937</v>
      </c>
      <c r="E179" s="92">
        <f>IF(ISERROR(A179),NA(),SUM(B$22:B179))</f>
        <v>8286259.9410675159</v>
      </c>
    </row>
    <row r="180" spans="1:5" x14ac:dyDescent="0.25">
      <c r="A180" s="2">
        <f t="shared" si="11"/>
        <v>158</v>
      </c>
      <c r="B180" s="92">
        <f t="shared" si="12"/>
        <v>69992.125498968235</v>
      </c>
      <c r="C180" s="92">
        <f t="shared" si="13"/>
        <v>50908.966101855185</v>
      </c>
      <c r="D180" s="92">
        <f t="shared" si="14"/>
        <v>6479894.7439173069</v>
      </c>
      <c r="E180" s="92">
        <f>IF(ISERROR(A180),NA(),SUM(B$22:B180))</f>
        <v>8356252.066566484</v>
      </c>
    </row>
    <row r="181" spans="1:5" x14ac:dyDescent="0.25">
      <c r="A181" s="2">
        <f t="shared" si="11"/>
        <v>159</v>
      </c>
      <c r="B181" s="92">
        <f t="shared" si="12"/>
        <v>70198.859725770293</v>
      </c>
      <c r="C181" s="92">
        <f t="shared" si="13"/>
        <v>51205.93507078266</v>
      </c>
      <c r="D181" s="92">
        <f t="shared" si="14"/>
        <v>6498887.6685722945</v>
      </c>
      <c r="E181" s="92">
        <f>IF(ISERROR(A181),NA(),SUM(B$22:B181))</f>
        <v>8426450.9262922537</v>
      </c>
    </row>
    <row r="182" spans="1:5" x14ac:dyDescent="0.25">
      <c r="A182" s="2">
        <f t="shared" si="11"/>
        <v>160</v>
      </c>
      <c r="B182" s="92">
        <f t="shared" si="12"/>
        <v>70404.616409532653</v>
      </c>
      <c r="C182" s="92">
        <f t="shared" si="13"/>
        <v>51504.63635869557</v>
      </c>
      <c r="D182" s="92">
        <f t="shared" si="14"/>
        <v>6517787.6486231312</v>
      </c>
      <c r="E182" s="92">
        <f>IF(ISERROR(A182),NA(),SUM(B$22:B182))</f>
        <v>8496855.5427017864</v>
      </c>
    </row>
    <row r="183" spans="1:5" x14ac:dyDescent="0.25">
      <c r="A183" s="2">
        <f t="shared" si="11"/>
        <v>161</v>
      </c>
      <c r="B183" s="92">
        <f t="shared" si="12"/>
        <v>70609.366193416718</v>
      </c>
      <c r="C183" s="92">
        <f t="shared" si="13"/>
        <v>51805.080070787953</v>
      </c>
      <c r="D183" s="92">
        <f t="shared" si="14"/>
        <v>6536591.9347457597</v>
      </c>
      <c r="E183" s="92">
        <f>IF(ISERROR(A183),NA(),SUM(B$22:B183))</f>
        <v>8567464.9088952038</v>
      </c>
    </row>
    <row r="184" spans="1:5" x14ac:dyDescent="0.25">
      <c r="A184" s="2">
        <f t="shared" si="11"/>
        <v>162</v>
      </c>
      <c r="B184" s="92">
        <f t="shared" si="12"/>
        <v>70813.079293078525</v>
      </c>
      <c r="C184" s="92">
        <f t="shared" si="13"/>
        <v>52107.276371200889</v>
      </c>
      <c r="D184" s="92">
        <f t="shared" si="14"/>
        <v>6555297.7376676379</v>
      </c>
      <c r="E184" s="92">
        <f>IF(ISERROR(A184),NA(),SUM(B$22:B184))</f>
        <v>8638277.9881882817</v>
      </c>
    </row>
    <row r="185" spans="1:5" x14ac:dyDescent="0.25">
      <c r="A185" s="2">
        <f t="shared" si="11"/>
        <v>163</v>
      </c>
      <c r="B185" s="92">
        <f t="shared" si="12"/>
        <v>71015.725491398873</v>
      </c>
      <c r="C185" s="92">
        <f t="shared" si="13"/>
        <v>52411.235483366232</v>
      </c>
      <c r="D185" s="92">
        <f t="shared" si="14"/>
        <v>6573902.2276756708</v>
      </c>
      <c r="E185" s="92">
        <f>IF(ISERROR(A185),NA(),SUM(B$22:B185))</f>
        <v>8709293.7136796806</v>
      </c>
    </row>
    <row r="186" spans="1:5" x14ac:dyDescent="0.25">
      <c r="A186" s="2">
        <f t="shared" si="11"/>
        <v>164</v>
      </c>
      <c r="B186" s="92">
        <f t="shared" si="12"/>
        <v>71217.274133152561</v>
      </c>
      <c r="C186" s="92">
        <f t="shared" si="13"/>
        <v>52716.967690352532</v>
      </c>
      <c r="D186" s="92">
        <f t="shared" si="14"/>
        <v>6592402.5341184707</v>
      </c>
      <c r="E186" s="92">
        <f>IF(ISERROR(A186),NA(),SUM(B$22:B186))</f>
        <v>8780510.9878128339</v>
      </c>
    </row>
    <row r="187" spans="1:5" x14ac:dyDescent="0.25">
      <c r="A187" s="2">
        <f t="shared" si="11"/>
        <v>165</v>
      </c>
      <c r="B187" s="92">
        <f t="shared" si="12"/>
        <v>71417.694119616222</v>
      </c>
      <c r="C187" s="92">
        <f t="shared" si="13"/>
        <v>53024.483335212921</v>
      </c>
      <c r="D187" s="92">
        <f t="shared" si="14"/>
        <v>6610795.7449028743</v>
      </c>
      <c r="E187" s="92">
        <f>IF(ISERROR(A187),NA(),SUM(B$22:B187))</f>
        <v>8851928.6819324493</v>
      </c>
    </row>
    <row r="188" spans="1:5" x14ac:dyDescent="0.25">
      <c r="A188" s="2">
        <f t="shared" si="11"/>
        <v>166</v>
      </c>
      <c r="B188" s="92">
        <f t="shared" si="12"/>
        <v>71616.953903113928</v>
      </c>
      <c r="C188" s="92">
        <f t="shared" si="13"/>
        <v>53333.792821335002</v>
      </c>
      <c r="D188" s="92">
        <f t="shared" si="14"/>
        <v>6629078.9059846532</v>
      </c>
      <c r="E188" s="92">
        <f>IF(ISERROR(A188),NA(),SUM(B$22:B188))</f>
        <v>8923545.6358355638</v>
      </c>
    </row>
    <row r="189" spans="1:5" x14ac:dyDescent="0.25">
      <c r="A189" s="2">
        <f t="shared" si="11"/>
        <v>167</v>
      </c>
      <c r="B189" s="92">
        <f t="shared" si="12"/>
        <v>71815.021481499862</v>
      </c>
      <c r="C189" s="92">
        <f t="shared" si="13"/>
        <v>53644.906612792787</v>
      </c>
      <c r="D189" s="92">
        <f t="shared" si="14"/>
        <v>6647249.0208533602</v>
      </c>
      <c r="E189" s="92">
        <f>IF(ISERROR(A189),NA(),SUM(B$22:B189))</f>
        <v>8995360.6573170628</v>
      </c>
    </row>
    <row r="190" spans="1:5" x14ac:dyDescent="0.25">
      <c r="A190" s="2">
        <f t="shared" si="11"/>
        <v>168</v>
      </c>
      <c r="B190" s="92">
        <f t="shared" si="12"/>
        <v>72011.86439257751</v>
      </c>
      <c r="C190" s="92">
        <f t="shared" si="13"/>
        <v>53957.835234700746</v>
      </c>
      <c r="D190" s="92">
        <f t="shared" si="14"/>
        <v>6665303.0500112372</v>
      </c>
      <c r="E190" s="92">
        <f>IF(ISERROR(A190),NA(),SUM(B$22:B190))</f>
        <v>9067372.5217096396</v>
      </c>
    </row>
    <row r="191" spans="1:5" x14ac:dyDescent="0.25">
      <c r="A191" s="2">
        <f t="shared" si="11"/>
        <v>169</v>
      </c>
      <c r="B191" s="92">
        <f t="shared" si="12"/>
        <v>72207.449708454515</v>
      </c>
      <c r="C191" s="92">
        <f t="shared" si="13"/>
        <v>54272.589273569843</v>
      </c>
      <c r="D191" s="92">
        <f t="shared" si="14"/>
        <v>6683237.9104461214</v>
      </c>
      <c r="E191" s="92">
        <f>IF(ISERROR(A191),NA(),SUM(B$22:B191))</f>
        <v>9139579.9714180939</v>
      </c>
    </row>
    <row r="192" spans="1:5" x14ac:dyDescent="0.25">
      <c r="A192" s="2">
        <f t="shared" si="11"/>
        <v>170</v>
      </c>
      <c r="B192" s="92">
        <f t="shared" si="12"/>
        <v>72401.744029832422</v>
      </c>
      <c r="C192" s="92">
        <f t="shared" si="13"/>
        <v>54589.179377665663</v>
      </c>
      <c r="D192" s="92">
        <f t="shared" si="14"/>
        <v>6701050.4750982877</v>
      </c>
      <c r="E192" s="92">
        <f>IF(ISERROR(A192),NA(),SUM(B$22:B192))</f>
        <v>9211981.7154479269</v>
      </c>
    </row>
    <row r="193" spans="1:5" x14ac:dyDescent="0.25">
      <c r="A193" s="2">
        <f t="shared" si="11"/>
        <v>171</v>
      </c>
      <c r="B193" s="92">
        <f t="shared" si="12"/>
        <v>72594.713480230901</v>
      </c>
      <c r="C193" s="92">
        <f t="shared" si="13"/>
        <v>54907.616257368711</v>
      </c>
      <c r="D193" s="92">
        <f t="shared" si="14"/>
        <v>6718737.5723211505</v>
      </c>
      <c r="E193" s="92">
        <f>IF(ISERROR(A193),NA(),SUM(B$22:B193))</f>
        <v>9284576.4289281573</v>
      </c>
    </row>
    <row r="194" spans="1:5" x14ac:dyDescent="0.25">
      <c r="A194" s="2">
        <f t="shared" si="11"/>
        <v>172</v>
      </c>
      <c r="B194" s="92">
        <f t="shared" si="12"/>
        <v>72786.323700145236</v>
      </c>
      <c r="C194" s="92">
        <f t="shared" si="13"/>
        <v>55227.910685536692</v>
      </c>
      <c r="D194" s="92">
        <f t="shared" si="14"/>
        <v>6736295.9853357589</v>
      </c>
      <c r="E194" s="92">
        <f>IF(ISERROR(A194),NA(),SUM(B$22:B194))</f>
        <v>9357362.7526283022</v>
      </c>
    </row>
    <row r="195" spans="1:5" x14ac:dyDescent="0.25">
      <c r="A195" s="2">
        <f t="shared" si="11"/>
        <v>173</v>
      </c>
      <c r="B195" s="92">
        <f t="shared" si="12"/>
        <v>72976.539841136822</v>
      </c>
      <c r="C195" s="92">
        <f t="shared" si="13"/>
        <v>55550.073497869009</v>
      </c>
      <c r="D195" s="92">
        <f t="shared" si="14"/>
        <v>6753722.4516790267</v>
      </c>
      <c r="E195" s="92">
        <f>IF(ISERROR(A195),NA(),SUM(B$22:B195))</f>
        <v>9430339.2924694382</v>
      </c>
    </row>
    <row r="196" spans="1:5" x14ac:dyDescent="0.25">
      <c r="A196" s="2">
        <f t="shared" si="11"/>
        <v>174</v>
      </c>
      <c r="B196" s="92">
        <f t="shared" si="12"/>
        <v>73165.326559855559</v>
      </c>
      <c r="C196" s="92">
        <f t="shared" si="13"/>
        <v>55874.115593273244</v>
      </c>
      <c r="D196" s="92">
        <f t="shared" si="14"/>
        <v>6771013.6626456091</v>
      </c>
      <c r="E196" s="92">
        <f>IF(ISERROR(A196),NA(),SUM(B$22:B196))</f>
        <v>9503504.6190292928</v>
      </c>
    </row>
    <row r="197" spans="1:5" x14ac:dyDescent="0.25">
      <c r="A197" s="2">
        <f t="shared" si="11"/>
        <v>175</v>
      </c>
      <c r="B197" s="92">
        <f t="shared" si="12"/>
        <v>73352.648011993544</v>
      </c>
      <c r="C197" s="92">
        <f t="shared" si="13"/>
        <v>56200.04793423399</v>
      </c>
      <c r="D197" s="92">
        <f t="shared" si="14"/>
        <v>6788166.2627233686</v>
      </c>
      <c r="E197" s="92">
        <f>IF(ISERROR(A197),NA(),SUM(B$22:B197))</f>
        <v>9576857.2670412865</v>
      </c>
    </row>
    <row r="198" spans="1:5" x14ac:dyDescent="0.25">
      <c r="A198" s="2">
        <f t="shared" si="11"/>
        <v>176</v>
      </c>
      <c r="B198" s="92">
        <f t="shared" si="12"/>
        <v>73538.467846169267</v>
      </c>
      <c r="C198" s="92">
        <f t="shared" si="13"/>
        <v>56527.881547183686</v>
      </c>
      <c r="D198" s="92">
        <f t="shared" si="14"/>
        <v>6805176.849022354</v>
      </c>
      <c r="E198" s="92">
        <f>IF(ISERROR(A198),NA(),SUM(B$22:B198))</f>
        <v>9650395.7348874565</v>
      </c>
    </row>
    <row r="199" spans="1:5" x14ac:dyDescent="0.25">
      <c r="A199" s="2">
        <f t="shared" si="11"/>
        <v>177</v>
      </c>
      <c r="B199" s="92">
        <f t="shared" si="12"/>
        <v>73722.749197741607</v>
      </c>
      <c r="C199" s="92">
        <f t="shared" si="13"/>
        <v>56857.627522875613</v>
      </c>
      <c r="D199" s="92">
        <f t="shared" si="14"/>
        <v>6822041.9706972204</v>
      </c>
      <c r="E199" s="92">
        <f>IF(ISERROR(A199),NA(),SUM(B$22:B199))</f>
        <v>9724118.4840851985</v>
      </c>
    </row>
    <row r="200" spans="1:5" x14ac:dyDescent="0.25">
      <c r="A200" s="2">
        <f t="shared" si="11"/>
        <v>178</v>
      </c>
      <c r="B200" s="92">
        <f t="shared" si="12"/>
        <v>73905.454682552649</v>
      </c>
      <c r="C200" s="92">
        <f t="shared" si="13"/>
        <v>57189.297016759047</v>
      </c>
      <c r="D200" s="92">
        <f t="shared" si="14"/>
        <v>6838758.1283630133</v>
      </c>
      <c r="E200" s="92">
        <f>IF(ISERROR(A200),NA(),SUM(B$22:B200))</f>
        <v>9798023.9387677517</v>
      </c>
    </row>
    <row r="201" spans="1:5" x14ac:dyDescent="0.25">
      <c r="A201" s="2">
        <f t="shared" si="11"/>
        <v>179</v>
      </c>
      <c r="B201" s="92">
        <f t="shared" si="12"/>
        <v>74086.546390598742</v>
      </c>
      <c r="C201" s="92">
        <f t="shared" si="13"/>
        <v>57522.901249356808</v>
      </c>
      <c r="D201" s="92">
        <f t="shared" si="14"/>
        <v>6855321.7735042553</v>
      </c>
      <c r="E201" s="92">
        <f>IF(ISERROR(A201),NA(),SUM(B$22:B201))</f>
        <v>9872110.4851583503</v>
      </c>
    </row>
    <row r="202" spans="1:5" x14ac:dyDescent="0.25">
      <c r="A202" s="2">
        <f t="shared" si="11"/>
        <v>180</v>
      </c>
      <c r="B202" s="92">
        <f t="shared" si="12"/>
        <v>74265.985879628861</v>
      </c>
      <c r="C202" s="92">
        <f t="shared" si="13"/>
        <v>57858.451506644713</v>
      </c>
      <c r="D202" s="92">
        <f t="shared" si="14"/>
        <v>6871729.3078772398</v>
      </c>
      <c r="E202" s="92">
        <f>IF(ISERROR(A202),NA(),SUM(B$22:B202))</f>
        <v>9946376.4710379783</v>
      </c>
    </row>
    <row r="203" spans="1:5" x14ac:dyDescent="0.25">
      <c r="A203" s="2">
        <f t="shared" si="11"/>
        <v>181</v>
      </c>
      <c r="B203" s="92">
        <f t="shared" si="12"/>
        <v>74443.734168669529</v>
      </c>
      <c r="C203" s="92">
        <f t="shared" si="13"/>
        <v>58195.959140433486</v>
      </c>
      <c r="D203" s="92">
        <f t="shared" si="14"/>
        <v>6887977.0829054751</v>
      </c>
      <c r="E203" s="92">
        <f>IF(ISERROR(A203),NA(),SUM(B$22:B203))</f>
        <v>10020820.205206648</v>
      </c>
    </row>
    <row r="204" spans="1:5" x14ac:dyDescent="0.25">
      <c r="A204" s="2">
        <f t="shared" si="11"/>
        <v>182</v>
      </c>
      <c r="B204" s="92">
        <f t="shared" si="12"/>
        <v>74619.751731475408</v>
      </c>
      <c r="C204" s="92">
        <f t="shared" si="13"/>
        <v>58535.435568752691</v>
      </c>
      <c r="D204" s="92">
        <f t="shared" si="14"/>
        <v>6904061.3990681982</v>
      </c>
      <c r="E204" s="92">
        <f>IF(ISERROR(A204),NA(),SUM(B$22:B204))</f>
        <v>10095439.956938123</v>
      </c>
    </row>
    <row r="205" spans="1:5" x14ac:dyDescent="0.25">
      <c r="A205" s="2">
        <f t="shared" si="11"/>
        <v>183</v>
      </c>
      <c r="B205" s="92">
        <f t="shared" si="12"/>
        <v>74793.998489904901</v>
      </c>
      <c r="C205" s="92">
        <f t="shared" si="13"/>
        <v>58876.892276237071</v>
      </c>
      <c r="D205" s="92">
        <f t="shared" si="14"/>
        <v>6919978.5052818665</v>
      </c>
      <c r="E205" s="92">
        <f>IF(ISERROR(A205),NA(),SUM(B$22:B205))</f>
        <v>10170233.955428028</v>
      </c>
    </row>
    <row r="206" spans="1:5" x14ac:dyDescent="0.25">
      <c r="A206" s="2">
        <f t="shared" si="11"/>
        <v>184</v>
      </c>
      <c r="B206" s="92">
        <f t="shared" si="12"/>
        <v>74966.433807219641</v>
      </c>
      <c r="C206" s="92">
        <f t="shared" si="13"/>
        <v>59220.340814515126</v>
      </c>
      <c r="D206" s="92">
        <f t="shared" si="14"/>
        <v>6935724.5982745709</v>
      </c>
      <c r="E206" s="92">
        <f>IF(ISERROR(A206),NA(),SUM(B$22:B206))</f>
        <v>10245200.389235249</v>
      </c>
    </row>
    <row r="207" spans="1:5" x14ac:dyDescent="0.25">
      <c r="A207" s="2">
        <f t="shared" si="11"/>
        <v>185</v>
      </c>
      <c r="B207" s="92">
        <f t="shared" si="12"/>
        <v>75137.016481307277</v>
      </c>
      <c r="C207" s="92">
        <f t="shared" si="13"/>
        <v>59565.792802599804</v>
      </c>
      <c r="D207" s="92">
        <f t="shared" si="14"/>
        <v>6951295.821953278</v>
      </c>
      <c r="E207" s="92">
        <f>IF(ISERROR(A207),NA(),SUM(B$22:B207))</f>
        <v>10320337.405716555</v>
      </c>
    </row>
    <row r="208" spans="1:5" x14ac:dyDescent="0.25">
      <c r="A208" s="2">
        <f t="shared" si="11"/>
        <v>186</v>
      </c>
      <c r="B208" s="92">
        <f t="shared" si="12"/>
        <v>75305.7047378266</v>
      </c>
      <c r="C208" s="92">
        <f t="shared" si="13"/>
        <v>59913.25992728163</v>
      </c>
      <c r="D208" s="92">
        <f t="shared" si="14"/>
        <v>6966688.2667638231</v>
      </c>
      <c r="E208" s="92">
        <f>IF(ISERROR(A208),NA(),SUM(B$22:B208))</f>
        <v>10395643.110454382</v>
      </c>
    </row>
    <row r="209" spans="1:5" x14ac:dyDescent="0.25">
      <c r="A209" s="2">
        <f t="shared" si="11"/>
        <v>187</v>
      </c>
      <c r="B209" s="92">
        <f t="shared" si="12"/>
        <v>75472.456223274174</v>
      </c>
      <c r="C209" s="92">
        <f t="shared" si="13"/>
        <v>60262.753943524112</v>
      </c>
      <c r="D209" s="92">
        <f t="shared" si="14"/>
        <v>6981897.9690435734</v>
      </c>
      <c r="E209" s="92">
        <f>IF(ISERROR(A209),NA(),SUM(B$22:B209))</f>
        <v>10471115.566677656</v>
      </c>
    </row>
    <row r="210" spans="1:5" x14ac:dyDescent="0.25">
      <c r="A210" s="2">
        <f t="shared" si="11"/>
        <v>188</v>
      </c>
      <c r="B210" s="92">
        <f t="shared" si="12"/>
        <v>75637.227997971466</v>
      </c>
      <c r="C210" s="92">
        <f t="shared" si="13"/>
        <v>60614.286674861331</v>
      </c>
      <c r="D210" s="92">
        <f t="shared" si="14"/>
        <v>6996920.9103666842</v>
      </c>
      <c r="E210" s="92">
        <f>IF(ISERROR(A210),NA(),SUM(B$22:B210))</f>
        <v>10546752.794675628</v>
      </c>
    </row>
    <row r="211" spans="1:5" x14ac:dyDescent="0.25">
      <c r="A211" s="2">
        <f t="shared" si="11"/>
        <v>189</v>
      </c>
      <c r="B211" s="92">
        <f t="shared" si="12"/>
        <v>75799.976528971834</v>
      </c>
      <c r="C211" s="92">
        <f t="shared" si="13"/>
        <v>60967.870013798027</v>
      </c>
      <c r="D211" s="92">
        <f t="shared" si="14"/>
        <v>7011753.016881858</v>
      </c>
      <c r="E211" s="92">
        <f>IF(ISERROR(A211),NA(),SUM(B$22:B211))</f>
        <v>10622552.7712046</v>
      </c>
    </row>
    <row r="212" spans="1:5" x14ac:dyDescent="0.25">
      <c r="A212" s="2">
        <f t="shared" si="11"/>
        <v>190</v>
      </c>
      <c r="B212" s="92">
        <f t="shared" si="12"/>
        <v>75960.657682886216</v>
      </c>
      <c r="C212" s="92">
        <f t="shared" si="13"/>
        <v>61323.515922211853</v>
      </c>
      <c r="D212" s="92">
        <f t="shared" si="14"/>
        <v>7026390.1586425323</v>
      </c>
      <c r="E212" s="92">
        <f>IF(ISERROR(A212),NA(),SUM(B$22:B212))</f>
        <v>10698513.428887486</v>
      </c>
    </row>
    <row r="213" spans="1:5" x14ac:dyDescent="0.25">
      <c r="A213" s="2">
        <f t="shared" si="11"/>
        <v>191</v>
      </c>
      <c r="B213" s="92">
        <f t="shared" si="12"/>
        <v>76119.226718626844</v>
      </c>
      <c r="C213" s="92">
        <f t="shared" si="13"/>
        <v>61681.236431758072</v>
      </c>
      <c r="D213" s="92">
        <f t="shared" si="14"/>
        <v>7040828.1489294013</v>
      </c>
      <c r="E213" s="92">
        <f>IF(ISERROR(A213),NA(),SUM(B$22:B213))</f>
        <v>10774632.655606113</v>
      </c>
    </row>
    <row r="214" spans="1:5" x14ac:dyDescent="0.25">
      <c r="A214" s="2">
        <f t="shared" si="11"/>
        <v>192</v>
      </c>
      <c r="B214" s="92">
        <f t="shared" si="12"/>
        <v>76275.638280067928</v>
      </c>
      <c r="C214" s="92">
        <f t="shared" si="13"/>
        <v>62041.043644276666</v>
      </c>
      <c r="D214" s="92">
        <f t="shared" si="14"/>
        <v>7055062.7435651924</v>
      </c>
      <c r="E214" s="92">
        <f>IF(ISERROR(A214),NA(),SUM(B$22:B214))</f>
        <v>10850908.293886181</v>
      </c>
    </row>
    <row r="215" spans="1:5" x14ac:dyDescent="0.25">
      <c r="A215" s="2">
        <f t="shared" si="11"/>
        <v>193</v>
      </c>
      <c r="B215" s="92">
        <f t="shared" si="12"/>
        <v>76429.846388622333</v>
      </c>
      <c r="C215" s="92">
        <f t="shared" si="13"/>
        <v>62402.949732201618</v>
      </c>
      <c r="D215" s="92">
        <f t="shared" si="14"/>
        <v>7069089.6402216135</v>
      </c>
      <c r="E215" s="92">
        <f>IF(ISERROR(A215),NA(),SUM(B$22:B215))</f>
        <v>10927338.140274804</v>
      </c>
    </row>
    <row r="216" spans="1:5" x14ac:dyDescent="0.25">
      <c r="A216" s="2">
        <f t="shared" si="11"/>
        <v>194</v>
      </c>
      <c r="B216" s="92">
        <f t="shared" si="12"/>
        <v>76581.80443573356</v>
      </c>
      <c r="C216" s="92">
        <f t="shared" si="13"/>
        <v>62766.966938972786</v>
      </c>
      <c r="D216" s="92">
        <f t="shared" si="14"/>
        <v>7082904.4777183747</v>
      </c>
      <c r="E216" s="92">
        <f>IF(ISERROR(A216),NA(),SUM(B$22:B216))</f>
        <v>11003919.944710538</v>
      </c>
    </row>
    <row r="217" spans="1:5" x14ac:dyDescent="0.25">
      <c r="A217" s="2">
        <f t="shared" si="11"/>
        <v>195</v>
      </c>
      <c r="B217" s="92">
        <f t="shared" si="12"/>
        <v>76731.465175281803</v>
      </c>
      <c r="C217" s="92">
        <f t="shared" si="13"/>
        <v>63133.10757945013</v>
      </c>
      <c r="D217" s="92">
        <f t="shared" si="14"/>
        <v>7096502.8353142068</v>
      </c>
      <c r="E217" s="92">
        <f>IF(ISERROR(A217),NA(),SUM(B$22:B217))</f>
        <v>11080651.40988582</v>
      </c>
    </row>
    <row r="218" spans="1:5" x14ac:dyDescent="0.25">
      <c r="A218" s="2">
        <f t="shared" si="11"/>
        <v>196</v>
      </c>
      <c r="B218" s="92">
        <f t="shared" si="12"/>
        <v>76878.780715903325</v>
      </c>
      <c r="C218" s="92">
        <f t="shared" si="13"/>
        <v>63501.38404033026</v>
      </c>
      <c r="D218" s="92">
        <f t="shared" si="14"/>
        <v>7109880.2319897795</v>
      </c>
      <c r="E218" s="92">
        <f>IF(ISERROR(A218),NA(),SUM(B$22:B218))</f>
        <v>11157530.190601723</v>
      </c>
    </row>
    <row r="219" spans="1:5" x14ac:dyDescent="0.25">
      <c r="A219" s="2">
        <f t="shared" si="11"/>
        <v>197</v>
      </c>
      <c r="B219" s="92">
        <f t="shared" si="12"/>
        <v>77023.702513222015</v>
      </c>
      <c r="C219" s="92">
        <f t="shared" si="13"/>
        <v>63871.808780565523</v>
      </c>
      <c r="D219" s="92">
        <f t="shared" si="14"/>
        <v>7123032.1257224353</v>
      </c>
      <c r="E219" s="92">
        <f>IF(ISERROR(A219),NA(),SUM(B$22:B219))</f>
        <v>11234553.893114945</v>
      </c>
    </row>
    <row r="220" spans="1:5" x14ac:dyDescent="0.25">
      <c r="A220" s="2">
        <f t="shared" si="11"/>
        <v>198</v>
      </c>
      <c r="B220" s="92">
        <f t="shared" si="12"/>
        <v>77166.181361992465</v>
      </c>
      <c r="C220" s="92">
        <f t="shared" si="13"/>
        <v>64244.394331785494</v>
      </c>
      <c r="D220" s="92">
        <f t="shared" si="14"/>
        <v>7135953.9127526423</v>
      </c>
      <c r="E220" s="92">
        <f>IF(ISERROR(A220),NA(),SUM(B$22:B220))</f>
        <v>11311720.074476937</v>
      </c>
    </row>
    <row r="221" spans="1:5" x14ac:dyDescent="0.25">
      <c r="A221" s="2">
        <f t="shared" si="11"/>
        <v>199</v>
      </c>
      <c r="B221" s="92">
        <f t="shared" si="12"/>
        <v>77306.16738815303</v>
      </c>
      <c r="C221" s="92">
        <f t="shared" si="13"/>
        <v>64619.153298720899</v>
      </c>
      <c r="D221" s="92">
        <f t="shared" si="14"/>
        <v>7148640.9268420748</v>
      </c>
      <c r="E221" s="92">
        <f>IF(ISERROR(A221),NA(),SUM(B$22:B221))</f>
        <v>11389026.241865089</v>
      </c>
    </row>
    <row r="222" spans="1:5" x14ac:dyDescent="0.25">
      <c r="A222" s="2">
        <f t="shared" si="11"/>
        <v>200</v>
      </c>
      <c r="B222" s="92">
        <f t="shared" si="12"/>
        <v>77443.610040788553</v>
      </c>
      <c r="C222" s="92">
        <f t="shared" si="13"/>
        <v>64996.098359630123</v>
      </c>
      <c r="D222" s="92">
        <f t="shared" si="14"/>
        <v>7161088.4385232329</v>
      </c>
      <c r="E222" s="92">
        <f>IF(ISERROR(A222),NA(),SUM(B$22:B222))</f>
        <v>11466469.851905879</v>
      </c>
    </row>
    <row r="223" spans="1:5" x14ac:dyDescent="0.25">
      <c r="A223" s="2">
        <f t="shared" si="11"/>
        <v>201</v>
      </c>
      <c r="B223" s="92">
        <f t="shared" si="12"/>
        <v>77578.458084001089</v>
      </c>
      <c r="C223" s="92">
        <f t="shared" si="13"/>
        <v>65375.242266727961</v>
      </c>
      <c r="D223" s="92">
        <f t="shared" si="14"/>
        <v>7173291.6543405065</v>
      </c>
      <c r="E223" s="92">
        <f>IF(ISERROR(A223),NA(),SUM(B$22:B223))</f>
        <v>11544048.309989879</v>
      </c>
    </row>
    <row r="224" spans="1:5" x14ac:dyDescent="0.25">
      <c r="A224" s="2">
        <f t="shared" ref="A224:A287" si="15">IF(type=1,IF(A223&gt;=nper-1,NA(),A223+1),IF(A223&gt;=nper,NA(),A223+1))</f>
        <v>202</v>
      </c>
      <c r="B224" s="92">
        <f t="shared" ref="B224:B287" si="16">IF(ISERROR(A224),NA(),D223*rper)</f>
        <v>77710.659588688228</v>
      </c>
      <c r="C224" s="92">
        <f t="shared" ref="C224:C287" si="17">IF(A224&lt;=IF(type=1,nper-1,nper),FV(gper,A224,,-w),NA())</f>
        <v>65756.597846617209</v>
      </c>
      <c r="D224" s="92">
        <f t="shared" ref="D224:D287" si="18">IF(ISERROR(A224),NA(),D223-C224+B224)</f>
        <v>7185245.7160825776</v>
      </c>
      <c r="E224" s="92">
        <f>IF(ISERROR(A224),NA(),SUM(B$22:B224))</f>
        <v>11621758.969578568</v>
      </c>
    </row>
    <row r="225" spans="1:5" x14ac:dyDescent="0.25">
      <c r="A225" s="2">
        <f t="shared" si="15"/>
        <v>203</v>
      </c>
      <c r="B225" s="92">
        <f t="shared" si="16"/>
        <v>77840.16192422733</v>
      </c>
      <c r="C225" s="92">
        <f t="shared" si="17"/>
        <v>66140.178000722473</v>
      </c>
      <c r="D225" s="92">
        <f t="shared" si="18"/>
        <v>7196945.7000060827</v>
      </c>
      <c r="E225" s="92">
        <f>IF(ISERROR(A225),NA(),SUM(B$22:B225))</f>
        <v>11699599.131502796</v>
      </c>
    </row>
    <row r="226" spans="1:5" x14ac:dyDescent="0.25">
      <c r="A226" s="2">
        <f t="shared" si="15"/>
        <v>204</v>
      </c>
      <c r="B226" s="92">
        <f t="shared" si="16"/>
        <v>77966.911750065294</v>
      </c>
      <c r="C226" s="92">
        <f t="shared" si="17"/>
        <v>66525.995705726687</v>
      </c>
      <c r="D226" s="92">
        <f t="shared" si="18"/>
        <v>7208386.6160504213</v>
      </c>
      <c r="E226" s="92">
        <f>IF(ISERROR(A226),NA(),SUM(B$22:B226))</f>
        <v>11777566.043252861</v>
      </c>
    </row>
    <row r="227" spans="1:5" x14ac:dyDescent="0.25">
      <c r="A227" s="2">
        <f t="shared" si="15"/>
        <v>205</v>
      </c>
      <c r="B227" s="92">
        <f t="shared" si="16"/>
        <v>78090.855007212303</v>
      </c>
      <c r="C227" s="92">
        <f t="shared" si="17"/>
        <v>66914.064014010102</v>
      </c>
      <c r="D227" s="92">
        <f t="shared" si="18"/>
        <v>7219563.4070436237</v>
      </c>
      <c r="E227" s="92">
        <f>IF(ISERROR(A227),NA(),SUM(B$22:B227))</f>
        <v>11855656.898260074</v>
      </c>
    </row>
    <row r="228" spans="1:5" x14ac:dyDescent="0.25">
      <c r="A228" s="2">
        <f t="shared" si="15"/>
        <v>206</v>
      </c>
      <c r="B228" s="92">
        <f t="shared" si="16"/>
        <v>78211.936909638665</v>
      </c>
      <c r="C228" s="92">
        <f t="shared" si="17"/>
        <v>67304.396054091834</v>
      </c>
      <c r="D228" s="92">
        <f t="shared" si="18"/>
        <v>7230470.9478991702</v>
      </c>
      <c r="E228" s="92">
        <f>IF(ISERROR(A228),NA(),SUM(B$22:B228))</f>
        <v>11933868.835169712</v>
      </c>
    </row>
    <row r="229" spans="1:5" x14ac:dyDescent="0.25">
      <c r="A229" s="2">
        <f t="shared" si="15"/>
        <v>207</v>
      </c>
      <c r="B229" s="92">
        <f t="shared" si="16"/>
        <v>78330.101935573752</v>
      </c>
      <c r="C229" s="92">
        <f t="shared" si="17"/>
        <v>67697.005031074019</v>
      </c>
      <c r="D229" s="92">
        <f t="shared" si="18"/>
        <v>7241104.0448036697</v>
      </c>
      <c r="E229" s="92">
        <f>IF(ISERROR(A229),NA(),SUM(B$22:B229))</f>
        <v>12012198.937105285</v>
      </c>
    </row>
    <row r="230" spans="1:5" x14ac:dyDescent="0.25">
      <c r="A230" s="2">
        <f t="shared" si="15"/>
        <v>208</v>
      </c>
      <c r="B230" s="92">
        <f t="shared" si="16"/>
        <v>78445.293818705817</v>
      </c>
      <c r="C230" s="92">
        <f t="shared" si="17"/>
        <v>68091.904227088628</v>
      </c>
      <c r="D230" s="92">
        <f t="shared" si="18"/>
        <v>7251457.4343952872</v>
      </c>
      <c r="E230" s="92">
        <f>IF(ISERROR(A230),NA(),SUM(B$22:B230))</f>
        <v>12090644.230923992</v>
      </c>
    </row>
    <row r="231" spans="1:5" x14ac:dyDescent="0.25">
      <c r="A231" s="2">
        <f t="shared" si="15"/>
        <v>209</v>
      </c>
      <c r="B231" s="92">
        <f t="shared" si="16"/>
        <v>78557.455539281684</v>
      </c>
      <c r="C231" s="92">
        <f t="shared" si="17"/>
        <v>68489.107001746655</v>
      </c>
      <c r="D231" s="92">
        <f t="shared" si="18"/>
        <v>7261525.7829328217</v>
      </c>
      <c r="E231" s="92">
        <f>IF(ISERROR(A231),NA(),SUM(B$22:B231))</f>
        <v>12169201.686463274</v>
      </c>
    </row>
    <row r="232" spans="1:5" x14ac:dyDescent="0.25">
      <c r="A232" s="2">
        <f t="shared" si="15"/>
        <v>210</v>
      </c>
      <c r="B232" s="92">
        <f t="shared" si="16"/>
        <v>78666.52931510497</v>
      </c>
      <c r="C232" s="92">
        <f t="shared" si="17"/>
        <v>68888.626792590163</v>
      </c>
      <c r="D232" s="92">
        <f t="shared" si="18"/>
        <v>7271303.6854553362</v>
      </c>
      <c r="E232" s="92">
        <f>IF(ISERROR(A232),NA(),SUM(B$22:B232))</f>
        <v>12247868.215778379</v>
      </c>
    </row>
    <row r="233" spans="1:5" x14ac:dyDescent="0.25">
      <c r="A233" s="2">
        <f t="shared" si="15"/>
        <v>211</v>
      </c>
      <c r="B233" s="92">
        <f t="shared" si="16"/>
        <v>78772.456592432209</v>
      </c>
      <c r="C233" s="92">
        <f t="shared" si="17"/>
        <v>69290.477115546964</v>
      </c>
      <c r="D233" s="92">
        <f t="shared" si="18"/>
        <v>7280785.6649322212</v>
      </c>
      <c r="E233" s="92">
        <f>IF(ISERROR(A233),NA(),SUM(B$22:B233))</f>
        <v>12326640.67237081</v>
      </c>
    </row>
    <row r="234" spans="1:5" x14ac:dyDescent="0.25">
      <c r="A234" s="2">
        <f t="shared" si="15"/>
        <v>212</v>
      </c>
      <c r="B234" s="92">
        <f t="shared" si="16"/>
        <v>78875.178036765123</v>
      </c>
      <c r="C234" s="92">
        <f t="shared" si="17"/>
        <v>69694.671565387631</v>
      </c>
      <c r="D234" s="92">
        <f t="shared" si="18"/>
        <v>7289966.171403599</v>
      </c>
      <c r="E234" s="92">
        <f>IF(ISERROR(A234),NA(),SUM(B$22:B234))</f>
        <v>12405515.850407574</v>
      </c>
    </row>
    <row r="235" spans="1:5" x14ac:dyDescent="0.25">
      <c r="A235" s="2">
        <f t="shared" si="15"/>
        <v>213</v>
      </c>
      <c r="B235" s="92">
        <f t="shared" si="16"/>
        <v>78974.633523538389</v>
      </c>
      <c r="C235" s="92">
        <f t="shared" si="17"/>
        <v>70101.223816185739</v>
      </c>
      <c r="D235" s="92">
        <f t="shared" si="18"/>
        <v>7298839.5811109515</v>
      </c>
      <c r="E235" s="92">
        <f>IF(ISERROR(A235),NA(),SUM(B$22:B235))</f>
        <v>12484490.483931113</v>
      </c>
    </row>
    <row r="236" spans="1:5" x14ac:dyDescent="0.25">
      <c r="A236" s="2">
        <f t="shared" si="15"/>
        <v>214</v>
      </c>
      <c r="B236" s="92">
        <f t="shared" si="16"/>
        <v>79070.762128701375</v>
      </c>
      <c r="C236" s="92">
        <f t="shared" si="17"/>
        <v>70510.147621780154</v>
      </c>
      <c r="D236" s="92">
        <f t="shared" si="18"/>
        <v>7307400.1956178732</v>
      </c>
      <c r="E236" s="92">
        <f>IF(ISERROR(A236),NA(),SUM(B$22:B236))</f>
        <v>12563561.246059814</v>
      </c>
    </row>
    <row r="237" spans="1:5" x14ac:dyDescent="0.25">
      <c r="A237" s="2">
        <f t="shared" si="15"/>
        <v>215</v>
      </c>
      <c r="B237" s="92">
        <f t="shared" si="16"/>
        <v>79163.502119193014</v>
      </c>
      <c r="C237" s="92">
        <f t="shared" si="17"/>
        <v>70921.456816240534</v>
      </c>
      <c r="D237" s="92">
        <f t="shared" si="18"/>
        <v>7315642.2409208259</v>
      </c>
      <c r="E237" s="92">
        <f>IF(ISERROR(A237),NA(),SUM(B$22:B237))</f>
        <v>12642724.748179007</v>
      </c>
    </row>
    <row r="238" spans="1:5" x14ac:dyDescent="0.25">
      <c r="A238" s="2">
        <f t="shared" si="15"/>
        <v>216</v>
      </c>
      <c r="B238" s="92">
        <f t="shared" si="16"/>
        <v>79252.790943308341</v>
      </c>
      <c r="C238" s="92">
        <f t="shared" si="17"/>
        <v>71335.165314335274</v>
      </c>
      <c r="D238" s="92">
        <f t="shared" si="18"/>
        <v>7323559.8665497992</v>
      </c>
      <c r="E238" s="92">
        <f>IF(ISERROR(A238),NA(),SUM(B$22:B238))</f>
        <v>12721977.539122315</v>
      </c>
    </row>
    <row r="239" spans="1:5" x14ac:dyDescent="0.25">
      <c r="A239" s="2">
        <f t="shared" si="15"/>
        <v>217</v>
      </c>
      <c r="B239" s="92">
        <f t="shared" si="16"/>
        <v>79338.565220955556</v>
      </c>
      <c r="C239" s="92">
        <f t="shared" si="17"/>
        <v>71751.287112002232</v>
      </c>
      <c r="D239" s="92">
        <f t="shared" si="18"/>
        <v>7331147.1446587527</v>
      </c>
      <c r="E239" s="92">
        <f>IF(ISERROR(A239),NA(),SUM(B$22:B239))</f>
        <v>12801316.104343271</v>
      </c>
    </row>
    <row r="240" spans="1:5" x14ac:dyDescent="0.25">
      <c r="A240" s="2">
        <f t="shared" si="15"/>
        <v>218</v>
      </c>
      <c r="B240" s="92">
        <f t="shared" si="16"/>
        <v>79420.760733802541</v>
      </c>
      <c r="C240" s="92">
        <f t="shared" si="17"/>
        <v>72169.836286822247</v>
      </c>
      <c r="D240" s="92">
        <f t="shared" si="18"/>
        <v>7338398.0691057332</v>
      </c>
      <c r="E240" s="92">
        <f>IF(ISERROR(A240),NA(),SUM(B$22:B240))</f>
        <v>12880736.865077073</v>
      </c>
    </row>
    <row r="241" spans="1:5" x14ac:dyDescent="0.25">
      <c r="A241" s="2">
        <f t="shared" si="15"/>
        <v>219</v>
      </c>
      <c r="B241" s="92">
        <f t="shared" si="16"/>
        <v>79499.312415311506</v>
      </c>
      <c r="C241" s="92">
        <f t="shared" si="17"/>
        <v>72590.82699849538</v>
      </c>
      <c r="D241" s="92">
        <f t="shared" si="18"/>
        <v>7345306.5545225488</v>
      </c>
      <c r="E241" s="92">
        <f>IF(ISERROR(A241),NA(),SUM(B$22:B241))</f>
        <v>12960236.177492384</v>
      </c>
    </row>
    <row r="242" spans="1:5" x14ac:dyDescent="0.25">
      <c r="A242" s="2">
        <f t="shared" si="15"/>
        <v>220</v>
      </c>
      <c r="B242" s="92">
        <f t="shared" si="16"/>
        <v>79574.15434066033</v>
      </c>
      <c r="C242" s="92">
        <f t="shared" si="17"/>
        <v>73014.273489319938</v>
      </c>
      <c r="D242" s="92">
        <f t="shared" si="18"/>
        <v>7351866.4353738893</v>
      </c>
      <c r="E242" s="92">
        <f>IF(ISERROR(A242),NA(),SUM(B$22:B242))</f>
        <v>13039810.331833044</v>
      </c>
    </row>
    <row r="243" spans="1:5" x14ac:dyDescent="0.25">
      <c r="A243" s="2">
        <f t="shared" si="15"/>
        <v>221</v>
      </c>
      <c r="B243" s="92">
        <f t="shared" si="16"/>
        <v>79645.219716549851</v>
      </c>
      <c r="C243" s="92">
        <f t="shared" si="17"/>
        <v>73440.190084674308</v>
      </c>
      <c r="D243" s="92">
        <f t="shared" si="18"/>
        <v>7358071.4650057647</v>
      </c>
      <c r="E243" s="92">
        <f>IF(ISERROR(A243),NA(),SUM(B$22:B243))</f>
        <v>13119455.551549595</v>
      </c>
    </row>
    <row r="244" spans="1:5" x14ac:dyDescent="0.25">
      <c r="A244" s="2">
        <f t="shared" si="15"/>
        <v>222</v>
      </c>
      <c r="B244" s="92">
        <f t="shared" si="16"/>
        <v>79712.440870895181</v>
      </c>
      <c r="C244" s="92">
        <f t="shared" si="17"/>
        <v>73868.591193501576</v>
      </c>
      <c r="D244" s="92">
        <f t="shared" si="18"/>
        <v>7363915.314683158</v>
      </c>
      <c r="E244" s="92">
        <f>IF(ISERROR(A244),NA(),SUM(B$22:B244))</f>
        <v>13199167.992420491</v>
      </c>
    </row>
    <row r="245" spans="1:5" x14ac:dyDescent="0.25">
      <c r="A245" s="2">
        <f t="shared" si="15"/>
        <v>223</v>
      </c>
      <c r="B245" s="92">
        <f t="shared" si="16"/>
        <v>79775.74924240027</v>
      </c>
      <c r="C245" s="92">
        <f t="shared" si="17"/>
        <v>74299.491308796991</v>
      </c>
      <c r="D245" s="92">
        <f t="shared" si="18"/>
        <v>7369391.5726167606</v>
      </c>
      <c r="E245" s="92">
        <f>IF(ISERROR(A245),NA(),SUM(B$22:B245))</f>
        <v>13278943.741662892</v>
      </c>
    </row>
    <row r="246" spans="1:5" x14ac:dyDescent="0.25">
      <c r="A246" s="2">
        <f t="shared" si="15"/>
        <v>224</v>
      </c>
      <c r="B246" s="92">
        <f t="shared" si="16"/>
        <v>79835.075370014296</v>
      </c>
      <c r="C246" s="92">
        <f t="shared" si="17"/>
        <v>74732.905008098314</v>
      </c>
      <c r="D246" s="92">
        <f t="shared" si="18"/>
        <v>7374493.7429786772</v>
      </c>
      <c r="E246" s="92">
        <f>IF(ISERROR(A246),NA(),SUM(B$22:B246))</f>
        <v>13358778.817032905</v>
      </c>
    </row>
    <row r="247" spans="1:5" x14ac:dyDescent="0.25">
      <c r="A247" s="2">
        <f t="shared" si="15"/>
        <v>225</v>
      </c>
      <c r="B247" s="92">
        <f t="shared" si="16"/>
        <v>79890.348882268387</v>
      </c>
      <c r="C247" s="92">
        <f t="shared" si="17"/>
        <v>75168.846953978893</v>
      </c>
      <c r="D247" s="92">
        <f t="shared" si="18"/>
        <v>7379215.2449069666</v>
      </c>
      <c r="E247" s="92">
        <f>IF(ISERROR(A247),NA(),SUM(B$22:B247))</f>
        <v>13438669.165915174</v>
      </c>
    </row>
    <row r="248" spans="1:5" x14ac:dyDescent="0.25">
      <c r="A248" s="2">
        <f t="shared" si="15"/>
        <v>226</v>
      </c>
      <c r="B248" s="92">
        <f t="shared" si="16"/>
        <v>79941.498486491531</v>
      </c>
      <c r="C248" s="92">
        <f t="shared" si="17"/>
        <v>75607.331894543764</v>
      </c>
      <c r="D248" s="92">
        <f t="shared" si="18"/>
        <v>7383549.4114989145</v>
      </c>
      <c r="E248" s="92">
        <f>IF(ISERROR(A248),NA(),SUM(B$22:B248))</f>
        <v>13518610.664401665</v>
      </c>
    </row>
    <row r="249" spans="1:5" x14ac:dyDescent="0.25">
      <c r="A249" s="2">
        <f t="shared" si="15"/>
        <v>227</v>
      </c>
      <c r="B249" s="92">
        <f t="shared" si="16"/>
        <v>79988.451957904297</v>
      </c>
      <c r="C249" s="92">
        <f t="shared" si="17"/>
        <v>76048.374663928596</v>
      </c>
      <c r="D249" s="92">
        <f t="shared" si="18"/>
        <v>7387489.4887928907</v>
      </c>
      <c r="E249" s="92">
        <f>IF(ISERROR(A249),NA(),SUM(B$22:B249))</f>
        <v>13598599.116359569</v>
      </c>
    </row>
    <row r="250" spans="1:5" x14ac:dyDescent="0.25">
      <c r="A250" s="2">
        <f t="shared" si="15"/>
        <v>228</v>
      </c>
      <c r="B250" s="92">
        <f t="shared" si="16"/>
        <v>80031.136128589031</v>
      </c>
      <c r="C250" s="92">
        <f t="shared" si="17"/>
        <v>76491.990182801528</v>
      </c>
      <c r="D250" s="92">
        <f t="shared" si="18"/>
        <v>7391028.6347386781</v>
      </c>
      <c r="E250" s="92">
        <f>IF(ISERROR(A250),NA(),SUM(B$22:B250))</f>
        <v>13678630.252488159</v>
      </c>
    </row>
    <row r="251" spans="1:5" x14ac:dyDescent="0.25">
      <c r="A251" s="2">
        <f t="shared" si="15"/>
        <v>229</v>
      </c>
      <c r="B251" s="92">
        <f t="shared" si="16"/>
        <v>80069.476876335073</v>
      </c>
      <c r="C251" s="92">
        <f t="shared" si="17"/>
        <v>76938.193458867871</v>
      </c>
      <c r="D251" s="92">
        <f t="shared" si="18"/>
        <v>7394159.9181561451</v>
      </c>
      <c r="E251" s="92">
        <f>IF(ISERROR(A251),NA(),SUM(B$22:B251))</f>
        <v>13758699.729364494</v>
      </c>
    </row>
    <row r="252" spans="1:5" x14ac:dyDescent="0.25">
      <c r="A252" s="2">
        <f t="shared" si="15"/>
        <v>230</v>
      </c>
      <c r="B252" s="92">
        <f t="shared" si="16"/>
        <v>80103.39911335762</v>
      </c>
      <c r="C252" s="92">
        <f t="shared" si="17"/>
        <v>77386.999587377941</v>
      </c>
      <c r="D252" s="92">
        <f t="shared" si="18"/>
        <v>7396876.3176821256</v>
      </c>
      <c r="E252" s="92">
        <f>IF(ISERROR(A252),NA(),SUM(B$22:B252))</f>
        <v>13838803.128477851</v>
      </c>
    </row>
    <row r="253" spans="1:5" x14ac:dyDescent="0.25">
      <c r="A253" s="2">
        <f t="shared" si="15"/>
        <v>231</v>
      </c>
      <c r="B253" s="92">
        <f t="shared" si="16"/>
        <v>80132.826774889079</v>
      </c>
      <c r="C253" s="92">
        <f t="shared" si="17"/>
        <v>77838.423751637631</v>
      </c>
      <c r="D253" s="92">
        <f t="shared" si="18"/>
        <v>7399170.7207053769</v>
      </c>
      <c r="E253" s="92">
        <f>IF(ISERROR(A253),NA(),SUM(B$22:B253))</f>
        <v>13918935.955252741</v>
      </c>
    </row>
    <row r="254" spans="1:5" x14ac:dyDescent="0.25">
      <c r="A254" s="2">
        <f t="shared" si="15"/>
        <v>232</v>
      </c>
      <c r="B254" s="92">
        <f t="shared" si="16"/>
        <v>80157.682807640973</v>
      </c>
      <c r="C254" s="92">
        <f t="shared" si="17"/>
        <v>78292.481223522191</v>
      </c>
      <c r="D254" s="92">
        <f t="shared" si="18"/>
        <v>7401035.9222894963</v>
      </c>
      <c r="E254" s="92">
        <f>IF(ISERROR(A254),NA(),SUM(B$22:B254))</f>
        <v>13999093.638060382</v>
      </c>
    </row>
    <row r="255" spans="1:5" x14ac:dyDescent="0.25">
      <c r="A255" s="2">
        <f t="shared" si="15"/>
        <v>233</v>
      </c>
      <c r="B255" s="92">
        <f t="shared" si="16"/>
        <v>80177.8891581356</v>
      </c>
      <c r="C255" s="92">
        <f t="shared" si="17"/>
        <v>78749.187363992751</v>
      </c>
      <c r="D255" s="92">
        <f t="shared" si="18"/>
        <v>7402464.6240836391</v>
      </c>
      <c r="E255" s="92">
        <f>IF(ISERROR(A255),NA(),SUM(B$22:B255))</f>
        <v>14079271.527218517</v>
      </c>
    </row>
    <row r="256" spans="1:5" x14ac:dyDescent="0.25">
      <c r="A256" s="2">
        <f t="shared" si="15"/>
        <v>234</v>
      </c>
      <c r="B256" s="92">
        <f t="shared" si="16"/>
        <v>80193.366760905483</v>
      </c>
      <c r="C256" s="92">
        <f t="shared" si="17"/>
        <v>79208.557623616027</v>
      </c>
      <c r="D256" s="92">
        <f t="shared" si="18"/>
        <v>7403449.4332209285</v>
      </c>
      <c r="E256" s="92">
        <f>IF(ISERROR(A256),NA(),SUM(B$22:B256))</f>
        <v>14159464.893979423</v>
      </c>
    </row>
    <row r="257" spans="1:5" x14ac:dyDescent="0.25">
      <c r="A257" s="2">
        <f t="shared" si="15"/>
        <v>235</v>
      </c>
      <c r="B257" s="92">
        <f t="shared" si="16"/>
        <v>80204.035526559441</v>
      </c>
      <c r="C257" s="92">
        <f t="shared" si="17"/>
        <v>79670.607543087142</v>
      </c>
      <c r="D257" s="92">
        <f t="shared" si="18"/>
        <v>7403982.8612044007</v>
      </c>
      <c r="E257" s="92">
        <f>IF(ISERROR(A257),NA(),SUM(B$22:B257))</f>
        <v>14239668.929505982</v>
      </c>
    </row>
    <row r="258" spans="1:5" x14ac:dyDescent="0.25">
      <c r="A258" s="2">
        <f t="shared" si="15"/>
        <v>236</v>
      </c>
      <c r="B258" s="92">
        <f t="shared" si="16"/>
        <v>80209.814329713729</v>
      </c>
      <c r="C258" s="92">
        <f t="shared" si="17"/>
        <v>80135.352753755142</v>
      </c>
      <c r="D258" s="92">
        <f t="shared" si="18"/>
        <v>7404057.3227803595</v>
      </c>
      <c r="E258" s="92">
        <f>IF(ISERROR(A258),NA(),SUM(B$22:B258))</f>
        <v>14319878.743835695</v>
      </c>
    </row>
    <row r="259" spans="1:5" x14ac:dyDescent="0.25">
      <c r="A259" s="2">
        <f t="shared" si="15"/>
        <v>237</v>
      </c>
      <c r="B259" s="92">
        <f t="shared" si="16"/>
        <v>80210.620996786616</v>
      </c>
      <c r="C259" s="92">
        <f t="shared" si="17"/>
        <v>80602.808978152054</v>
      </c>
      <c r="D259" s="92">
        <f t="shared" si="18"/>
        <v>7403665.1347989934</v>
      </c>
      <c r="E259" s="92">
        <f>IF(ISERROR(A259),NA(),SUM(B$22:B259))</f>
        <v>14400089.364832481</v>
      </c>
    </row>
    <row r="260" spans="1:5" x14ac:dyDescent="0.25">
      <c r="A260" s="2">
        <f t="shared" si="15"/>
        <v>238</v>
      </c>
      <c r="B260" s="92">
        <f t="shared" si="16"/>
        <v>80206.372293655149</v>
      </c>
      <c r="C260" s="92">
        <f t="shared" si="17"/>
        <v>81072.992030524605</v>
      </c>
      <c r="D260" s="92">
        <f t="shared" si="18"/>
        <v>7402798.5150621235</v>
      </c>
      <c r="E260" s="92">
        <f>IF(ISERROR(A260),NA(),SUM(B$22:B260))</f>
        <v>14480295.737126136</v>
      </c>
    </row>
    <row r="261" spans="1:5" x14ac:dyDescent="0.25">
      <c r="A261" s="2">
        <f t="shared" si="15"/>
        <v>239</v>
      </c>
      <c r="B261" s="92">
        <f t="shared" si="16"/>
        <v>80196.983913172386</v>
      </c>
      <c r="C261" s="92">
        <f t="shared" si="17"/>
        <v>81545.917817369322</v>
      </c>
      <c r="D261" s="92">
        <f t="shared" si="18"/>
        <v>7401449.5811579265</v>
      </c>
      <c r="E261" s="92">
        <f>IF(ISERROR(A261),NA(),SUM(B$22:B261))</f>
        <v>14560492.721039308</v>
      </c>
    </row>
    <row r="262" spans="1:5" x14ac:dyDescent="0.25">
      <c r="A262" s="2">
        <f t="shared" si="15"/>
        <v>240</v>
      </c>
      <c r="B262" s="92">
        <f t="shared" si="16"/>
        <v>80182.370462543593</v>
      </c>
      <c r="C262" s="92">
        <f t="shared" si="17"/>
        <v>82021.60233797066</v>
      </c>
      <c r="D262" s="92">
        <f t="shared" si="18"/>
        <v>7399610.3492824994</v>
      </c>
      <c r="E262" s="92">
        <f>IF(ISERROR(A262),NA(),SUM(B$22:B262))</f>
        <v>14640675.091501852</v>
      </c>
    </row>
    <row r="263" spans="1:5" x14ac:dyDescent="0.25">
      <c r="A263" s="2">
        <f t="shared" si="15"/>
        <v>241</v>
      </c>
      <c r="B263" s="92">
        <f t="shared" si="16"/>
        <v>80162.445450559797</v>
      </c>
      <c r="C263" s="92">
        <f t="shared" si="17"/>
        <v>82500.061684942164</v>
      </c>
      <c r="D263" s="92">
        <f t="shared" si="18"/>
        <v>7397272.7330481177</v>
      </c>
      <c r="E263" s="92">
        <f>IF(ISERROR(A263),NA(),SUM(B$22:B263))</f>
        <v>14720837.536952412</v>
      </c>
    </row>
    <row r="264" spans="1:5" x14ac:dyDescent="0.25">
      <c r="A264" s="2">
        <f t="shared" si="15"/>
        <v>242</v>
      </c>
      <c r="B264" s="92">
        <f t="shared" si="16"/>
        <v>80137.121274687335</v>
      </c>
      <c r="C264" s="92">
        <f t="shared" si="17"/>
        <v>82981.312044770981</v>
      </c>
      <c r="D264" s="92">
        <f t="shared" si="18"/>
        <v>7394428.5422780337</v>
      </c>
      <c r="E264" s="92">
        <f>IF(ISERROR(A264),NA(),SUM(B$22:B264))</f>
        <v>14800974.658227099</v>
      </c>
    </row>
    <row r="265" spans="1:5" x14ac:dyDescent="0.25">
      <c r="A265" s="2">
        <f t="shared" si="15"/>
        <v>243</v>
      </c>
      <c r="B265" s="92">
        <f t="shared" si="16"/>
        <v>80106.309208011415</v>
      </c>
      <c r="C265" s="92">
        <f t="shared" si="17"/>
        <v>83465.369698365495</v>
      </c>
      <c r="D265" s="92">
        <f t="shared" si="18"/>
        <v>7391069.4817876797</v>
      </c>
      <c r="E265" s="92">
        <f>IF(ISERROR(A265),NA(),SUM(B$22:B265))</f>
        <v>14881080.96743511</v>
      </c>
    </row>
    <row r="266" spans="1:5" x14ac:dyDescent="0.25">
      <c r="A266" s="2">
        <f t="shared" si="15"/>
        <v>244</v>
      </c>
      <c r="B266" s="92">
        <f t="shared" si="16"/>
        <v>80069.91938603259</v>
      </c>
      <c r="C266" s="92">
        <f t="shared" si="17"/>
        <v>83952.251021605945</v>
      </c>
      <c r="D266" s="92">
        <f t="shared" si="18"/>
        <v>7387187.1501521068</v>
      </c>
      <c r="E266" s="92">
        <f>IF(ISERROR(A266),NA(),SUM(B$22:B266))</f>
        <v>14961150.886821143</v>
      </c>
    </row>
    <row r="267" spans="1:5" x14ac:dyDescent="0.25">
      <c r="A267" s="2">
        <f t="shared" si="15"/>
        <v>245</v>
      </c>
      <c r="B267" s="92">
        <f t="shared" si="16"/>
        <v>80027.860793313885</v>
      </c>
      <c r="C267" s="92">
        <f t="shared" si="17"/>
        <v>84441.972485898645</v>
      </c>
      <c r="D267" s="92">
        <f t="shared" si="18"/>
        <v>7382773.0384595217</v>
      </c>
      <c r="E267" s="92">
        <f>IF(ISERROR(A267),NA(),SUM(B$22:B267))</f>
        <v>15041178.747614456</v>
      </c>
    </row>
    <row r="268" spans="1:5" x14ac:dyDescent="0.25">
      <c r="A268" s="2">
        <f t="shared" si="15"/>
        <v>246</v>
      </c>
      <c r="B268" s="92">
        <f t="shared" si="16"/>
        <v>79980.041249977541</v>
      </c>
      <c r="C268" s="92">
        <f t="shared" si="17"/>
        <v>84934.550658733075</v>
      </c>
      <c r="D268" s="92">
        <f t="shared" si="18"/>
        <v>7377818.5290507665</v>
      </c>
      <c r="E268" s="92">
        <f>IF(ISERROR(A268),NA(),SUM(B$22:B268))</f>
        <v>15121158.788864434</v>
      </c>
    </row>
    <row r="269" spans="1:5" x14ac:dyDescent="0.25">
      <c r="A269" s="2">
        <f t="shared" si="15"/>
        <v>247</v>
      </c>
      <c r="B269" s="92">
        <f t="shared" si="16"/>
        <v>79926.367398049362</v>
      </c>
      <c r="C269" s="92">
        <f t="shared" si="17"/>
        <v>85430.002204242337</v>
      </c>
      <c r="D269" s="92">
        <f t="shared" si="18"/>
        <v>7372314.894244574</v>
      </c>
      <c r="E269" s="92">
        <f>IF(ISERROR(A269),NA(),SUM(B$22:B269))</f>
        <v>15201085.156262483</v>
      </c>
    </row>
    <row r="270" spans="1:5" x14ac:dyDescent="0.25">
      <c r="A270" s="2">
        <f t="shared" si="15"/>
        <v>248</v>
      </c>
      <c r="B270" s="92">
        <f t="shared" si="16"/>
        <v>79866.744687648941</v>
      </c>
      <c r="C270" s="92">
        <f t="shared" si="17"/>
        <v>85928.343883767069</v>
      </c>
      <c r="D270" s="92">
        <f t="shared" si="18"/>
        <v>7366253.2950484557</v>
      </c>
      <c r="E270" s="92">
        <f>IF(ISERROR(A270),NA(),SUM(B$22:B270))</f>
        <v>15280951.900950132</v>
      </c>
    </row>
    <row r="271" spans="1:5" x14ac:dyDescent="0.25">
      <c r="A271" s="2">
        <f t="shared" si="15"/>
        <v>249</v>
      </c>
      <c r="B271" s="92">
        <f t="shared" si="16"/>
        <v>79801.07736302432</v>
      </c>
      <c r="C271" s="92">
        <f t="shared" si="17"/>
        <v>86429.592556422402</v>
      </c>
      <c r="D271" s="92">
        <f t="shared" si="18"/>
        <v>7359624.7798550576</v>
      </c>
      <c r="E271" s="92">
        <f>IF(ISERROR(A271),NA(),SUM(B$22:B271))</f>
        <v>15360752.978313155</v>
      </c>
    </row>
    <row r="272" spans="1:5" x14ac:dyDescent="0.25">
      <c r="A272" s="2">
        <f t="shared" si="15"/>
        <v>250</v>
      </c>
      <c r="B272" s="92">
        <f t="shared" si="16"/>
        <v>79729.268448429182</v>
      </c>
      <c r="C272" s="92">
        <f t="shared" si="17"/>
        <v>86933.765179668189</v>
      </c>
      <c r="D272" s="92">
        <f t="shared" si="18"/>
        <v>7352420.2831238182</v>
      </c>
      <c r="E272" s="92">
        <f>IF(ISERROR(A272),NA(),SUM(B$22:B272))</f>
        <v>15440482.246761585</v>
      </c>
    </row>
    <row r="273" spans="1:5" x14ac:dyDescent="0.25">
      <c r="A273" s="2">
        <f t="shared" si="15"/>
        <v>251</v>
      </c>
      <c r="B273" s="92">
        <f t="shared" si="16"/>
        <v>79651.219733840757</v>
      </c>
      <c r="C273" s="92">
        <f t="shared" si="17"/>
        <v>87440.878809882925</v>
      </c>
      <c r="D273" s="92">
        <f t="shared" si="18"/>
        <v>7344630.6240477758</v>
      </c>
      <c r="E273" s="92">
        <f>IF(ISERROR(A273),NA(),SUM(B$22:B273))</f>
        <v>15520133.466495425</v>
      </c>
    </row>
    <row r="274" spans="1:5" x14ac:dyDescent="0.25">
      <c r="A274" s="2">
        <f t="shared" si="15"/>
        <v>252</v>
      </c>
      <c r="B274" s="92">
        <f t="shared" si="16"/>
        <v>79566.831760516958</v>
      </c>
      <c r="C274" s="92">
        <f t="shared" si="17"/>
        <v>87950.950602940575</v>
      </c>
      <c r="D274" s="92">
        <f t="shared" si="18"/>
        <v>7336246.5052053528</v>
      </c>
      <c r="E274" s="92">
        <f>IF(ISERROR(A274),NA(),SUM(B$22:B274))</f>
        <v>15599700.298255941</v>
      </c>
    </row>
    <row r="275" spans="1:5" x14ac:dyDescent="0.25">
      <c r="A275" s="2">
        <f t="shared" si="15"/>
        <v>253</v>
      </c>
      <c r="B275" s="92">
        <f t="shared" si="16"/>
        <v>79476.003806390712</v>
      </c>
      <c r="C275" s="92">
        <f t="shared" si="17"/>
        <v>88463.997814791073</v>
      </c>
      <c r="D275" s="92">
        <f t="shared" si="18"/>
        <v>7327258.5111969523</v>
      </c>
      <c r="E275" s="92">
        <f>IF(ISERROR(A275),NA(),SUM(B$22:B275))</f>
        <v>15679176.302062331</v>
      </c>
    </row>
    <row r="276" spans="1:5" x14ac:dyDescent="0.25">
      <c r="A276" s="2">
        <f t="shared" si="15"/>
        <v>254</v>
      </c>
      <c r="B276" s="92">
        <f t="shared" si="16"/>
        <v>79378.633871299709</v>
      </c>
      <c r="C276" s="92">
        <f t="shared" si="17"/>
        <v>88980.037802044026</v>
      </c>
      <c r="D276" s="92">
        <f t="shared" si="18"/>
        <v>7317657.1072662082</v>
      </c>
      <c r="E276" s="92">
        <f>IF(ISERROR(A276),NA(),SUM(B$22:B276))</f>
        <v>15758554.935933631</v>
      </c>
    </row>
    <row r="277" spans="1:5" x14ac:dyDescent="0.25">
      <c r="A277" s="2">
        <f t="shared" si="15"/>
        <v>255</v>
      </c>
      <c r="B277" s="92">
        <f t="shared" si="16"/>
        <v>79274.618662049979</v>
      </c>
      <c r="C277" s="92">
        <f t="shared" si="17"/>
        <v>89499.088022555938</v>
      </c>
      <c r="D277" s="92">
        <f t="shared" si="18"/>
        <v>7307432.637905702</v>
      </c>
      <c r="E277" s="92">
        <f>IF(ISERROR(A277),NA(),SUM(B$22:B277))</f>
        <v>15837829.554595681</v>
      </c>
    </row>
    <row r="278" spans="1:5" x14ac:dyDescent="0.25">
      <c r="A278" s="2">
        <f t="shared" si="15"/>
        <v>256</v>
      </c>
      <c r="B278" s="92">
        <f t="shared" si="16"/>
        <v>79163.853577311165</v>
      </c>
      <c r="C278" s="92">
        <f t="shared" si="17"/>
        <v>90021.166036020848</v>
      </c>
      <c r="D278" s="92">
        <f t="shared" si="18"/>
        <v>7296575.3254469922</v>
      </c>
      <c r="E278" s="92">
        <f>IF(ISERROR(A278),NA(),SUM(B$22:B278))</f>
        <v>15916993.408172993</v>
      </c>
    </row>
    <row r="279" spans="1:5" x14ac:dyDescent="0.25">
      <c r="A279" s="2">
        <f t="shared" si="15"/>
        <v>257</v>
      </c>
      <c r="B279" s="92">
        <f t="shared" si="16"/>
        <v>79046.232692341815</v>
      </c>
      <c r="C279" s="92">
        <f t="shared" si="17"/>
        <v>90546.289504564309</v>
      </c>
      <c r="D279" s="92">
        <f t="shared" si="18"/>
        <v>7285075.2686347701</v>
      </c>
      <c r="E279" s="92">
        <f>IF(ISERROR(A279),NA(),SUM(B$22:B279))</f>
        <v>15996039.640865335</v>
      </c>
    </row>
    <row r="280" spans="1:5" x14ac:dyDescent="0.25">
      <c r="A280" s="2">
        <f t="shared" si="15"/>
        <v>258</v>
      </c>
      <c r="B280" s="92">
        <f t="shared" si="16"/>
        <v>78921.648743542741</v>
      </c>
      <c r="C280" s="92">
        <f t="shared" si="17"/>
        <v>91074.476193340932</v>
      </c>
      <c r="D280" s="92">
        <f t="shared" si="18"/>
        <v>7272922.4411849724</v>
      </c>
      <c r="E280" s="92">
        <f>IF(ISERROR(A280),NA(),SUM(B$22:B280))</f>
        <v>16074961.289608877</v>
      </c>
    </row>
    <row r="281" spans="1:5" x14ac:dyDescent="0.25">
      <c r="A281" s="2">
        <f t="shared" si="15"/>
        <v>259</v>
      </c>
      <c r="B281" s="92">
        <f t="shared" si="16"/>
        <v>78789.993112836601</v>
      </c>
      <c r="C281" s="92">
        <f t="shared" si="17"/>
        <v>91605.743971135424</v>
      </c>
      <c r="D281" s="92">
        <f t="shared" si="18"/>
        <v>7260106.6903266739</v>
      </c>
      <c r="E281" s="92">
        <f>IF(ISERROR(A281),NA(),SUM(B$22:B281))</f>
        <v>16153751.282721713</v>
      </c>
    </row>
    <row r="282" spans="1:5" x14ac:dyDescent="0.25">
      <c r="A282" s="2">
        <f t="shared" si="15"/>
        <v>260</v>
      </c>
      <c r="B282" s="92">
        <f t="shared" si="16"/>
        <v>78651.155811871693</v>
      </c>
      <c r="C282" s="92">
        <f t="shared" si="17"/>
        <v>92140.110810967046</v>
      </c>
      <c r="D282" s="92">
        <f t="shared" si="18"/>
        <v>7246617.7353275781</v>
      </c>
      <c r="E282" s="92">
        <f>IF(ISERROR(A282),NA(),SUM(B$22:B282))</f>
        <v>16232402.438533586</v>
      </c>
    </row>
    <row r="283" spans="1:5" x14ac:dyDescent="0.25">
      <c r="A283" s="2">
        <f t="shared" si="15"/>
        <v>261</v>
      </c>
      <c r="B283" s="92">
        <f t="shared" si="16"/>
        <v>78505.025466048159</v>
      </c>
      <c r="C283" s="92">
        <f t="shared" si="17"/>
        <v>92677.594790697694</v>
      </c>
      <c r="D283" s="92">
        <f t="shared" si="18"/>
        <v>7232445.1660029283</v>
      </c>
      <c r="E283" s="92">
        <f>IF(ISERROR(A283),NA(),SUM(B$22:B283))</f>
        <v>16310907.463999633</v>
      </c>
    </row>
    <row r="284" spans="1:5" x14ac:dyDescent="0.25">
      <c r="A284" s="2">
        <f t="shared" si="15"/>
        <v>262</v>
      </c>
      <c r="B284" s="92">
        <f t="shared" si="16"/>
        <v>78351.489298364453</v>
      </c>
      <c r="C284" s="92">
        <f t="shared" si="17"/>
        <v>93218.21409364343</v>
      </c>
      <c r="D284" s="92">
        <f t="shared" si="18"/>
        <v>7217578.4412076492</v>
      </c>
      <c r="E284" s="92">
        <f>IF(ISERROR(A284),NA(),SUM(B$22:B284))</f>
        <v>16389258.953297997</v>
      </c>
    </row>
    <row r="285" spans="1:5" x14ac:dyDescent="0.25">
      <c r="A285" s="2">
        <f t="shared" si="15"/>
        <v>263</v>
      </c>
      <c r="B285" s="92">
        <f t="shared" si="16"/>
        <v>78190.433113082268</v>
      </c>
      <c r="C285" s="92">
        <f t="shared" si="17"/>
        <v>93761.987009189674</v>
      </c>
      <c r="D285" s="92">
        <f t="shared" si="18"/>
        <v>7202006.8873115415</v>
      </c>
      <c r="E285" s="92">
        <f>IF(ISERROR(A285),NA(),SUM(B$22:B285))</f>
        <v>16467449.386411078</v>
      </c>
    </row>
    <row r="286" spans="1:5" x14ac:dyDescent="0.25">
      <c r="A286" s="2">
        <f t="shared" si="15"/>
        <v>264</v>
      </c>
      <c r="B286" s="92">
        <f t="shared" si="16"/>
        <v>78021.741279207767</v>
      </c>
      <c r="C286" s="92">
        <f t="shared" si="17"/>
        <v>94308.931933409956</v>
      </c>
      <c r="D286" s="92">
        <f t="shared" si="18"/>
        <v>7185719.69665734</v>
      </c>
      <c r="E286" s="92">
        <f>IF(ISERROR(A286),NA(),SUM(B$22:B286))</f>
        <v>16545471.127690285</v>
      </c>
    </row>
    <row r="287" spans="1:5" x14ac:dyDescent="0.25">
      <c r="A287" s="2">
        <f t="shared" si="15"/>
        <v>265</v>
      </c>
      <c r="B287" s="92">
        <f t="shared" si="16"/>
        <v>77845.296713787262</v>
      </c>
      <c r="C287" s="92">
        <f t="shared" si="17"/>
        <v>94859.0673696882</v>
      </c>
      <c r="D287" s="92">
        <f t="shared" si="18"/>
        <v>7168705.9260014389</v>
      </c>
      <c r="E287" s="92">
        <f>IF(ISERROR(A287),NA(),SUM(B$22:B287))</f>
        <v>16623316.424404074</v>
      </c>
    </row>
    <row r="288" spans="1:5" x14ac:dyDescent="0.25">
      <c r="A288" s="2">
        <f t="shared" ref="A288:A347" si="19">IF(type=1,IF(A287&gt;=nper-1,NA(),A287+1),IF(A287&gt;=nper,NA(),A287+1))</f>
        <v>266</v>
      </c>
      <c r="B288" s="92">
        <f t="shared" ref="B288:B347" si="20">IF(ISERROR(A288),NA(),D287*rper)</f>
        <v>77660.980865014993</v>
      </c>
      <c r="C288" s="92">
        <f t="shared" ref="C288:C347" si="21">IF(A288&lt;=IF(type=1,nper-1,nper),FV(gper,A288,,-w),NA())</f>
        <v>95412.4119293447</v>
      </c>
      <c r="D288" s="92">
        <f t="shared" ref="D288:D351" si="22">IF(ISERROR(A288),NA(),D287-C288+B288)</f>
        <v>7150954.4949371088</v>
      </c>
      <c r="E288" s="92">
        <f>IF(ISERROR(A288),NA(),SUM(B$22:B288))</f>
        <v>16700977.405269088</v>
      </c>
    </row>
    <row r="289" spans="1:5" x14ac:dyDescent="0.25">
      <c r="A289" s="2">
        <f t="shared" si="19"/>
        <v>267</v>
      </c>
      <c r="B289" s="92">
        <f t="shared" si="20"/>
        <v>77468.673695151418</v>
      </c>
      <c r="C289" s="92">
        <f t="shared" si="21"/>
        <v>95968.984332265885</v>
      </c>
      <c r="D289" s="92">
        <f t="shared" si="22"/>
        <v>7132454.1842999943</v>
      </c>
      <c r="E289" s="92">
        <f>IF(ISERROR(A289),NA(),SUM(B$22:B289))</f>
        <v>16778446.078964241</v>
      </c>
    </row>
    <row r="290" spans="1:5" x14ac:dyDescent="0.25">
      <c r="A290" s="2">
        <f t="shared" si="19"/>
        <v>268</v>
      </c>
      <c r="B290" s="92">
        <f t="shared" si="20"/>
        <v>77268.253663249343</v>
      </c>
      <c r="C290" s="92">
        <f t="shared" si="21"/>
        <v>96528.803407537431</v>
      </c>
      <c r="D290" s="92">
        <f t="shared" si="22"/>
        <v>7113193.6345557058</v>
      </c>
      <c r="E290" s="92">
        <f>IF(ISERROR(A290),NA(),SUM(B$22:B290))</f>
        <v>16855714.33262749</v>
      </c>
    </row>
    <row r="291" spans="1:5" x14ac:dyDescent="0.25">
      <c r="A291" s="2">
        <f t="shared" si="19"/>
        <v>269</v>
      </c>
      <c r="B291" s="92">
        <f t="shared" si="20"/>
        <v>77059.597707686218</v>
      </c>
      <c r="C291" s="92">
        <f t="shared" si="21"/>
        <v>97091.888094081412</v>
      </c>
      <c r="D291" s="92">
        <f t="shared" si="22"/>
        <v>7093161.3441693103</v>
      </c>
      <c r="E291" s="92">
        <f>IF(ISERROR(A291),NA(),SUM(B$22:B291))</f>
        <v>16932773.930335175</v>
      </c>
    </row>
    <row r="292" spans="1:5" x14ac:dyDescent="0.25">
      <c r="A292" s="2">
        <f t="shared" si="19"/>
        <v>270</v>
      </c>
      <c r="B292" s="92">
        <f t="shared" si="20"/>
        <v>76842.581228500276</v>
      </c>
      <c r="C292" s="92">
        <f t="shared" si="21"/>
        <v>97658.257441296897</v>
      </c>
      <c r="D292" s="92">
        <f t="shared" si="22"/>
        <v>7072345.6679565134</v>
      </c>
      <c r="E292" s="92">
        <f>IF(ISERROR(A292),NA(),SUM(B$22:B292))</f>
        <v>17009616.511563677</v>
      </c>
    </row>
    <row r="293" spans="1:5" x14ac:dyDescent="0.25">
      <c r="A293" s="2">
        <f t="shared" si="19"/>
        <v>271</v>
      </c>
      <c r="B293" s="92">
        <f t="shared" si="20"/>
        <v>76617.078069528303</v>
      </c>
      <c r="C293" s="92">
        <f t="shared" si="21"/>
        <v>98227.930609704432</v>
      </c>
      <c r="D293" s="92">
        <f t="shared" si="22"/>
        <v>7050734.8154163379</v>
      </c>
      <c r="E293" s="92">
        <f>IF(ISERROR(A293),NA(),SUM(B$22:B293))</f>
        <v>17086233.589633204</v>
      </c>
    </row>
    <row r="294" spans="1:5" x14ac:dyDescent="0.25">
      <c r="A294" s="2">
        <f t="shared" si="19"/>
        <v>272</v>
      </c>
      <c r="B294" s="92">
        <f t="shared" si="20"/>
        <v>76382.960500343077</v>
      </c>
      <c r="C294" s="92">
        <f t="shared" si="21"/>
        <v>98800.926871594391</v>
      </c>
      <c r="D294" s="92">
        <f t="shared" si="22"/>
        <v>7028316.8490450867</v>
      </c>
      <c r="E294" s="92">
        <f>IF(ISERROR(A294),NA(),SUM(B$22:B294))</f>
        <v>17162616.550133549</v>
      </c>
    </row>
    <row r="295" spans="1:5" x14ac:dyDescent="0.25">
      <c r="A295" s="2">
        <f t="shared" si="19"/>
        <v>273</v>
      </c>
      <c r="B295" s="92">
        <f t="shared" si="20"/>
        <v>76140.09919798786</v>
      </c>
      <c r="C295" s="92">
        <f t="shared" si="21"/>
        <v>99377.265611678697</v>
      </c>
      <c r="D295" s="92">
        <f t="shared" si="22"/>
        <v>7005079.6826313958</v>
      </c>
      <c r="E295" s="92">
        <f>IF(ISERROR(A295),NA(),SUM(B$22:B295))</f>
        <v>17238756.649331536</v>
      </c>
    </row>
    <row r="296" spans="1:5" x14ac:dyDescent="0.25">
      <c r="A296" s="2">
        <f t="shared" si="19"/>
        <v>274</v>
      </c>
      <c r="B296" s="92">
        <f t="shared" si="20"/>
        <v>75888.363228506205</v>
      </c>
      <c r="C296" s="92">
        <f t="shared" si="21"/>
        <v>99956.966327746821</v>
      </c>
      <c r="D296" s="92">
        <f t="shared" si="22"/>
        <v>6981011.0795321558</v>
      </c>
      <c r="E296" s="92">
        <f>IF(ISERROR(A296),NA(),SUM(B$22:B296))</f>
        <v>17314645.012560043</v>
      </c>
    </row>
    <row r="297" spans="1:5" x14ac:dyDescent="0.25">
      <c r="A297" s="2">
        <f t="shared" si="19"/>
        <v>275</v>
      </c>
      <c r="B297" s="92">
        <f t="shared" si="20"/>
        <v>75627.620028264442</v>
      </c>
      <c r="C297" s="92">
        <f t="shared" si="21"/>
        <v>100540.04863132535</v>
      </c>
      <c r="D297" s="92">
        <f t="shared" si="22"/>
        <v>6956098.6509290952</v>
      </c>
      <c r="E297" s="92">
        <f>IF(ISERROR(A297),NA(),SUM(B$22:B297))</f>
        <v>17390272.632588308</v>
      </c>
    </row>
    <row r="298" spans="1:5" x14ac:dyDescent="0.25">
      <c r="A298" s="2">
        <f t="shared" si="19"/>
        <v>276</v>
      </c>
      <c r="B298" s="92">
        <f t="shared" si="20"/>
        <v>75357.735385064618</v>
      </c>
      <c r="C298" s="92">
        <f t="shared" si="21"/>
        <v>101126.53224834142</v>
      </c>
      <c r="D298" s="92">
        <f t="shared" si="22"/>
        <v>6930329.8540658187</v>
      </c>
      <c r="E298" s="92">
        <f>IF(ISERROR(A298),NA(),SUM(B$22:B298))</f>
        <v>17465630.367973372</v>
      </c>
    </row>
    <row r="299" spans="1:5" x14ac:dyDescent="0.25">
      <c r="A299" s="2">
        <f t="shared" si="19"/>
        <v>277</v>
      </c>
      <c r="B299" s="92">
        <f t="shared" si="20"/>
        <v>75078.573419045788</v>
      </c>
      <c r="C299" s="92">
        <f t="shared" si="21"/>
        <v>101716.43701979009</v>
      </c>
      <c r="D299" s="92">
        <f t="shared" si="22"/>
        <v>6903691.9904650738</v>
      </c>
      <c r="E299" s="92">
        <f>IF(ISERROR(A299),NA(),SUM(B$22:B299))</f>
        <v>17540708.941392418</v>
      </c>
    </row>
    <row r="300" spans="1:5" x14ac:dyDescent="0.25">
      <c r="A300" s="2">
        <f t="shared" si="19"/>
        <v>278</v>
      </c>
      <c r="B300" s="92">
        <f t="shared" si="20"/>
        <v>74789.996563371067</v>
      </c>
      <c r="C300" s="92">
        <f t="shared" si="21"/>
        <v>102309.78290240552</v>
      </c>
      <c r="D300" s="92">
        <f t="shared" si="22"/>
        <v>6876172.2041260395</v>
      </c>
      <c r="E300" s="92">
        <f>IF(ISERROR(A300),NA(),SUM(B$22:B300))</f>
        <v>17615498.937955789</v>
      </c>
    </row>
    <row r="301" spans="1:5" x14ac:dyDescent="0.25">
      <c r="A301" s="2">
        <f t="shared" si="19"/>
        <v>279</v>
      </c>
      <c r="B301" s="92">
        <f t="shared" si="20"/>
        <v>74491.865544698187</v>
      </c>
      <c r="C301" s="92">
        <f t="shared" si="21"/>
        <v>102906.58996933622</v>
      </c>
      <c r="D301" s="92">
        <f t="shared" si="22"/>
        <v>6847757.4797014017</v>
      </c>
      <c r="E301" s="92">
        <f>IF(ISERROR(A301),NA(),SUM(B$22:B301))</f>
        <v>17689990.803500488</v>
      </c>
    </row>
    <row r="302" spans="1:5" x14ac:dyDescent="0.25">
      <c r="A302" s="2">
        <f t="shared" si="19"/>
        <v>280</v>
      </c>
      <c r="B302" s="92">
        <f t="shared" si="20"/>
        <v>74184.039363431279</v>
      </c>
      <c r="C302" s="92">
        <f t="shared" si="21"/>
        <v>103506.87841082402</v>
      </c>
      <c r="D302" s="92">
        <f t="shared" si="22"/>
        <v>6818434.6406540088</v>
      </c>
      <c r="E302" s="92">
        <f>IF(ISERROR(A302),NA(),SUM(B$22:B302))</f>
        <v>17764174.842863921</v>
      </c>
    </row>
    <row r="303" spans="1:5" x14ac:dyDescent="0.25">
      <c r="A303" s="2">
        <f t="shared" si="19"/>
        <v>281</v>
      </c>
      <c r="B303" s="92">
        <f t="shared" si="20"/>
        <v>73866.375273751197</v>
      </c>
      <c r="C303" s="92">
        <f t="shared" si="21"/>
        <v>104110.66853488717</v>
      </c>
      <c r="D303" s="92">
        <f t="shared" si="22"/>
        <v>6788190.3473928729</v>
      </c>
      <c r="E303" s="92">
        <f>IF(ISERROR(A303),NA(),SUM(B$22:B303))</f>
        <v>17838041.218137674</v>
      </c>
    </row>
    <row r="304" spans="1:5" x14ac:dyDescent="0.25">
      <c r="A304" s="2">
        <f t="shared" si="19"/>
        <v>282</v>
      </c>
      <c r="B304" s="92">
        <f t="shared" si="20"/>
        <v>73538.72876342223</v>
      </c>
      <c r="C304" s="92">
        <f t="shared" si="21"/>
        <v>104717.98076800733</v>
      </c>
      <c r="D304" s="92">
        <f t="shared" si="22"/>
        <v>6757011.0953882877</v>
      </c>
      <c r="E304" s="92">
        <f>IF(ISERROR(A304),NA(),SUM(B$22:B304))</f>
        <v>17911579.946901098</v>
      </c>
    </row>
    <row r="305" spans="1:5" x14ac:dyDescent="0.25">
      <c r="A305" s="2">
        <f t="shared" si="19"/>
        <v>283</v>
      </c>
      <c r="B305" s="92">
        <f t="shared" si="20"/>
        <v>73200.953533372551</v>
      </c>
      <c r="C305" s="92">
        <f t="shared" si="21"/>
        <v>105328.83565582072</v>
      </c>
      <c r="D305" s="92">
        <f t="shared" si="22"/>
        <v>6724883.21326584</v>
      </c>
      <c r="E305" s="92">
        <f>IF(ISERROR(A305),NA(),SUM(B$22:B305))</f>
        <v>17984780.900434472</v>
      </c>
    </row>
    <row r="306" spans="1:5" x14ac:dyDescent="0.25">
      <c r="A306" s="2">
        <f t="shared" si="19"/>
        <v>284</v>
      </c>
      <c r="B306" s="92">
        <f t="shared" si="20"/>
        <v>72852.901477046049</v>
      </c>
      <c r="C306" s="92">
        <f t="shared" si="21"/>
        <v>105943.25386381299</v>
      </c>
      <c r="D306" s="92">
        <f t="shared" si="22"/>
        <v>6691792.8608790729</v>
      </c>
      <c r="E306" s="92">
        <f>IF(ISERROR(A306),NA(),SUM(B$22:B306))</f>
        <v>18057633.801911518</v>
      </c>
    </row>
    <row r="307" spans="1:5" x14ac:dyDescent="0.25">
      <c r="A307" s="2">
        <f t="shared" si="19"/>
        <v>285</v>
      </c>
      <c r="B307" s="92">
        <f t="shared" si="20"/>
        <v>72494.422659522737</v>
      </c>
      <c r="C307" s="92">
        <f t="shared" si="21"/>
        <v>106561.25617801858</v>
      </c>
      <c r="D307" s="92">
        <f t="shared" si="22"/>
        <v>6657726.0273605771</v>
      </c>
      <c r="E307" s="92">
        <f>IF(ISERROR(A307),NA(),SUM(B$22:B307))</f>
        <v>18130128.224571042</v>
      </c>
    </row>
    <row r="308" spans="1:5" x14ac:dyDescent="0.25">
      <c r="A308" s="2">
        <f t="shared" si="19"/>
        <v>286</v>
      </c>
      <c r="B308" s="92">
        <f t="shared" si="20"/>
        <v>72125.365296405696</v>
      </c>
      <c r="C308" s="92">
        <f t="shared" si="21"/>
        <v>107182.8635057237</v>
      </c>
      <c r="D308" s="92">
        <f t="shared" si="22"/>
        <v>6622668.529151259</v>
      </c>
      <c r="E308" s="92">
        <f>IF(ISERROR(A308),NA(),SUM(B$22:B308))</f>
        <v>18202253.589867447</v>
      </c>
    </row>
    <row r="309" spans="1:5" x14ac:dyDescent="0.25">
      <c r="A309" s="2">
        <f t="shared" si="19"/>
        <v>287</v>
      </c>
      <c r="B309" s="92">
        <f t="shared" si="20"/>
        <v>71745.575732471421</v>
      </c>
      <c r="C309" s="92">
        <f t="shared" si="21"/>
        <v>107808.09687617373</v>
      </c>
      <c r="D309" s="92">
        <f t="shared" si="22"/>
        <v>6586606.0080075571</v>
      </c>
      <c r="E309" s="92">
        <f>IF(ISERROR(A309),NA(),SUM(B$22:B309))</f>
        <v>18273999.16559992</v>
      </c>
    </row>
    <row r="310" spans="1:5" x14ac:dyDescent="0.25">
      <c r="A310" s="2">
        <f t="shared" si="19"/>
        <v>288</v>
      </c>
      <c r="B310" s="92">
        <f t="shared" si="20"/>
        <v>71354.898420081328</v>
      </c>
      <c r="C310" s="92">
        <f t="shared" si="21"/>
        <v>108436.97744128476</v>
      </c>
      <c r="D310" s="92">
        <f t="shared" si="22"/>
        <v>6549523.9289863538</v>
      </c>
      <c r="E310" s="92">
        <f>IF(ISERROR(A310),NA(),SUM(B$22:B310))</f>
        <v>18345354.06402</v>
      </c>
    </row>
    <row r="311" spans="1:5" x14ac:dyDescent="0.25">
      <c r="A311" s="2">
        <f t="shared" si="19"/>
        <v>289</v>
      </c>
      <c r="B311" s="92">
        <f t="shared" si="20"/>
        <v>70953.175897351626</v>
      </c>
      <c r="C311" s="92">
        <f t="shared" si="21"/>
        <v>109069.52647635891</v>
      </c>
      <c r="D311" s="92">
        <f t="shared" si="22"/>
        <v>6511407.5784073463</v>
      </c>
      <c r="E311" s="92">
        <f>IF(ISERROR(A311),NA(),SUM(B$22:B311))</f>
        <v>18416307.239917353</v>
      </c>
    </row>
    <row r="312" spans="1:5" x14ac:dyDescent="0.25">
      <c r="A312" s="2">
        <f t="shared" si="19"/>
        <v>290</v>
      </c>
      <c r="B312" s="92">
        <f t="shared" si="20"/>
        <v>70540.24876607905</v>
      </c>
      <c r="C312" s="92">
        <f t="shared" si="21"/>
        <v>109705.76538080435</v>
      </c>
      <c r="D312" s="92">
        <f t="shared" si="22"/>
        <v>6472242.0617926205</v>
      </c>
      <c r="E312" s="92">
        <f>IF(ISERROR(A312),NA(),SUM(B$22:B312))</f>
        <v>18486847.488683432</v>
      </c>
    </row>
    <row r="313" spans="1:5" x14ac:dyDescent="0.25">
      <c r="A313" s="2">
        <f t="shared" si="19"/>
        <v>291</v>
      </c>
      <c r="B313" s="92">
        <f t="shared" si="20"/>
        <v>70115.95566941952</v>
      </c>
      <c r="C313" s="92">
        <f t="shared" si="21"/>
        <v>110345.71567885904</v>
      </c>
      <c r="D313" s="92">
        <f t="shared" si="22"/>
        <v>6432012.3017831817</v>
      </c>
      <c r="E313" s="92">
        <f>IF(ISERROR(A313),NA(),SUM(B$22:B313))</f>
        <v>18556963.44435285</v>
      </c>
    </row>
    <row r="314" spans="1:5" x14ac:dyDescent="0.25">
      <c r="A314" s="2">
        <f t="shared" si="19"/>
        <v>292</v>
      </c>
      <c r="B314" s="92">
        <f t="shared" si="20"/>
        <v>69680.133269317274</v>
      </c>
      <c r="C314" s="92">
        <f t="shared" si="21"/>
        <v>110989.39902031905</v>
      </c>
      <c r="D314" s="92">
        <f t="shared" si="22"/>
        <v>6390703.0360321803</v>
      </c>
      <c r="E314" s="92">
        <f>IF(ISERROR(A314),NA(),SUM(B$22:B314))</f>
        <v>18626643.577622168</v>
      </c>
    </row>
    <row r="315" spans="1:5" x14ac:dyDescent="0.25">
      <c r="A315" s="2">
        <f t="shared" si="19"/>
        <v>293</v>
      </c>
      <c r="B315" s="92">
        <f t="shared" si="20"/>
        <v>69232.616223681427</v>
      </c>
      <c r="C315" s="92">
        <f t="shared" si="21"/>
        <v>111636.83718127092</v>
      </c>
      <c r="D315" s="92">
        <f t="shared" si="22"/>
        <v>6348298.815074591</v>
      </c>
      <c r="E315" s="92">
        <f>IF(ISERROR(A315),NA(),SUM(B$22:B315))</f>
        <v>18695876.193845849</v>
      </c>
    </row>
    <row r="316" spans="1:5" x14ac:dyDescent="0.25">
      <c r="A316" s="2">
        <f t="shared" si="19"/>
        <v>294</v>
      </c>
      <c r="B316" s="92">
        <f t="shared" si="20"/>
        <v>68773.237163307538</v>
      </c>
      <c r="C316" s="92">
        <f t="shared" si="21"/>
        <v>112288.05206482836</v>
      </c>
      <c r="D316" s="92">
        <f t="shared" si="22"/>
        <v>6304784.0001730695</v>
      </c>
      <c r="E316" s="92">
        <f>IF(ISERROR(A316),NA(),SUM(B$22:B316))</f>
        <v>18764649.431009158</v>
      </c>
    </row>
    <row r="317" spans="1:5" x14ac:dyDescent="0.25">
      <c r="A317" s="2">
        <f t="shared" si="19"/>
        <v>295</v>
      </c>
      <c r="B317" s="92">
        <f t="shared" si="20"/>
        <v>68301.826668541064</v>
      </c>
      <c r="C317" s="92">
        <f t="shared" si="21"/>
        <v>112943.06570187316</v>
      </c>
      <c r="D317" s="92">
        <f t="shared" si="22"/>
        <v>6260142.7611397374</v>
      </c>
      <c r="E317" s="92">
        <f>IF(ISERROR(A317),NA(),SUM(B$22:B317))</f>
        <v>18832951.2576777</v>
      </c>
    </row>
    <row r="318" spans="1:5" x14ac:dyDescent="0.25">
      <c r="A318" s="2">
        <f t="shared" si="19"/>
        <v>296</v>
      </c>
      <c r="B318" s="92">
        <f t="shared" si="20"/>
        <v>67818.213245679974</v>
      </c>
      <c r="C318" s="92">
        <f t="shared" si="21"/>
        <v>113601.90025180076</v>
      </c>
      <c r="D318" s="92">
        <f t="shared" si="22"/>
        <v>6214359.0741336159</v>
      </c>
      <c r="E318" s="92">
        <f>IF(ISERROR(A318),NA(),SUM(B$22:B318))</f>
        <v>18900769.470923379</v>
      </c>
    </row>
    <row r="319" spans="1:5" x14ac:dyDescent="0.25">
      <c r="A319" s="2">
        <f t="shared" si="19"/>
        <v>297</v>
      </c>
      <c r="B319" s="92">
        <f t="shared" si="20"/>
        <v>67322.223303113657</v>
      </c>
      <c r="C319" s="92">
        <f t="shared" si="21"/>
        <v>114264.57800326962</v>
      </c>
      <c r="D319" s="92">
        <f t="shared" si="22"/>
        <v>6167416.7194334604</v>
      </c>
      <c r="E319" s="92">
        <f>IF(ISERROR(A319),NA(),SUM(B$22:B319))</f>
        <v>18968091.694226492</v>
      </c>
    </row>
    <row r="320" spans="1:5" x14ac:dyDescent="0.25">
      <c r="A320" s="2">
        <f t="shared" si="19"/>
        <v>298</v>
      </c>
      <c r="B320" s="92">
        <f t="shared" si="20"/>
        <v>66813.681127195305</v>
      </c>
      <c r="C320" s="92">
        <f t="shared" si="21"/>
        <v>114931.12137495534</v>
      </c>
      <c r="D320" s="92">
        <f t="shared" si="22"/>
        <v>6119299.2791857002</v>
      </c>
      <c r="E320" s="92">
        <f>IF(ISERROR(A320),NA(),SUM(B$22:B320))</f>
        <v>19034905.375353687</v>
      </c>
    </row>
    <row r="321" spans="1:5" x14ac:dyDescent="0.25">
      <c r="A321" s="2">
        <f t="shared" si="19"/>
        <v>299</v>
      </c>
      <c r="B321" s="92">
        <f t="shared" si="20"/>
        <v>66292.408857844581</v>
      </c>
      <c r="C321" s="92">
        <f t="shared" si="21"/>
        <v>115601.55291630926</v>
      </c>
      <c r="D321" s="92">
        <f t="shared" si="22"/>
        <v>6069990.1351272361</v>
      </c>
      <c r="E321" s="92">
        <f>IF(ISERROR(A321),NA(),SUM(B$22:B321))</f>
        <v>19101197.784211531</v>
      </c>
    </row>
    <row r="322" spans="1:5" x14ac:dyDescent="0.25">
      <c r="A322" s="2">
        <f t="shared" si="19"/>
        <v>300</v>
      </c>
      <c r="B322" s="92">
        <f t="shared" si="20"/>
        <v>65758.226463877887</v>
      </c>
      <c r="C322" s="92">
        <f t="shared" si="21"/>
        <v>116275.89530832105</v>
      </c>
      <c r="D322" s="92">
        <f t="shared" si="22"/>
        <v>6019472.4662827924</v>
      </c>
      <c r="E322" s="92">
        <f>IF(ISERROR(A322),NA(),SUM(B$22:B322))</f>
        <v>19166956.010675408</v>
      </c>
    </row>
    <row r="323" spans="1:5" x14ac:dyDescent="0.25">
      <c r="A323" s="2">
        <f t="shared" si="19"/>
        <v>301</v>
      </c>
      <c r="B323" s="92">
        <f t="shared" si="20"/>
        <v>65210.951718063086</v>
      </c>
      <c r="C323" s="92">
        <f t="shared" si="21"/>
        <v>116954.17136428629</v>
      </c>
      <c r="D323" s="92">
        <f t="shared" si="22"/>
        <v>5967729.2466365695</v>
      </c>
      <c r="E323" s="92">
        <f>IF(ISERROR(A323),NA(),SUM(B$22:B323))</f>
        <v>19232166.96239347</v>
      </c>
    </row>
    <row r="324" spans="1:5" x14ac:dyDescent="0.25">
      <c r="A324" s="2">
        <f t="shared" si="19"/>
        <v>302</v>
      </c>
      <c r="B324" s="92">
        <f t="shared" si="20"/>
        <v>64650.400171895672</v>
      </c>
      <c r="C324" s="92">
        <f t="shared" si="21"/>
        <v>117636.40403057795</v>
      </c>
      <c r="D324" s="92">
        <f t="shared" si="22"/>
        <v>5914743.2427778868</v>
      </c>
      <c r="E324" s="92">
        <f>IF(ISERROR(A324),NA(),SUM(B$22:B324))</f>
        <v>19296817.362565365</v>
      </c>
    </row>
    <row r="325" spans="1:5" x14ac:dyDescent="0.25">
      <c r="A325" s="2">
        <f t="shared" si="19"/>
        <v>303</v>
      </c>
      <c r="B325" s="92">
        <f t="shared" si="20"/>
        <v>64076.38513009328</v>
      </c>
      <c r="C325" s="92">
        <f t="shared" si="21"/>
        <v>118322.61638742297</v>
      </c>
      <c r="D325" s="92">
        <f t="shared" si="22"/>
        <v>5860497.0115205571</v>
      </c>
      <c r="E325" s="92">
        <f>IF(ISERROR(A325),NA(),SUM(B$22:B325))</f>
        <v>19360893.747695457</v>
      </c>
    </row>
    <row r="326" spans="1:5" x14ac:dyDescent="0.25">
      <c r="A326" s="2">
        <f t="shared" si="19"/>
        <v>304</v>
      </c>
      <c r="B326" s="92">
        <f t="shared" si="20"/>
        <v>63488.717624805548</v>
      </c>
      <c r="C326" s="92">
        <f t="shared" si="21"/>
        <v>119012.83164968295</v>
      </c>
      <c r="D326" s="92">
        <f t="shared" si="22"/>
        <v>5804972.8974956796</v>
      </c>
      <c r="E326" s="92">
        <f>IF(ISERROR(A326),NA(),SUM(B$22:B326))</f>
        <v>19424382.465320263</v>
      </c>
    </row>
    <row r="327" spans="1:5" x14ac:dyDescent="0.25">
      <c r="A327" s="2">
        <f t="shared" si="19"/>
        <v>305</v>
      </c>
      <c r="B327" s="92">
        <f t="shared" si="20"/>
        <v>62887.206389536048</v>
      </c>
      <c r="C327" s="92">
        <f t="shared" si="21"/>
        <v>119707.07316763946</v>
      </c>
      <c r="D327" s="92">
        <f t="shared" si="22"/>
        <v>5748153.0307175759</v>
      </c>
      <c r="E327" s="92">
        <f>IF(ISERROR(A327),NA(),SUM(B$22:B327))</f>
        <v>19487269.671709798</v>
      </c>
    </row>
    <row r="328" spans="1:5" x14ac:dyDescent="0.25">
      <c r="A328" s="2">
        <f t="shared" si="19"/>
        <v>306</v>
      </c>
      <c r="B328" s="92">
        <f t="shared" si="20"/>
        <v>62271.657832773264</v>
      </c>
      <c r="C328" s="92">
        <f t="shared" si="21"/>
        <v>120405.36442778402</v>
      </c>
      <c r="D328" s="92">
        <f t="shared" si="22"/>
        <v>5690019.3241225649</v>
      </c>
      <c r="E328" s="92">
        <f>IF(ISERROR(A328),NA(),SUM(B$22:B328))</f>
        <v>19549541.32954257</v>
      </c>
    </row>
    <row r="329" spans="1:5" x14ac:dyDescent="0.25">
      <c r="A329" s="2">
        <f t="shared" si="19"/>
        <v>307</v>
      </c>
      <c r="B329" s="92">
        <f t="shared" si="20"/>
        <v>61641.876011327317</v>
      </c>
      <c r="C329" s="92">
        <f t="shared" si="21"/>
        <v>121107.72905361275</v>
      </c>
      <c r="D329" s="92">
        <f t="shared" si="22"/>
        <v>5630553.471080279</v>
      </c>
      <c r="E329" s="92">
        <f>IF(ISERROR(A329),NA(),SUM(B$22:B329))</f>
        <v>19611183.205553897</v>
      </c>
    </row>
    <row r="330" spans="1:5" x14ac:dyDescent="0.25">
      <c r="A330" s="2">
        <f t="shared" si="19"/>
        <v>308</v>
      </c>
      <c r="B330" s="92">
        <f t="shared" si="20"/>
        <v>60997.662603369223</v>
      </c>
      <c r="C330" s="92">
        <f t="shared" si="21"/>
        <v>121814.19080642548</v>
      </c>
      <c r="D330" s="92">
        <f t="shared" si="22"/>
        <v>5569736.9428772228</v>
      </c>
      <c r="E330" s="92">
        <f>IF(ISERROR(A330),NA(),SUM(B$22:B330))</f>
        <v>19672180.868157268</v>
      </c>
    </row>
    <row r="331" spans="1:5" x14ac:dyDescent="0.25">
      <c r="A331" s="2">
        <f t="shared" si="19"/>
        <v>309</v>
      </c>
      <c r="B331" s="92">
        <f t="shared" si="20"/>
        <v>60338.816881169449</v>
      </c>
      <c r="C331" s="92">
        <f t="shared" si="21"/>
        <v>122524.77358612964</v>
      </c>
      <c r="D331" s="92">
        <f t="shared" si="22"/>
        <v>5507550.9861722626</v>
      </c>
      <c r="E331" s="92">
        <f>IF(ISERROR(A331),NA(),SUM(B$22:B331))</f>
        <v>19732519.685038436</v>
      </c>
    </row>
    <row r="332" spans="1:5" x14ac:dyDescent="0.25">
      <c r="A332" s="2">
        <f t="shared" si="19"/>
        <v>310</v>
      </c>
      <c r="B332" s="92">
        <f t="shared" si="20"/>
        <v>59665.13568353239</v>
      </c>
      <c r="C332" s="92">
        <f t="shared" si="21"/>
        <v>123239.50143204875</v>
      </c>
      <c r="D332" s="92">
        <f t="shared" si="22"/>
        <v>5443976.6204237463</v>
      </c>
      <c r="E332" s="92">
        <f>IF(ISERROR(A332),NA(),SUM(B$22:B332))</f>
        <v>19792184.820721969</v>
      </c>
    </row>
    <row r="333" spans="1:5" x14ac:dyDescent="0.25">
      <c r="A333" s="2">
        <f t="shared" si="19"/>
        <v>311</v>
      </c>
      <c r="B333" s="92">
        <f t="shared" si="20"/>
        <v>58976.413387923465</v>
      </c>
      <c r="C333" s="92">
        <f t="shared" si="21"/>
        <v>123958.39852373567</v>
      </c>
      <c r="D333" s="92">
        <f t="shared" si="22"/>
        <v>5378994.635287934</v>
      </c>
      <c r="E333" s="92">
        <f>IF(ISERROR(A333),NA(),SUM(B$22:B333))</f>
        <v>19851161.234109893</v>
      </c>
    </row>
    <row r="334" spans="1:5" x14ac:dyDescent="0.25">
      <c r="A334" s="2">
        <f t="shared" si="19"/>
        <v>312</v>
      </c>
      <c r="B334" s="92">
        <f t="shared" si="20"/>
        <v>58272.441882285508</v>
      </c>
      <c r="C334" s="92">
        <f t="shared" si="21"/>
        <v>124681.48918179081</v>
      </c>
      <c r="D334" s="92">
        <f t="shared" si="22"/>
        <v>5312585.5879884288</v>
      </c>
      <c r="E334" s="92">
        <f>IF(ISERROR(A334),NA(),SUM(B$22:B334))</f>
        <v>19909433.67599218</v>
      </c>
    </row>
    <row r="335" spans="1:5" x14ac:dyDescent="0.25">
      <c r="A335" s="2">
        <f t="shared" si="19"/>
        <v>313</v>
      </c>
      <c r="B335" s="92">
        <f t="shared" si="20"/>
        <v>57553.010536540874</v>
      </c>
      <c r="C335" s="92">
        <f t="shared" si="21"/>
        <v>125408.79786868462</v>
      </c>
      <c r="D335" s="92">
        <f t="shared" si="22"/>
        <v>5244729.8006562851</v>
      </c>
      <c r="E335" s="92">
        <f>IF(ISERROR(A335),NA(),SUM(B$22:B335))</f>
        <v>19966986.68652872</v>
      </c>
    </row>
    <row r="336" spans="1:5" x14ac:dyDescent="0.25">
      <c r="A336" s="2">
        <f t="shared" si="19"/>
        <v>314</v>
      </c>
      <c r="B336" s="92">
        <f t="shared" si="20"/>
        <v>56817.906173775984</v>
      </c>
      <c r="C336" s="92">
        <f t="shared" si="21"/>
        <v>126140.34918958526</v>
      </c>
      <c r="D336" s="92">
        <f t="shared" si="22"/>
        <v>5175407.357640476</v>
      </c>
      <c r="E336" s="92">
        <f>IF(ISERROR(A336),NA(),SUM(B$22:B336))</f>
        <v>20023804.592702497</v>
      </c>
    </row>
    <row r="337" spans="1:5" x14ac:dyDescent="0.25">
      <c r="A337" s="2">
        <f t="shared" si="19"/>
        <v>315</v>
      </c>
      <c r="B337" s="92">
        <f t="shared" si="20"/>
        <v>56066.91304110473</v>
      </c>
      <c r="C337" s="92">
        <f t="shared" si="21"/>
        <v>126876.16789319119</v>
      </c>
      <c r="D337" s="92">
        <f t="shared" si="22"/>
        <v>5104598.1027883897</v>
      </c>
      <c r="E337" s="92">
        <f>IF(ISERROR(A337),NA(),SUM(B$22:B337))</f>
        <v>20079871.5057436</v>
      </c>
    </row>
    <row r="338" spans="1:5" x14ac:dyDescent="0.25">
      <c r="A338" s="2">
        <f t="shared" si="19"/>
        <v>316</v>
      </c>
      <c r="B338" s="92">
        <f t="shared" si="20"/>
        <v>55299.812780207132</v>
      </c>
      <c r="C338" s="92">
        <f t="shared" si="21"/>
        <v>127616.27887256813</v>
      </c>
      <c r="D338" s="92">
        <f t="shared" si="22"/>
        <v>5032281.6366960285</v>
      </c>
      <c r="E338" s="92">
        <f>IF(ISERROR(A338),NA(),SUM(B$22:B338))</f>
        <v>20135171.318523809</v>
      </c>
    </row>
    <row r="339" spans="1:5" x14ac:dyDescent="0.25">
      <c r="A339" s="2">
        <f t="shared" si="19"/>
        <v>317</v>
      </c>
      <c r="B339" s="92">
        <f t="shared" si="20"/>
        <v>54516.384397539892</v>
      </c>
      <c r="C339" s="92">
        <f t="shared" si="21"/>
        <v>128360.70716599145</v>
      </c>
      <c r="D339" s="92">
        <f t="shared" si="22"/>
        <v>4958437.3139275769</v>
      </c>
      <c r="E339" s="92">
        <f>IF(ISERROR(A339),NA(),SUM(B$22:B339))</f>
        <v>20189687.70292135</v>
      </c>
    </row>
    <row r="340" spans="1:5" x14ac:dyDescent="0.25">
      <c r="A340" s="2">
        <f t="shared" si="19"/>
        <v>318</v>
      </c>
      <c r="B340" s="92">
        <f t="shared" si="20"/>
        <v>53716.404234215006</v>
      </c>
      <c r="C340" s="92">
        <f t="shared" si="21"/>
        <v>129109.47795779307</v>
      </c>
      <c r="D340" s="92">
        <f t="shared" si="22"/>
        <v>4883044.2402039981</v>
      </c>
      <c r="E340" s="92">
        <f>IF(ISERROR(A340),NA(),SUM(B$22:B340))</f>
        <v>20243404.107155565</v>
      </c>
    </row>
    <row r="341" spans="1:5" x14ac:dyDescent="0.25">
      <c r="A341" s="2">
        <f t="shared" si="19"/>
        <v>319</v>
      </c>
      <c r="B341" s="92">
        <f t="shared" si="20"/>
        <v>52899.645935542911</v>
      </c>
      <c r="C341" s="92">
        <f t="shared" si="21"/>
        <v>129862.61657921351</v>
      </c>
      <c r="D341" s="92">
        <f t="shared" si="22"/>
        <v>4806081.2695603278</v>
      </c>
      <c r="E341" s="92">
        <f>IF(ISERROR(A341),NA(),SUM(B$22:B341))</f>
        <v>20296303.753091108</v>
      </c>
    </row>
    <row r="342" spans="1:5" x14ac:dyDescent="0.25">
      <c r="A342" s="2">
        <f t="shared" si="19"/>
        <v>320</v>
      </c>
      <c r="B342" s="92">
        <f t="shared" si="20"/>
        <v>52065.880420236484</v>
      </c>
      <c r="C342" s="92">
        <f t="shared" si="21"/>
        <v>130620.14850925893</v>
      </c>
      <c r="D342" s="92">
        <f t="shared" si="22"/>
        <v>4727527.0014713053</v>
      </c>
      <c r="E342" s="92">
        <f>IF(ISERROR(A342),NA(),SUM(B$22:B342))</f>
        <v>20348369.633511346</v>
      </c>
    </row>
    <row r="343" spans="1:5" x14ac:dyDescent="0.25">
      <c r="A343" s="2">
        <f t="shared" si="19"/>
        <v>321</v>
      </c>
      <c r="B343" s="92">
        <f t="shared" si="20"/>
        <v>51214.875849272081</v>
      </c>
      <c r="C343" s="92">
        <f t="shared" si="21"/>
        <v>131382.09937556295</v>
      </c>
      <c r="D343" s="92">
        <f t="shared" si="22"/>
        <v>4647359.7779450146</v>
      </c>
      <c r="E343" s="92">
        <f>IF(ISERROR(A343),NA(),SUM(B$22:B343))</f>
        <v>20399584.509360619</v>
      </c>
    </row>
    <row r="344" spans="1:5" x14ac:dyDescent="0.25">
      <c r="A344" s="2">
        <f t="shared" si="19"/>
        <v>322</v>
      </c>
      <c r="B344" s="92">
        <f t="shared" si="20"/>
        <v>50346.397594403941</v>
      </c>
      <c r="C344" s="92">
        <f t="shared" si="21"/>
        <v>132148.49495525373</v>
      </c>
      <c r="D344" s="92">
        <f t="shared" si="22"/>
        <v>4565557.6805841643</v>
      </c>
      <c r="E344" s="92">
        <f>IF(ISERROR(A344),NA(),SUM(B$22:B344))</f>
        <v>20449930.906955022</v>
      </c>
    </row>
    <row r="345" spans="1:5" x14ac:dyDescent="0.25">
      <c r="A345" s="2">
        <f t="shared" si="19"/>
        <v>323</v>
      </c>
      <c r="B345" s="92">
        <f t="shared" si="20"/>
        <v>49460.208206328069</v>
      </c>
      <c r="C345" s="92">
        <f t="shared" si="21"/>
        <v>132919.36117582605</v>
      </c>
      <c r="D345" s="92">
        <f t="shared" si="22"/>
        <v>4482098.5276146661</v>
      </c>
      <c r="E345" s="92">
        <f>IF(ISERROR(A345),NA(),SUM(B$22:B345))</f>
        <v>20499391.115161352</v>
      </c>
    </row>
    <row r="346" spans="1:5" x14ac:dyDescent="0.25">
      <c r="A346" s="2">
        <f t="shared" si="19"/>
        <v>324</v>
      </c>
      <c r="B346" s="92">
        <f t="shared" si="20"/>
        <v>48556.067382491849</v>
      </c>
      <c r="C346" s="92">
        <f t="shared" si="21"/>
        <v>133694.72411601836</v>
      </c>
      <c r="D346" s="92">
        <f t="shared" si="22"/>
        <v>4396959.8708811402</v>
      </c>
      <c r="E346" s="92">
        <f>IF(ISERROR(A346),NA(),SUM(B$22:B346))</f>
        <v>20547947.182543844</v>
      </c>
    </row>
    <row r="347" spans="1:5" x14ac:dyDescent="0.25">
      <c r="A347" s="2">
        <f t="shared" si="19"/>
        <v>325</v>
      </c>
      <c r="B347" s="92">
        <f t="shared" si="20"/>
        <v>47633.731934545322</v>
      </c>
      <c r="C347" s="92">
        <f t="shared" si="21"/>
        <v>134474.61000669515</v>
      </c>
      <c r="D347" s="92">
        <f t="shared" si="22"/>
        <v>4310118.9928089902</v>
      </c>
      <c r="E347" s="92">
        <f>IF(ISERROR(A347),NA(),SUM(B$22:B347))</f>
        <v>20595580.914478388</v>
      </c>
    </row>
    <row r="348" spans="1:5" x14ac:dyDescent="0.25">
      <c r="A348" s="2">
        <f t="shared" ref="A348:A411" si="23">IF(type=1,IF(A347&gt;=nper-1,NA(),A347+1),IF(A347&gt;=nper,NA(),A347+1))</f>
        <v>326</v>
      </c>
      <c r="B348" s="92">
        <f t="shared" ref="B348:B411" si="24">IF(ISERROR(A348),NA(),D347*rper)</f>
        <v>46692.955755430368</v>
      </c>
      <c r="C348" s="92">
        <f t="shared" ref="C348:C411" si="25">IF(A348&lt;=IF(type=1,nper-1,nper),FV(gper,A348,,-w),NA())</f>
        <v>135259.0452317342</v>
      </c>
      <c r="D348" s="92">
        <f t="shared" si="22"/>
        <v>4221552.9033326861</v>
      </c>
      <c r="E348" s="92">
        <f>IF(ISERROR(A348),NA(),SUM(B$22:B348))</f>
        <v>20642273.870233819</v>
      </c>
    </row>
    <row r="349" spans="1:5" x14ac:dyDescent="0.25">
      <c r="A349" s="2">
        <f t="shared" si="23"/>
        <v>327</v>
      </c>
      <c r="B349" s="92">
        <f t="shared" si="24"/>
        <v>45733.489786103746</v>
      </c>
      <c r="C349" s="92">
        <f t="shared" si="25"/>
        <v>136048.05632891931</v>
      </c>
      <c r="D349" s="92">
        <f t="shared" si="22"/>
        <v>4131238.3367898706</v>
      </c>
      <c r="E349" s="92">
        <f>IF(ISERROR(A349),NA(),SUM(B$22:B349))</f>
        <v>20688007.360019922</v>
      </c>
    </row>
    <row r="350" spans="1:5" x14ac:dyDescent="0.25">
      <c r="A350" s="2">
        <f t="shared" si="23"/>
        <v>328</v>
      </c>
      <c r="B350" s="92">
        <f t="shared" si="24"/>
        <v>44755.081981889925</v>
      </c>
      <c r="C350" s="92">
        <f t="shared" si="25"/>
        <v>136841.66999083804</v>
      </c>
      <c r="D350" s="92">
        <f t="shared" si="22"/>
        <v>4039151.7487809225</v>
      </c>
      <c r="E350" s="92">
        <f>IF(ISERROR(A350),NA(),SUM(B$22:B350))</f>
        <v>20732762.442001812</v>
      </c>
    </row>
    <row r="351" spans="1:5" x14ac:dyDescent="0.25">
      <c r="A351" s="2">
        <f t="shared" si="23"/>
        <v>329</v>
      </c>
      <c r="B351" s="92">
        <f t="shared" si="24"/>
        <v>43757.477278459657</v>
      </c>
      <c r="C351" s="92">
        <f t="shared" si="25"/>
        <v>137639.91306578458</v>
      </c>
      <c r="D351" s="92">
        <f t="shared" si="22"/>
        <v>3945269.3129935977</v>
      </c>
      <c r="E351" s="92">
        <f>IF(ISERROR(A351),NA(),SUM(B$22:B351))</f>
        <v>20776519.919280272</v>
      </c>
    </row>
    <row r="352" spans="1:5" x14ac:dyDescent="0.25">
      <c r="A352" s="2">
        <f t="shared" si="23"/>
        <v>330</v>
      </c>
      <c r="B352" s="92">
        <f t="shared" si="24"/>
        <v>42740.417557430315</v>
      </c>
      <c r="C352" s="92">
        <f t="shared" si="25"/>
        <v>138442.81255866832</v>
      </c>
      <c r="D352" s="92">
        <f t="shared" ref="D352:D415" si="26">IF(ISERROR(A352),NA(),D351-C352+B352)</f>
        <v>3849566.91799236</v>
      </c>
      <c r="E352" s="92">
        <f>IF(ISERROR(A352),NA(),SUM(B$22:B352))</f>
        <v>20819260.336837701</v>
      </c>
    </row>
    <row r="353" spans="1:5" x14ac:dyDescent="0.25">
      <c r="A353" s="2">
        <f t="shared" si="23"/>
        <v>331</v>
      </c>
      <c r="B353" s="92">
        <f t="shared" si="24"/>
        <v>41703.641611583582</v>
      </c>
      <c r="C353" s="92">
        <f t="shared" si="25"/>
        <v>139250.39563192721</v>
      </c>
      <c r="D353" s="92">
        <f t="shared" si="26"/>
        <v>3752020.1639720164</v>
      </c>
      <c r="E353" s="92">
        <f>IF(ISERROR(A353),NA(),SUM(B$22:B353))</f>
        <v>20860963.978449285</v>
      </c>
    </row>
    <row r="354" spans="1:5" x14ac:dyDescent="0.25">
      <c r="A354" s="2">
        <f t="shared" si="23"/>
        <v>332</v>
      </c>
      <c r="B354" s="92">
        <f t="shared" si="24"/>
        <v>40646.88510969653</v>
      </c>
      <c r="C354" s="92">
        <f t="shared" si="25"/>
        <v>140062.6896064468</v>
      </c>
      <c r="D354" s="92">
        <f t="shared" si="26"/>
        <v>3652604.3594752662</v>
      </c>
      <c r="E354" s="92">
        <f>IF(ISERROR(A354),NA(),SUM(B$22:B354))</f>
        <v>20901610.863558982</v>
      </c>
    </row>
    <row r="355" spans="1:5" x14ac:dyDescent="0.25">
      <c r="A355" s="2">
        <f t="shared" si="23"/>
        <v>333</v>
      </c>
      <c r="B355" s="92">
        <f t="shared" si="24"/>
        <v>39569.88056098175</v>
      </c>
      <c r="C355" s="92">
        <f t="shared" si="25"/>
        <v>140879.72196248444</v>
      </c>
      <c r="D355" s="92">
        <f t="shared" si="26"/>
        <v>3551294.5180737632</v>
      </c>
      <c r="E355" s="92">
        <f>IF(ISERROR(A355),NA(),SUM(B$22:B355))</f>
        <v>20941180.744119965</v>
      </c>
    </row>
    <row r="356" spans="1:5" x14ac:dyDescent="0.25">
      <c r="A356" s="2">
        <f t="shared" si="23"/>
        <v>334</v>
      </c>
      <c r="B356" s="92">
        <f t="shared" si="24"/>
        <v>38472.357279132142</v>
      </c>
      <c r="C356" s="92">
        <f t="shared" si="25"/>
        <v>141701.52034059892</v>
      </c>
      <c r="D356" s="92">
        <f t="shared" si="26"/>
        <v>3448065.3550122962</v>
      </c>
      <c r="E356" s="92">
        <f>IF(ISERROR(A356),NA(),SUM(B$22:B356))</f>
        <v>20979653.101399098</v>
      </c>
    </row>
    <row r="357" spans="1:5" x14ac:dyDescent="0.25">
      <c r="A357" s="2">
        <f t="shared" si="23"/>
        <v>335</v>
      </c>
      <c r="B357" s="92">
        <f t="shared" si="24"/>
        <v>37354.04134596626</v>
      </c>
      <c r="C357" s="92">
        <f t="shared" si="25"/>
        <v>142528.11254258573</v>
      </c>
      <c r="D357" s="92">
        <f t="shared" si="26"/>
        <v>3342891.2838156763</v>
      </c>
      <c r="E357" s="92">
        <f>IF(ISERROR(A357),NA(),SUM(B$22:B357))</f>
        <v>21017007.142745063</v>
      </c>
    </row>
    <row r="358" spans="1:5" x14ac:dyDescent="0.25">
      <c r="A358" s="2">
        <f t="shared" si="23"/>
        <v>336</v>
      </c>
      <c r="B358" s="92">
        <f t="shared" si="24"/>
        <v>36214.655574669552</v>
      </c>
      <c r="C358" s="92">
        <f t="shared" si="25"/>
        <v>143359.52653241748</v>
      </c>
      <c r="D358" s="92">
        <f t="shared" si="26"/>
        <v>3235746.4128579283</v>
      </c>
      <c r="E358" s="92">
        <f>IF(ISERROR(A358),NA(),SUM(B$22:B358))</f>
        <v>21053221.798319731</v>
      </c>
    </row>
    <row r="359" spans="1:5" x14ac:dyDescent="0.25">
      <c r="A359" s="2">
        <f t="shared" si="23"/>
        <v>337</v>
      </c>
      <c r="B359" s="92">
        <f t="shared" si="24"/>
        <v>35053.919472627291</v>
      </c>
      <c r="C359" s="92">
        <f t="shared" si="25"/>
        <v>144195.79043718995</v>
      </c>
      <c r="D359" s="92">
        <f t="shared" si="26"/>
        <v>3126604.5418933658</v>
      </c>
      <c r="E359" s="92">
        <f>IF(ISERROR(A359),NA(),SUM(B$22:B359))</f>
        <v>21088275.717792358</v>
      </c>
    </row>
    <row r="360" spans="1:5" x14ac:dyDescent="0.25">
      <c r="A360" s="2">
        <f t="shared" si="23"/>
        <v>338</v>
      </c>
      <c r="B360" s="92">
        <f t="shared" si="24"/>
        <v>33871.549203844537</v>
      </c>
      <c r="C360" s="92">
        <f t="shared" si="25"/>
        <v>145036.93254807353</v>
      </c>
      <c r="D360" s="92">
        <f t="shared" si="26"/>
        <v>3015439.1585491369</v>
      </c>
      <c r="E360" s="92">
        <f>IF(ISERROR(A360),NA(),SUM(B$22:B360))</f>
        <v>21122147.266996201</v>
      </c>
    </row>
    <row r="361" spans="1:5" x14ac:dyDescent="0.25">
      <c r="A361" s="2">
        <f t="shared" si="23"/>
        <v>339</v>
      </c>
      <c r="B361" s="92">
        <f t="shared" si="24"/>
        <v>32667.257550948732</v>
      </c>
      <c r="C361" s="92">
        <f t="shared" si="25"/>
        <v>145882.98132127066</v>
      </c>
      <c r="D361" s="92">
        <f t="shared" si="26"/>
        <v>2902223.4347788151</v>
      </c>
      <c r="E361" s="92">
        <f>IF(ISERROR(A361),NA(),SUM(B$22:B361))</f>
        <v>21154814.524547148</v>
      </c>
    </row>
    <row r="362" spans="1:5" x14ac:dyDescent="0.25">
      <c r="A362" s="2">
        <f t="shared" si="23"/>
        <v>340</v>
      </c>
      <c r="B362" s="92">
        <f t="shared" si="24"/>
        <v>31440.753876770257</v>
      </c>
      <c r="C362" s="92">
        <f t="shared" si="25"/>
        <v>146733.96537897806</v>
      </c>
      <c r="D362" s="92">
        <f t="shared" si="26"/>
        <v>2786930.2232766072</v>
      </c>
      <c r="E362" s="92">
        <f>IF(ISERROR(A362),NA(),SUM(B$22:B362))</f>
        <v>21186255.27842392</v>
      </c>
    </row>
    <row r="363" spans="1:5" x14ac:dyDescent="0.25">
      <c r="A363" s="2">
        <f t="shared" si="23"/>
        <v>341</v>
      </c>
      <c r="B363" s="92">
        <f t="shared" si="24"/>
        <v>30191.744085496346</v>
      </c>
      <c r="C363" s="92">
        <f t="shared" si="25"/>
        <v>147589.91351035546</v>
      </c>
      <c r="D363" s="92">
        <f t="shared" si="26"/>
        <v>2669532.0538517479</v>
      </c>
      <c r="E363" s="92">
        <f>IF(ISERROR(A363),NA(),SUM(B$22:B363))</f>
        <v>21216447.022509418</v>
      </c>
    </row>
    <row r="364" spans="1:5" x14ac:dyDescent="0.25">
      <c r="A364" s="2">
        <f t="shared" si="23"/>
        <v>342</v>
      </c>
      <c r="B364" s="92">
        <f t="shared" si="24"/>
        <v>28919.930583393714</v>
      </c>
      <c r="C364" s="92">
        <f t="shared" si="25"/>
        <v>148450.85467249918</v>
      </c>
      <c r="D364" s="92">
        <f t="shared" si="26"/>
        <v>2550001.1297626426</v>
      </c>
      <c r="E364" s="92">
        <f>IF(ISERROR(A364),NA(),SUM(B$22:B364))</f>
        <v>21245366.953092813</v>
      </c>
    </row>
    <row r="365" spans="1:5" x14ac:dyDescent="0.25">
      <c r="A365" s="2">
        <f t="shared" si="23"/>
        <v>343</v>
      </c>
      <c r="B365" s="92">
        <f t="shared" si="24"/>
        <v>27625.012239095082</v>
      </c>
      <c r="C365" s="92">
        <f t="shared" si="25"/>
        <v>149316.81799142208</v>
      </c>
      <c r="D365" s="92">
        <f t="shared" si="26"/>
        <v>2428309.3240103158</v>
      </c>
      <c r="E365" s="92">
        <f>IF(ISERROR(A365),NA(),SUM(B$22:B365))</f>
        <v>21272991.965331908</v>
      </c>
    </row>
    <row r="366" spans="1:5" x14ac:dyDescent="0.25">
      <c r="A366" s="2">
        <f t="shared" si="23"/>
        <v>344</v>
      </c>
      <c r="B366" s="92">
        <f t="shared" si="24"/>
        <v>26306.684343444886</v>
      </c>
      <c r="C366" s="92">
        <f t="shared" si="25"/>
        <v>150187.83276303872</v>
      </c>
      <c r="D366" s="92">
        <f t="shared" si="26"/>
        <v>2304428.1755907224</v>
      </c>
      <c r="E366" s="92">
        <f>IF(ISERROR(A366),NA(),SUM(B$22:B366))</f>
        <v>21299298.649675354</v>
      </c>
    </row>
    <row r="367" spans="1:5" x14ac:dyDescent="0.25">
      <c r="A367" s="2">
        <f t="shared" si="23"/>
        <v>345</v>
      </c>
      <c r="B367" s="92">
        <f t="shared" si="24"/>
        <v>24964.6385688993</v>
      </c>
      <c r="C367" s="92">
        <f t="shared" si="25"/>
        <v>151063.92845415644</v>
      </c>
      <c r="D367" s="92">
        <f t="shared" si="26"/>
        <v>2178328.885705465</v>
      </c>
      <c r="E367" s="92">
        <f>IF(ISERROR(A367),NA(),SUM(B$22:B367))</f>
        <v>21324263.288244255</v>
      </c>
    </row>
    <row r="368" spans="1:5" x14ac:dyDescent="0.25">
      <c r="A368" s="2">
        <f t="shared" si="23"/>
        <v>346</v>
      </c>
      <c r="B368" s="92">
        <f t="shared" si="24"/>
        <v>23598.562928475691</v>
      </c>
      <c r="C368" s="92">
        <f t="shared" si="25"/>
        <v>151945.13470347234</v>
      </c>
      <c r="D368" s="92">
        <f t="shared" si="26"/>
        <v>2049982.3139304684</v>
      </c>
      <c r="E368" s="92">
        <f>IF(ISERROR(A368),NA(),SUM(B$22:B368))</f>
        <v>21347861.85117273</v>
      </c>
    </row>
    <row r="369" spans="1:5" x14ac:dyDescent="0.25">
      <c r="A369" s="2">
        <f t="shared" si="23"/>
        <v>347</v>
      </c>
      <c r="B369" s="92">
        <f t="shared" si="24"/>
        <v>22208.141734246572</v>
      </c>
      <c r="C369" s="92">
        <f t="shared" si="25"/>
        <v>152831.48132257597</v>
      </c>
      <c r="D369" s="92">
        <f t="shared" si="26"/>
        <v>1919358.974342139</v>
      </c>
      <c r="E369" s="92">
        <f>IF(ISERROR(A369),NA(),SUM(B$22:B369))</f>
        <v>21370069.992906976</v>
      </c>
    </row>
    <row r="370" spans="1:5" x14ac:dyDescent="0.25">
      <c r="A370" s="2">
        <f t="shared" si="23"/>
        <v>348</v>
      </c>
      <c r="B370" s="92">
        <f t="shared" si="24"/>
        <v>20793.055555373012</v>
      </c>
      <c r="C370" s="92">
        <f t="shared" si="25"/>
        <v>153722.99829695764</v>
      </c>
      <c r="D370" s="92">
        <f t="shared" si="26"/>
        <v>1786429.0316005542</v>
      </c>
      <c r="E370" s="92">
        <f>IF(ISERROR(A370),NA(),SUM(B$22:B370))</f>
        <v>21390863.04846235</v>
      </c>
    </row>
    <row r="371" spans="1:5" x14ac:dyDescent="0.25">
      <c r="A371" s="2">
        <f t="shared" si="23"/>
        <v>349</v>
      </c>
      <c r="B371" s="92">
        <f t="shared" si="24"/>
        <v>19352.981175672521</v>
      </c>
      <c r="C371" s="92">
        <f t="shared" si="25"/>
        <v>154619.71578702325</v>
      </c>
      <c r="D371" s="92">
        <f t="shared" si="26"/>
        <v>1651162.2969892034</v>
      </c>
      <c r="E371" s="92">
        <f>IF(ISERROR(A371),NA(),SUM(B$22:B371))</f>
        <v>21410216.029638022</v>
      </c>
    </row>
    <row r="372" spans="1:5" x14ac:dyDescent="0.25">
      <c r="A372" s="2">
        <f t="shared" si="23"/>
        <v>350</v>
      </c>
      <c r="B372" s="92">
        <f t="shared" si="24"/>
        <v>17887.591550716235</v>
      </c>
      <c r="C372" s="92">
        <f t="shared" si="25"/>
        <v>155521.66412911422</v>
      </c>
      <c r="D372" s="92">
        <f t="shared" si="26"/>
        <v>1513528.2244108054</v>
      </c>
      <c r="E372" s="92">
        <f>IF(ISERROR(A372),NA(),SUM(B$22:B372))</f>
        <v>21428103.621188737</v>
      </c>
    </row>
    <row r="373" spans="1:5" x14ac:dyDescent="0.25">
      <c r="A373" s="2">
        <f t="shared" si="23"/>
        <v>351</v>
      </c>
      <c r="B373" s="92">
        <f t="shared" si="24"/>
        <v>16396.555764450266</v>
      </c>
      <c r="C373" s="92">
        <f t="shared" si="25"/>
        <v>156428.87383653404</v>
      </c>
      <c r="D373" s="92">
        <f t="shared" si="26"/>
        <v>1373495.9063387215</v>
      </c>
      <c r="E373" s="92">
        <f>IF(ISERROR(A373),NA(),SUM(B$22:B373))</f>
        <v>21444500.176953189</v>
      </c>
    </row>
    <row r="374" spans="1:5" x14ac:dyDescent="0.25">
      <c r="A374" s="2">
        <f t="shared" si="23"/>
        <v>352</v>
      </c>
      <c r="B374" s="92">
        <f t="shared" si="24"/>
        <v>14879.538985336036</v>
      </c>
      <c r="C374" s="92">
        <f t="shared" si="25"/>
        <v>157341.3756005805</v>
      </c>
      <c r="D374" s="92">
        <f t="shared" si="26"/>
        <v>1231034.0697234769</v>
      </c>
      <c r="E374" s="92">
        <f>IF(ISERROR(A374),NA(),SUM(B$22:B374))</f>
        <v>21459379.715938523</v>
      </c>
    </row>
    <row r="375" spans="1:5" x14ac:dyDescent="0.25">
      <c r="A375" s="2">
        <f t="shared" si="23"/>
        <v>353</v>
      </c>
      <c r="B375" s="92">
        <f t="shared" si="24"/>
        <v>13336.202422004231</v>
      </c>
      <c r="C375" s="92">
        <f t="shared" si="25"/>
        <v>158259.20029158387</v>
      </c>
      <c r="D375" s="92">
        <f t="shared" si="26"/>
        <v>1086111.0718538973</v>
      </c>
      <c r="E375" s="92">
        <f>IF(ISERROR(A375),NA(),SUM(B$22:B375))</f>
        <v>21472715.918360528</v>
      </c>
    </row>
    <row r="376" spans="1:5" x14ac:dyDescent="0.25">
      <c r="A376" s="2">
        <f t="shared" si="23"/>
        <v>354</v>
      </c>
      <c r="B376" s="92">
        <f t="shared" si="24"/>
        <v>11766.203278417132</v>
      </c>
      <c r="C376" s="92">
        <f t="shared" si="25"/>
        <v>159182.37895995146</v>
      </c>
      <c r="D376" s="92">
        <f t="shared" si="26"/>
        <v>938694.89617236296</v>
      </c>
      <c r="E376" s="92">
        <f>IF(ISERROR(A376),NA(),SUM(B$22:B376))</f>
        <v>21484482.121638946</v>
      </c>
    </row>
    <row r="377" spans="1:5" x14ac:dyDescent="0.25">
      <c r="A377" s="2">
        <f t="shared" si="23"/>
        <v>355</v>
      </c>
      <c r="B377" s="92">
        <f t="shared" si="24"/>
        <v>10169.194708533854</v>
      </c>
      <c r="C377" s="92">
        <f t="shared" si="25"/>
        <v>160110.94283721785</v>
      </c>
      <c r="D377" s="92">
        <f t="shared" si="26"/>
        <v>788753.14804367896</v>
      </c>
      <c r="E377" s="92">
        <f>IF(ISERROR(A377),NA(),SUM(B$22:B377))</f>
        <v>21494651.31634748</v>
      </c>
    </row>
    <row r="378" spans="1:5" x14ac:dyDescent="0.25">
      <c r="A378" s="2">
        <f t="shared" si="23"/>
        <v>356</v>
      </c>
      <c r="B378" s="92">
        <f t="shared" si="24"/>
        <v>8544.8257704731241</v>
      </c>
      <c r="C378" s="92">
        <f t="shared" si="25"/>
        <v>161044.92333710162</v>
      </c>
      <c r="D378" s="92">
        <f t="shared" si="26"/>
        <v>636253.05047705048</v>
      </c>
      <c r="E378" s="92">
        <f>IF(ISERROR(A378),NA(),SUM(B$22:B378))</f>
        <v>21503196.142117955</v>
      </c>
    </row>
    <row r="379" spans="1:5" x14ac:dyDescent="0.25">
      <c r="A379" s="2">
        <f t="shared" si="23"/>
        <v>357</v>
      </c>
      <c r="B379" s="92">
        <f t="shared" si="24"/>
        <v>6892.7413801679941</v>
      </c>
      <c r="C379" s="92">
        <f t="shared" si="25"/>
        <v>161984.35205656805</v>
      </c>
      <c r="D379" s="92">
        <f t="shared" si="26"/>
        <v>481161.43980065046</v>
      </c>
      <c r="E379" s="92">
        <f>IF(ISERROR(A379),NA(),SUM(B$22:B379))</f>
        <v>21510088.883498121</v>
      </c>
    </row>
    <row r="380" spans="1:5" x14ac:dyDescent="0.25">
      <c r="A380" s="2">
        <f t="shared" si="23"/>
        <v>358</v>
      </c>
      <c r="B380" s="92">
        <f t="shared" si="24"/>
        <v>5212.5822645070066</v>
      </c>
      <c r="C380" s="92">
        <f t="shared" si="25"/>
        <v>162929.26077689804</v>
      </c>
      <c r="D380" s="92">
        <f t="shared" si="26"/>
        <v>323444.76128825947</v>
      </c>
      <c r="E380" s="92">
        <f>IF(ISERROR(A380),NA(),SUM(B$22:B380))</f>
        <v>21515301.465762626</v>
      </c>
    </row>
    <row r="381" spans="1:5" x14ac:dyDescent="0.25">
      <c r="A381" s="2">
        <f t="shared" si="23"/>
        <v>359</v>
      </c>
      <c r="B381" s="92">
        <f t="shared" si="24"/>
        <v>3503.9849139561175</v>
      </c>
      <c r="C381" s="92">
        <f t="shared" si="25"/>
        <v>163879.68146476327</v>
      </c>
      <c r="D381" s="92">
        <f t="shared" si="26"/>
        <v>163069.06473745231</v>
      </c>
      <c r="E381" s="92">
        <f>IF(ISERROR(A381),NA(),SUM(B$22:B381))</f>
        <v>21518805.450676583</v>
      </c>
    </row>
    <row r="382" spans="1:5" x14ac:dyDescent="0.25">
      <c r="A382" s="2">
        <f t="shared" si="23"/>
        <v>360</v>
      </c>
      <c r="B382" s="92">
        <f t="shared" si="24"/>
        <v>1766.5815346557199</v>
      </c>
      <c r="C382" s="92">
        <f t="shared" si="25"/>
        <v>164835.64627330774</v>
      </c>
      <c r="D382" s="92">
        <f t="shared" si="26"/>
        <v>-1.1997046840406256E-6</v>
      </c>
      <c r="E382" s="92">
        <f>IF(ISERROR(A382),NA(),SUM(B$22:B382))</f>
        <v>21520572.032211237</v>
      </c>
    </row>
    <row r="383" spans="1:5" x14ac:dyDescent="0.25">
      <c r="A383" s="2" t="e">
        <f t="shared" si="23"/>
        <v>#N/A</v>
      </c>
      <c r="B383" s="92" t="e">
        <f t="shared" si="24"/>
        <v>#N/A</v>
      </c>
      <c r="C383" s="92" t="e">
        <f t="shared" si="25"/>
        <v>#N/A</v>
      </c>
      <c r="D383" s="92" t="e">
        <f t="shared" si="26"/>
        <v>#N/A</v>
      </c>
      <c r="E383" s="92" t="e">
        <f>IF(ISERROR(A383),NA(),SUM(B$22:B383))</f>
        <v>#N/A</v>
      </c>
    </row>
    <row r="384" spans="1:5" x14ac:dyDescent="0.25">
      <c r="A384" s="2" t="e">
        <f t="shared" si="23"/>
        <v>#N/A</v>
      </c>
      <c r="B384" s="92" t="e">
        <f t="shared" si="24"/>
        <v>#N/A</v>
      </c>
      <c r="C384" s="92" t="e">
        <f t="shared" si="25"/>
        <v>#N/A</v>
      </c>
      <c r="D384" s="92" t="e">
        <f t="shared" si="26"/>
        <v>#N/A</v>
      </c>
      <c r="E384" s="92" t="e">
        <f>IF(ISERROR(A384),NA(),SUM(B$22:B384))</f>
        <v>#N/A</v>
      </c>
    </row>
    <row r="385" spans="1:5" x14ac:dyDescent="0.25">
      <c r="A385" s="2" t="e">
        <f t="shared" si="23"/>
        <v>#N/A</v>
      </c>
      <c r="B385" s="92" t="e">
        <f t="shared" si="24"/>
        <v>#N/A</v>
      </c>
      <c r="C385" s="92" t="e">
        <f t="shared" si="25"/>
        <v>#N/A</v>
      </c>
      <c r="D385" s="92" t="e">
        <f t="shared" si="26"/>
        <v>#N/A</v>
      </c>
      <c r="E385" s="92" t="e">
        <f>IF(ISERROR(A385),NA(),SUM(B$22:B385))</f>
        <v>#N/A</v>
      </c>
    </row>
    <row r="386" spans="1:5" x14ac:dyDescent="0.25">
      <c r="A386" s="2" t="e">
        <f t="shared" si="23"/>
        <v>#N/A</v>
      </c>
      <c r="B386" s="92" t="e">
        <f t="shared" si="24"/>
        <v>#N/A</v>
      </c>
      <c r="C386" s="92" t="e">
        <f t="shared" si="25"/>
        <v>#N/A</v>
      </c>
      <c r="D386" s="92" t="e">
        <f t="shared" si="26"/>
        <v>#N/A</v>
      </c>
      <c r="E386" s="92" t="e">
        <f>IF(ISERROR(A386),NA(),SUM(B$22:B386))</f>
        <v>#N/A</v>
      </c>
    </row>
    <row r="387" spans="1:5" x14ac:dyDescent="0.25">
      <c r="A387" s="2" t="e">
        <f t="shared" si="23"/>
        <v>#N/A</v>
      </c>
      <c r="B387" s="92" t="e">
        <f t="shared" si="24"/>
        <v>#N/A</v>
      </c>
      <c r="C387" s="92" t="e">
        <f t="shared" si="25"/>
        <v>#N/A</v>
      </c>
      <c r="D387" s="92" t="e">
        <f t="shared" si="26"/>
        <v>#N/A</v>
      </c>
      <c r="E387" s="92" t="e">
        <f>IF(ISERROR(A387),NA(),SUM(B$22:B387))</f>
        <v>#N/A</v>
      </c>
    </row>
    <row r="388" spans="1:5" x14ac:dyDescent="0.25">
      <c r="A388" s="2" t="e">
        <f t="shared" si="23"/>
        <v>#N/A</v>
      </c>
      <c r="B388" s="92" t="e">
        <f t="shared" si="24"/>
        <v>#N/A</v>
      </c>
      <c r="C388" s="92" t="e">
        <f t="shared" si="25"/>
        <v>#N/A</v>
      </c>
      <c r="D388" s="92" t="e">
        <f t="shared" si="26"/>
        <v>#N/A</v>
      </c>
      <c r="E388" s="92" t="e">
        <f>IF(ISERROR(A388),NA(),SUM(B$22:B388))</f>
        <v>#N/A</v>
      </c>
    </row>
    <row r="389" spans="1:5" x14ac:dyDescent="0.25">
      <c r="A389" s="2" t="e">
        <f t="shared" si="23"/>
        <v>#N/A</v>
      </c>
      <c r="B389" s="92" t="e">
        <f t="shared" si="24"/>
        <v>#N/A</v>
      </c>
      <c r="C389" s="92" t="e">
        <f t="shared" si="25"/>
        <v>#N/A</v>
      </c>
      <c r="D389" s="92" t="e">
        <f t="shared" si="26"/>
        <v>#N/A</v>
      </c>
      <c r="E389" s="92" t="e">
        <f>IF(ISERROR(A389),NA(),SUM(B$22:B389))</f>
        <v>#N/A</v>
      </c>
    </row>
    <row r="390" spans="1:5" x14ac:dyDescent="0.25">
      <c r="A390" s="2" t="e">
        <f t="shared" si="23"/>
        <v>#N/A</v>
      </c>
      <c r="B390" s="92" t="e">
        <f t="shared" si="24"/>
        <v>#N/A</v>
      </c>
      <c r="C390" s="92" t="e">
        <f t="shared" si="25"/>
        <v>#N/A</v>
      </c>
      <c r="D390" s="92" t="e">
        <f t="shared" si="26"/>
        <v>#N/A</v>
      </c>
      <c r="E390" s="92" t="e">
        <f>IF(ISERROR(A390),NA(),SUM(B$22:B390))</f>
        <v>#N/A</v>
      </c>
    </row>
    <row r="391" spans="1:5" x14ac:dyDescent="0.25">
      <c r="A391" s="2" t="e">
        <f t="shared" si="23"/>
        <v>#N/A</v>
      </c>
      <c r="B391" s="92" t="e">
        <f t="shared" si="24"/>
        <v>#N/A</v>
      </c>
      <c r="C391" s="92" t="e">
        <f t="shared" si="25"/>
        <v>#N/A</v>
      </c>
      <c r="D391" s="92" t="e">
        <f t="shared" si="26"/>
        <v>#N/A</v>
      </c>
      <c r="E391" s="92" t="e">
        <f>IF(ISERROR(A391),NA(),SUM(B$22:B391))</f>
        <v>#N/A</v>
      </c>
    </row>
    <row r="392" spans="1:5" x14ac:dyDescent="0.25">
      <c r="A392" s="2" t="e">
        <f t="shared" si="23"/>
        <v>#N/A</v>
      </c>
      <c r="B392" s="92" t="e">
        <f t="shared" si="24"/>
        <v>#N/A</v>
      </c>
      <c r="C392" s="92" t="e">
        <f t="shared" si="25"/>
        <v>#N/A</v>
      </c>
      <c r="D392" s="92" t="e">
        <f t="shared" si="26"/>
        <v>#N/A</v>
      </c>
      <c r="E392" s="92" t="e">
        <f>IF(ISERROR(A392),NA(),SUM(B$22:B392))</f>
        <v>#N/A</v>
      </c>
    </row>
    <row r="393" spans="1:5" x14ac:dyDescent="0.25">
      <c r="A393" s="2" t="e">
        <f t="shared" si="23"/>
        <v>#N/A</v>
      </c>
      <c r="B393" s="92" t="e">
        <f t="shared" si="24"/>
        <v>#N/A</v>
      </c>
      <c r="C393" s="92" t="e">
        <f t="shared" si="25"/>
        <v>#N/A</v>
      </c>
      <c r="D393" s="92" t="e">
        <f t="shared" si="26"/>
        <v>#N/A</v>
      </c>
      <c r="E393" s="92" t="e">
        <f>IF(ISERROR(A393),NA(),SUM(B$22:B393))</f>
        <v>#N/A</v>
      </c>
    </row>
    <row r="394" spans="1:5" x14ac:dyDescent="0.25">
      <c r="A394" s="2" t="e">
        <f t="shared" si="23"/>
        <v>#N/A</v>
      </c>
      <c r="B394" s="92" t="e">
        <f t="shared" si="24"/>
        <v>#N/A</v>
      </c>
      <c r="C394" s="92" t="e">
        <f t="shared" si="25"/>
        <v>#N/A</v>
      </c>
      <c r="D394" s="92" t="e">
        <f t="shared" si="26"/>
        <v>#N/A</v>
      </c>
      <c r="E394" s="92" t="e">
        <f>IF(ISERROR(A394),NA(),SUM(B$22:B394))</f>
        <v>#N/A</v>
      </c>
    </row>
    <row r="395" spans="1:5" x14ac:dyDescent="0.25">
      <c r="A395" s="2" t="e">
        <f t="shared" si="23"/>
        <v>#N/A</v>
      </c>
      <c r="B395" s="92" t="e">
        <f t="shared" si="24"/>
        <v>#N/A</v>
      </c>
      <c r="C395" s="92" t="e">
        <f t="shared" si="25"/>
        <v>#N/A</v>
      </c>
      <c r="D395" s="92" t="e">
        <f t="shared" si="26"/>
        <v>#N/A</v>
      </c>
      <c r="E395" s="92" t="e">
        <f>IF(ISERROR(A395),NA(),SUM(B$22:B395))</f>
        <v>#N/A</v>
      </c>
    </row>
    <row r="396" spans="1:5" x14ac:dyDescent="0.25">
      <c r="A396" s="2" t="e">
        <f t="shared" si="23"/>
        <v>#N/A</v>
      </c>
      <c r="B396" s="92" t="e">
        <f t="shared" si="24"/>
        <v>#N/A</v>
      </c>
      <c r="C396" s="92" t="e">
        <f t="shared" si="25"/>
        <v>#N/A</v>
      </c>
      <c r="D396" s="92" t="e">
        <f t="shared" si="26"/>
        <v>#N/A</v>
      </c>
      <c r="E396" s="92" t="e">
        <f>IF(ISERROR(A396),NA(),SUM(B$22:B396))</f>
        <v>#N/A</v>
      </c>
    </row>
    <row r="397" spans="1:5" x14ac:dyDescent="0.25">
      <c r="A397" s="2" t="e">
        <f t="shared" si="23"/>
        <v>#N/A</v>
      </c>
      <c r="B397" s="92" t="e">
        <f t="shared" si="24"/>
        <v>#N/A</v>
      </c>
      <c r="C397" s="92" t="e">
        <f t="shared" si="25"/>
        <v>#N/A</v>
      </c>
      <c r="D397" s="92" t="e">
        <f t="shared" si="26"/>
        <v>#N/A</v>
      </c>
      <c r="E397" s="92" t="e">
        <f>IF(ISERROR(A397),NA(),SUM(B$22:B397))</f>
        <v>#N/A</v>
      </c>
    </row>
    <row r="398" spans="1:5" x14ac:dyDescent="0.25">
      <c r="A398" s="2" t="e">
        <f t="shared" si="23"/>
        <v>#N/A</v>
      </c>
      <c r="B398" s="92" t="e">
        <f t="shared" si="24"/>
        <v>#N/A</v>
      </c>
      <c r="C398" s="92" t="e">
        <f t="shared" si="25"/>
        <v>#N/A</v>
      </c>
      <c r="D398" s="92" t="e">
        <f t="shared" si="26"/>
        <v>#N/A</v>
      </c>
      <c r="E398" s="92" t="e">
        <f>IF(ISERROR(A398),NA(),SUM(B$22:B398))</f>
        <v>#N/A</v>
      </c>
    </row>
    <row r="399" spans="1:5" x14ac:dyDescent="0.25">
      <c r="A399" s="2" t="e">
        <f t="shared" si="23"/>
        <v>#N/A</v>
      </c>
      <c r="B399" s="92" t="e">
        <f t="shared" si="24"/>
        <v>#N/A</v>
      </c>
      <c r="C399" s="92" t="e">
        <f t="shared" si="25"/>
        <v>#N/A</v>
      </c>
      <c r="D399" s="92" t="e">
        <f t="shared" si="26"/>
        <v>#N/A</v>
      </c>
      <c r="E399" s="92" t="e">
        <f>IF(ISERROR(A399),NA(),SUM(B$22:B399))</f>
        <v>#N/A</v>
      </c>
    </row>
    <row r="400" spans="1:5" x14ac:dyDescent="0.25">
      <c r="A400" s="2" t="e">
        <f t="shared" si="23"/>
        <v>#N/A</v>
      </c>
      <c r="B400" s="92" t="e">
        <f t="shared" si="24"/>
        <v>#N/A</v>
      </c>
      <c r="C400" s="92" t="e">
        <f t="shared" si="25"/>
        <v>#N/A</v>
      </c>
      <c r="D400" s="92" t="e">
        <f t="shared" si="26"/>
        <v>#N/A</v>
      </c>
      <c r="E400" s="92" t="e">
        <f>IF(ISERROR(A400),NA(),SUM(B$22:B400))</f>
        <v>#N/A</v>
      </c>
    </row>
    <row r="401" spans="1:5" x14ac:dyDescent="0.25">
      <c r="A401" s="2" t="e">
        <f t="shared" si="23"/>
        <v>#N/A</v>
      </c>
      <c r="B401" s="92" t="e">
        <f t="shared" si="24"/>
        <v>#N/A</v>
      </c>
      <c r="C401" s="92" t="e">
        <f t="shared" si="25"/>
        <v>#N/A</v>
      </c>
      <c r="D401" s="92" t="e">
        <f t="shared" si="26"/>
        <v>#N/A</v>
      </c>
      <c r="E401" s="92" t="e">
        <f>IF(ISERROR(A401),NA(),SUM(B$22:B401))</f>
        <v>#N/A</v>
      </c>
    </row>
    <row r="402" spans="1:5" x14ac:dyDescent="0.25">
      <c r="A402" s="2" t="e">
        <f t="shared" si="23"/>
        <v>#N/A</v>
      </c>
      <c r="B402" s="92" t="e">
        <f t="shared" si="24"/>
        <v>#N/A</v>
      </c>
      <c r="C402" s="92" t="e">
        <f t="shared" si="25"/>
        <v>#N/A</v>
      </c>
      <c r="D402" s="92" t="e">
        <f t="shared" si="26"/>
        <v>#N/A</v>
      </c>
      <c r="E402" s="92" t="e">
        <f>IF(ISERROR(A402),NA(),SUM(B$22:B402))</f>
        <v>#N/A</v>
      </c>
    </row>
    <row r="403" spans="1:5" x14ac:dyDescent="0.25">
      <c r="A403" s="2" t="e">
        <f t="shared" si="23"/>
        <v>#N/A</v>
      </c>
      <c r="B403" s="92" t="e">
        <f t="shared" si="24"/>
        <v>#N/A</v>
      </c>
      <c r="C403" s="92" t="e">
        <f t="shared" si="25"/>
        <v>#N/A</v>
      </c>
      <c r="D403" s="92" t="e">
        <f t="shared" si="26"/>
        <v>#N/A</v>
      </c>
      <c r="E403" s="92" t="e">
        <f>IF(ISERROR(A403),NA(),SUM(B$22:B403))</f>
        <v>#N/A</v>
      </c>
    </row>
    <row r="404" spans="1:5" x14ac:dyDescent="0.25">
      <c r="A404" s="2" t="e">
        <f t="shared" si="23"/>
        <v>#N/A</v>
      </c>
      <c r="B404" s="92" t="e">
        <f t="shared" si="24"/>
        <v>#N/A</v>
      </c>
      <c r="C404" s="92" t="e">
        <f t="shared" si="25"/>
        <v>#N/A</v>
      </c>
      <c r="D404" s="92" t="e">
        <f t="shared" si="26"/>
        <v>#N/A</v>
      </c>
      <c r="E404" s="92" t="e">
        <f>IF(ISERROR(A404),NA(),SUM(B$22:B404))</f>
        <v>#N/A</v>
      </c>
    </row>
    <row r="405" spans="1:5" x14ac:dyDescent="0.25">
      <c r="A405" s="2" t="e">
        <f t="shared" si="23"/>
        <v>#N/A</v>
      </c>
      <c r="B405" s="92" t="e">
        <f t="shared" si="24"/>
        <v>#N/A</v>
      </c>
      <c r="C405" s="92" t="e">
        <f t="shared" si="25"/>
        <v>#N/A</v>
      </c>
      <c r="D405" s="92" t="e">
        <f t="shared" si="26"/>
        <v>#N/A</v>
      </c>
      <c r="E405" s="92" t="e">
        <f>IF(ISERROR(A405),NA(),SUM(B$22:B405))</f>
        <v>#N/A</v>
      </c>
    </row>
    <row r="406" spans="1:5" x14ac:dyDescent="0.25">
      <c r="A406" s="2" t="e">
        <f t="shared" si="23"/>
        <v>#N/A</v>
      </c>
      <c r="B406" s="92" t="e">
        <f t="shared" si="24"/>
        <v>#N/A</v>
      </c>
      <c r="C406" s="92" t="e">
        <f t="shared" si="25"/>
        <v>#N/A</v>
      </c>
      <c r="D406" s="92" t="e">
        <f t="shared" si="26"/>
        <v>#N/A</v>
      </c>
      <c r="E406" s="92" t="e">
        <f>IF(ISERROR(A406),NA(),SUM(B$22:B406))</f>
        <v>#N/A</v>
      </c>
    </row>
    <row r="407" spans="1:5" x14ac:dyDescent="0.25">
      <c r="A407" s="2" t="e">
        <f t="shared" si="23"/>
        <v>#N/A</v>
      </c>
      <c r="B407" s="92" t="e">
        <f t="shared" si="24"/>
        <v>#N/A</v>
      </c>
      <c r="C407" s="92" t="e">
        <f t="shared" si="25"/>
        <v>#N/A</v>
      </c>
      <c r="D407" s="92" t="e">
        <f t="shared" si="26"/>
        <v>#N/A</v>
      </c>
      <c r="E407" s="92" t="e">
        <f>IF(ISERROR(A407),NA(),SUM(B$22:B407))</f>
        <v>#N/A</v>
      </c>
    </row>
    <row r="408" spans="1:5" x14ac:dyDescent="0.25">
      <c r="A408" s="2" t="e">
        <f t="shared" si="23"/>
        <v>#N/A</v>
      </c>
      <c r="B408" s="92" t="e">
        <f t="shared" si="24"/>
        <v>#N/A</v>
      </c>
      <c r="C408" s="92" t="e">
        <f t="shared" si="25"/>
        <v>#N/A</v>
      </c>
      <c r="D408" s="92" t="e">
        <f t="shared" si="26"/>
        <v>#N/A</v>
      </c>
      <c r="E408" s="92" t="e">
        <f>IF(ISERROR(A408),NA(),SUM(B$22:B408))</f>
        <v>#N/A</v>
      </c>
    </row>
    <row r="409" spans="1:5" x14ac:dyDescent="0.25">
      <c r="A409" s="2" t="e">
        <f t="shared" si="23"/>
        <v>#N/A</v>
      </c>
      <c r="B409" s="92" t="e">
        <f t="shared" si="24"/>
        <v>#N/A</v>
      </c>
      <c r="C409" s="92" t="e">
        <f t="shared" si="25"/>
        <v>#N/A</v>
      </c>
      <c r="D409" s="92" t="e">
        <f t="shared" si="26"/>
        <v>#N/A</v>
      </c>
      <c r="E409" s="92" t="e">
        <f>IF(ISERROR(A409),NA(),SUM(B$22:B409))</f>
        <v>#N/A</v>
      </c>
    </row>
    <row r="410" spans="1:5" x14ac:dyDescent="0.25">
      <c r="A410" s="2" t="e">
        <f t="shared" si="23"/>
        <v>#N/A</v>
      </c>
      <c r="B410" s="92" t="e">
        <f t="shared" si="24"/>
        <v>#N/A</v>
      </c>
      <c r="C410" s="92" t="e">
        <f t="shared" si="25"/>
        <v>#N/A</v>
      </c>
      <c r="D410" s="92" t="e">
        <f t="shared" si="26"/>
        <v>#N/A</v>
      </c>
      <c r="E410" s="92" t="e">
        <f>IF(ISERROR(A410),NA(),SUM(B$22:B410))</f>
        <v>#N/A</v>
      </c>
    </row>
    <row r="411" spans="1:5" x14ac:dyDescent="0.25">
      <c r="A411" s="2" t="e">
        <f t="shared" si="23"/>
        <v>#N/A</v>
      </c>
      <c r="B411" s="92" t="e">
        <f t="shared" si="24"/>
        <v>#N/A</v>
      </c>
      <c r="C411" s="92" t="e">
        <f t="shared" si="25"/>
        <v>#N/A</v>
      </c>
      <c r="D411" s="92" t="e">
        <f t="shared" si="26"/>
        <v>#N/A</v>
      </c>
      <c r="E411" s="92" t="e">
        <f>IF(ISERROR(A411),NA(),SUM(B$22:B411))</f>
        <v>#N/A</v>
      </c>
    </row>
    <row r="412" spans="1:5" x14ac:dyDescent="0.25">
      <c r="A412" s="2" t="e">
        <f t="shared" ref="A412:A475" si="27">IF(type=1,IF(A411&gt;=nper-1,NA(),A411+1),IF(A411&gt;=nper,NA(),A411+1))</f>
        <v>#N/A</v>
      </c>
      <c r="B412" s="92" t="e">
        <f t="shared" ref="B412:B475" si="28">IF(ISERROR(A412),NA(),D411*rper)</f>
        <v>#N/A</v>
      </c>
      <c r="C412" s="92" t="e">
        <f t="shared" ref="C412:C475" si="29">IF(A412&lt;=IF(type=1,nper-1,nper),FV(gper,A412,,-w),NA())</f>
        <v>#N/A</v>
      </c>
      <c r="D412" s="92" t="e">
        <f t="shared" si="26"/>
        <v>#N/A</v>
      </c>
      <c r="E412" s="92" t="e">
        <f>IF(ISERROR(A412),NA(),SUM(B$22:B412))</f>
        <v>#N/A</v>
      </c>
    </row>
    <row r="413" spans="1:5" x14ac:dyDescent="0.25">
      <c r="A413" s="2" t="e">
        <f t="shared" si="27"/>
        <v>#N/A</v>
      </c>
      <c r="B413" s="92" t="e">
        <f t="shared" si="28"/>
        <v>#N/A</v>
      </c>
      <c r="C413" s="92" t="e">
        <f t="shared" si="29"/>
        <v>#N/A</v>
      </c>
      <c r="D413" s="92" t="e">
        <f t="shared" si="26"/>
        <v>#N/A</v>
      </c>
      <c r="E413" s="92" t="e">
        <f>IF(ISERROR(A413),NA(),SUM(B$22:B413))</f>
        <v>#N/A</v>
      </c>
    </row>
    <row r="414" spans="1:5" x14ac:dyDescent="0.25">
      <c r="A414" s="2" t="e">
        <f t="shared" si="27"/>
        <v>#N/A</v>
      </c>
      <c r="B414" s="92" t="e">
        <f t="shared" si="28"/>
        <v>#N/A</v>
      </c>
      <c r="C414" s="92" t="e">
        <f t="shared" si="29"/>
        <v>#N/A</v>
      </c>
      <c r="D414" s="92" t="e">
        <f t="shared" si="26"/>
        <v>#N/A</v>
      </c>
      <c r="E414" s="92" t="e">
        <f>IF(ISERROR(A414),NA(),SUM(B$22:B414))</f>
        <v>#N/A</v>
      </c>
    </row>
    <row r="415" spans="1:5" x14ac:dyDescent="0.25">
      <c r="A415" s="2" t="e">
        <f t="shared" si="27"/>
        <v>#N/A</v>
      </c>
      <c r="B415" s="92" t="e">
        <f t="shared" si="28"/>
        <v>#N/A</v>
      </c>
      <c r="C415" s="92" t="e">
        <f t="shared" si="29"/>
        <v>#N/A</v>
      </c>
      <c r="D415" s="92" t="e">
        <f t="shared" si="26"/>
        <v>#N/A</v>
      </c>
      <c r="E415" s="92" t="e">
        <f>IF(ISERROR(A415),NA(),SUM(B$22:B415))</f>
        <v>#N/A</v>
      </c>
    </row>
    <row r="416" spans="1:5" x14ac:dyDescent="0.25">
      <c r="A416" s="2" t="e">
        <f t="shared" si="27"/>
        <v>#N/A</v>
      </c>
      <c r="B416" s="92" t="e">
        <f t="shared" si="28"/>
        <v>#N/A</v>
      </c>
      <c r="C416" s="92" t="e">
        <f t="shared" si="29"/>
        <v>#N/A</v>
      </c>
      <c r="D416" s="92" t="e">
        <f t="shared" ref="D416:D479" si="30">IF(ISERROR(A416),NA(),D415-C416+B416)</f>
        <v>#N/A</v>
      </c>
      <c r="E416" s="92" t="e">
        <f>IF(ISERROR(A416),NA(),SUM(B$22:B416))</f>
        <v>#N/A</v>
      </c>
    </row>
    <row r="417" spans="1:5" x14ac:dyDescent="0.25">
      <c r="A417" s="2" t="e">
        <f t="shared" si="27"/>
        <v>#N/A</v>
      </c>
      <c r="B417" s="92" t="e">
        <f t="shared" si="28"/>
        <v>#N/A</v>
      </c>
      <c r="C417" s="92" t="e">
        <f t="shared" si="29"/>
        <v>#N/A</v>
      </c>
      <c r="D417" s="92" t="e">
        <f t="shared" si="30"/>
        <v>#N/A</v>
      </c>
      <c r="E417" s="92" t="e">
        <f>IF(ISERROR(A417),NA(),SUM(B$22:B417))</f>
        <v>#N/A</v>
      </c>
    </row>
    <row r="418" spans="1:5" x14ac:dyDescent="0.25">
      <c r="A418" s="2" t="e">
        <f t="shared" si="27"/>
        <v>#N/A</v>
      </c>
      <c r="B418" s="92" t="e">
        <f t="shared" si="28"/>
        <v>#N/A</v>
      </c>
      <c r="C418" s="92" t="e">
        <f t="shared" si="29"/>
        <v>#N/A</v>
      </c>
      <c r="D418" s="92" t="e">
        <f t="shared" si="30"/>
        <v>#N/A</v>
      </c>
      <c r="E418" s="92" t="e">
        <f>IF(ISERROR(A418),NA(),SUM(B$22:B418))</f>
        <v>#N/A</v>
      </c>
    </row>
    <row r="419" spans="1:5" x14ac:dyDescent="0.25">
      <c r="A419" s="2" t="e">
        <f t="shared" si="27"/>
        <v>#N/A</v>
      </c>
      <c r="B419" s="92" t="e">
        <f t="shared" si="28"/>
        <v>#N/A</v>
      </c>
      <c r="C419" s="92" t="e">
        <f t="shared" si="29"/>
        <v>#N/A</v>
      </c>
      <c r="D419" s="92" t="e">
        <f t="shared" si="30"/>
        <v>#N/A</v>
      </c>
      <c r="E419" s="92" t="e">
        <f>IF(ISERROR(A419),NA(),SUM(B$22:B419))</f>
        <v>#N/A</v>
      </c>
    </row>
    <row r="420" spans="1:5" x14ac:dyDescent="0.25">
      <c r="A420" s="2" t="e">
        <f t="shared" si="27"/>
        <v>#N/A</v>
      </c>
      <c r="B420" s="92" t="e">
        <f t="shared" si="28"/>
        <v>#N/A</v>
      </c>
      <c r="C420" s="92" t="e">
        <f t="shared" si="29"/>
        <v>#N/A</v>
      </c>
      <c r="D420" s="92" t="e">
        <f t="shared" si="30"/>
        <v>#N/A</v>
      </c>
      <c r="E420" s="92" t="e">
        <f>IF(ISERROR(A420),NA(),SUM(B$22:B420))</f>
        <v>#N/A</v>
      </c>
    </row>
    <row r="421" spans="1:5" x14ac:dyDescent="0.25">
      <c r="A421" s="2" t="e">
        <f t="shared" si="27"/>
        <v>#N/A</v>
      </c>
      <c r="B421" s="92" t="e">
        <f t="shared" si="28"/>
        <v>#N/A</v>
      </c>
      <c r="C421" s="92" t="e">
        <f t="shared" si="29"/>
        <v>#N/A</v>
      </c>
      <c r="D421" s="92" t="e">
        <f t="shared" si="30"/>
        <v>#N/A</v>
      </c>
      <c r="E421" s="92" t="e">
        <f>IF(ISERROR(A421),NA(),SUM(B$22:B421))</f>
        <v>#N/A</v>
      </c>
    </row>
    <row r="422" spans="1:5" x14ac:dyDescent="0.25">
      <c r="A422" s="2" t="e">
        <f t="shared" si="27"/>
        <v>#N/A</v>
      </c>
      <c r="B422" s="92" t="e">
        <f t="shared" si="28"/>
        <v>#N/A</v>
      </c>
      <c r="C422" s="92" t="e">
        <f t="shared" si="29"/>
        <v>#N/A</v>
      </c>
      <c r="D422" s="92" t="e">
        <f t="shared" si="30"/>
        <v>#N/A</v>
      </c>
      <c r="E422" s="92" t="e">
        <f>IF(ISERROR(A422),NA(),SUM(B$22:B422))</f>
        <v>#N/A</v>
      </c>
    </row>
    <row r="423" spans="1:5" x14ac:dyDescent="0.25">
      <c r="A423" s="2" t="e">
        <f t="shared" si="27"/>
        <v>#N/A</v>
      </c>
      <c r="B423" s="92" t="e">
        <f t="shared" si="28"/>
        <v>#N/A</v>
      </c>
      <c r="C423" s="92" t="e">
        <f t="shared" si="29"/>
        <v>#N/A</v>
      </c>
      <c r="D423" s="92" t="e">
        <f t="shared" si="30"/>
        <v>#N/A</v>
      </c>
      <c r="E423" s="92" t="e">
        <f>IF(ISERROR(A423),NA(),SUM(B$22:B423))</f>
        <v>#N/A</v>
      </c>
    </row>
    <row r="424" spans="1:5" x14ac:dyDescent="0.25">
      <c r="A424" s="2" t="e">
        <f t="shared" si="27"/>
        <v>#N/A</v>
      </c>
      <c r="B424" s="92" t="e">
        <f t="shared" si="28"/>
        <v>#N/A</v>
      </c>
      <c r="C424" s="92" t="e">
        <f t="shared" si="29"/>
        <v>#N/A</v>
      </c>
      <c r="D424" s="92" t="e">
        <f t="shared" si="30"/>
        <v>#N/A</v>
      </c>
      <c r="E424" s="92" t="e">
        <f>IF(ISERROR(A424),NA(),SUM(B$22:B424))</f>
        <v>#N/A</v>
      </c>
    </row>
    <row r="425" spans="1:5" x14ac:dyDescent="0.25">
      <c r="A425" s="2" t="e">
        <f t="shared" si="27"/>
        <v>#N/A</v>
      </c>
      <c r="B425" s="92" t="e">
        <f t="shared" si="28"/>
        <v>#N/A</v>
      </c>
      <c r="C425" s="92" t="e">
        <f t="shared" si="29"/>
        <v>#N/A</v>
      </c>
      <c r="D425" s="92" t="e">
        <f t="shared" si="30"/>
        <v>#N/A</v>
      </c>
      <c r="E425" s="92" t="e">
        <f>IF(ISERROR(A425),NA(),SUM(B$22:B425))</f>
        <v>#N/A</v>
      </c>
    </row>
    <row r="426" spans="1:5" x14ac:dyDescent="0.25">
      <c r="A426" s="2" t="e">
        <f t="shared" si="27"/>
        <v>#N/A</v>
      </c>
      <c r="B426" s="92" t="e">
        <f t="shared" si="28"/>
        <v>#N/A</v>
      </c>
      <c r="C426" s="92" t="e">
        <f t="shared" si="29"/>
        <v>#N/A</v>
      </c>
      <c r="D426" s="92" t="e">
        <f t="shared" si="30"/>
        <v>#N/A</v>
      </c>
      <c r="E426" s="92" t="e">
        <f>IF(ISERROR(A426),NA(),SUM(B$22:B426))</f>
        <v>#N/A</v>
      </c>
    </row>
    <row r="427" spans="1:5" x14ac:dyDescent="0.25">
      <c r="A427" s="2" t="e">
        <f t="shared" si="27"/>
        <v>#N/A</v>
      </c>
      <c r="B427" s="92" t="e">
        <f t="shared" si="28"/>
        <v>#N/A</v>
      </c>
      <c r="C427" s="92" t="e">
        <f t="shared" si="29"/>
        <v>#N/A</v>
      </c>
      <c r="D427" s="92" t="e">
        <f t="shared" si="30"/>
        <v>#N/A</v>
      </c>
      <c r="E427" s="92" t="e">
        <f>IF(ISERROR(A427),NA(),SUM(B$22:B427))</f>
        <v>#N/A</v>
      </c>
    </row>
    <row r="428" spans="1:5" x14ac:dyDescent="0.25">
      <c r="A428" s="2" t="e">
        <f t="shared" si="27"/>
        <v>#N/A</v>
      </c>
      <c r="B428" s="92" t="e">
        <f t="shared" si="28"/>
        <v>#N/A</v>
      </c>
      <c r="C428" s="92" t="e">
        <f t="shared" si="29"/>
        <v>#N/A</v>
      </c>
      <c r="D428" s="92" t="e">
        <f t="shared" si="30"/>
        <v>#N/A</v>
      </c>
      <c r="E428" s="92" t="e">
        <f>IF(ISERROR(A428),NA(),SUM(B$22:B428))</f>
        <v>#N/A</v>
      </c>
    </row>
    <row r="429" spans="1:5" x14ac:dyDescent="0.25">
      <c r="A429" s="2" t="e">
        <f t="shared" si="27"/>
        <v>#N/A</v>
      </c>
      <c r="B429" s="92" t="e">
        <f t="shared" si="28"/>
        <v>#N/A</v>
      </c>
      <c r="C429" s="92" t="e">
        <f t="shared" si="29"/>
        <v>#N/A</v>
      </c>
      <c r="D429" s="92" t="e">
        <f t="shared" si="30"/>
        <v>#N/A</v>
      </c>
      <c r="E429" s="92" t="e">
        <f>IF(ISERROR(A429),NA(),SUM(B$22:B429))</f>
        <v>#N/A</v>
      </c>
    </row>
    <row r="430" spans="1:5" x14ac:dyDescent="0.25">
      <c r="A430" s="2" t="e">
        <f t="shared" si="27"/>
        <v>#N/A</v>
      </c>
      <c r="B430" s="92" t="e">
        <f t="shared" si="28"/>
        <v>#N/A</v>
      </c>
      <c r="C430" s="92" t="e">
        <f t="shared" si="29"/>
        <v>#N/A</v>
      </c>
      <c r="D430" s="92" t="e">
        <f t="shared" si="30"/>
        <v>#N/A</v>
      </c>
      <c r="E430" s="92" t="e">
        <f>IF(ISERROR(A430),NA(),SUM(B$22:B430))</f>
        <v>#N/A</v>
      </c>
    </row>
    <row r="431" spans="1:5" x14ac:dyDescent="0.25">
      <c r="A431" s="2" t="e">
        <f t="shared" si="27"/>
        <v>#N/A</v>
      </c>
      <c r="B431" s="92" t="e">
        <f t="shared" si="28"/>
        <v>#N/A</v>
      </c>
      <c r="C431" s="92" t="e">
        <f t="shared" si="29"/>
        <v>#N/A</v>
      </c>
      <c r="D431" s="92" t="e">
        <f t="shared" si="30"/>
        <v>#N/A</v>
      </c>
      <c r="E431" s="92" t="e">
        <f>IF(ISERROR(A431),NA(),SUM(B$22:B431))</f>
        <v>#N/A</v>
      </c>
    </row>
    <row r="432" spans="1:5" x14ac:dyDescent="0.25">
      <c r="A432" s="2" t="e">
        <f t="shared" si="27"/>
        <v>#N/A</v>
      </c>
      <c r="B432" s="92" t="e">
        <f t="shared" si="28"/>
        <v>#N/A</v>
      </c>
      <c r="C432" s="92" t="e">
        <f t="shared" si="29"/>
        <v>#N/A</v>
      </c>
      <c r="D432" s="92" t="e">
        <f t="shared" si="30"/>
        <v>#N/A</v>
      </c>
      <c r="E432" s="92" t="e">
        <f>IF(ISERROR(A432),NA(),SUM(B$22:B432))</f>
        <v>#N/A</v>
      </c>
    </row>
    <row r="433" spans="1:5" x14ac:dyDescent="0.25">
      <c r="A433" s="2" t="e">
        <f t="shared" si="27"/>
        <v>#N/A</v>
      </c>
      <c r="B433" s="92" t="e">
        <f t="shared" si="28"/>
        <v>#N/A</v>
      </c>
      <c r="C433" s="92" t="e">
        <f t="shared" si="29"/>
        <v>#N/A</v>
      </c>
      <c r="D433" s="92" t="e">
        <f t="shared" si="30"/>
        <v>#N/A</v>
      </c>
      <c r="E433" s="92" t="e">
        <f>IF(ISERROR(A433),NA(),SUM(B$22:B433))</f>
        <v>#N/A</v>
      </c>
    </row>
    <row r="434" spans="1:5" x14ac:dyDescent="0.25">
      <c r="A434" s="2" t="e">
        <f t="shared" si="27"/>
        <v>#N/A</v>
      </c>
      <c r="B434" s="92" t="e">
        <f t="shared" si="28"/>
        <v>#N/A</v>
      </c>
      <c r="C434" s="92" t="e">
        <f t="shared" si="29"/>
        <v>#N/A</v>
      </c>
      <c r="D434" s="92" t="e">
        <f t="shared" si="30"/>
        <v>#N/A</v>
      </c>
      <c r="E434" s="92" t="e">
        <f>IF(ISERROR(A434),NA(),SUM(B$22:B434))</f>
        <v>#N/A</v>
      </c>
    </row>
    <row r="435" spans="1:5" x14ac:dyDescent="0.25">
      <c r="A435" s="2" t="e">
        <f t="shared" si="27"/>
        <v>#N/A</v>
      </c>
      <c r="B435" s="92" t="e">
        <f t="shared" si="28"/>
        <v>#N/A</v>
      </c>
      <c r="C435" s="92" t="e">
        <f t="shared" si="29"/>
        <v>#N/A</v>
      </c>
      <c r="D435" s="92" t="e">
        <f t="shared" si="30"/>
        <v>#N/A</v>
      </c>
      <c r="E435" s="92" t="e">
        <f>IF(ISERROR(A435),NA(),SUM(B$22:B435))</f>
        <v>#N/A</v>
      </c>
    </row>
    <row r="436" spans="1:5" x14ac:dyDescent="0.25">
      <c r="A436" s="2" t="e">
        <f t="shared" si="27"/>
        <v>#N/A</v>
      </c>
      <c r="B436" s="92" t="e">
        <f t="shared" si="28"/>
        <v>#N/A</v>
      </c>
      <c r="C436" s="92" t="e">
        <f t="shared" si="29"/>
        <v>#N/A</v>
      </c>
      <c r="D436" s="92" t="e">
        <f t="shared" si="30"/>
        <v>#N/A</v>
      </c>
      <c r="E436" s="92" t="e">
        <f>IF(ISERROR(A436),NA(),SUM(B$22:B436))</f>
        <v>#N/A</v>
      </c>
    </row>
    <row r="437" spans="1:5" x14ac:dyDescent="0.25">
      <c r="A437" s="2" t="e">
        <f t="shared" si="27"/>
        <v>#N/A</v>
      </c>
      <c r="B437" s="92" t="e">
        <f t="shared" si="28"/>
        <v>#N/A</v>
      </c>
      <c r="C437" s="92" t="e">
        <f t="shared" si="29"/>
        <v>#N/A</v>
      </c>
      <c r="D437" s="92" t="e">
        <f t="shared" si="30"/>
        <v>#N/A</v>
      </c>
      <c r="E437" s="92" t="e">
        <f>IF(ISERROR(A437),NA(),SUM(B$22:B437))</f>
        <v>#N/A</v>
      </c>
    </row>
    <row r="438" spans="1:5" x14ac:dyDescent="0.25">
      <c r="A438" s="2" t="e">
        <f t="shared" si="27"/>
        <v>#N/A</v>
      </c>
      <c r="B438" s="92" t="e">
        <f t="shared" si="28"/>
        <v>#N/A</v>
      </c>
      <c r="C438" s="92" t="e">
        <f t="shared" si="29"/>
        <v>#N/A</v>
      </c>
      <c r="D438" s="92" t="e">
        <f t="shared" si="30"/>
        <v>#N/A</v>
      </c>
      <c r="E438" s="92" t="e">
        <f>IF(ISERROR(A438),NA(),SUM(B$22:B438))</f>
        <v>#N/A</v>
      </c>
    </row>
    <row r="439" spans="1:5" x14ac:dyDescent="0.25">
      <c r="A439" s="2" t="e">
        <f t="shared" si="27"/>
        <v>#N/A</v>
      </c>
      <c r="B439" s="92" t="e">
        <f t="shared" si="28"/>
        <v>#N/A</v>
      </c>
      <c r="C439" s="92" t="e">
        <f t="shared" si="29"/>
        <v>#N/A</v>
      </c>
      <c r="D439" s="92" t="e">
        <f t="shared" si="30"/>
        <v>#N/A</v>
      </c>
      <c r="E439" s="92" t="e">
        <f>IF(ISERROR(A439),NA(),SUM(B$22:B439))</f>
        <v>#N/A</v>
      </c>
    </row>
    <row r="440" spans="1:5" x14ac:dyDescent="0.25">
      <c r="A440" s="2" t="e">
        <f t="shared" si="27"/>
        <v>#N/A</v>
      </c>
      <c r="B440" s="92" t="e">
        <f t="shared" si="28"/>
        <v>#N/A</v>
      </c>
      <c r="C440" s="92" t="e">
        <f t="shared" si="29"/>
        <v>#N/A</v>
      </c>
      <c r="D440" s="92" t="e">
        <f t="shared" si="30"/>
        <v>#N/A</v>
      </c>
      <c r="E440" s="92" t="e">
        <f>IF(ISERROR(A440),NA(),SUM(B$22:B440))</f>
        <v>#N/A</v>
      </c>
    </row>
    <row r="441" spans="1:5" x14ac:dyDescent="0.25">
      <c r="A441" s="2" t="e">
        <f t="shared" si="27"/>
        <v>#N/A</v>
      </c>
      <c r="B441" s="92" t="e">
        <f t="shared" si="28"/>
        <v>#N/A</v>
      </c>
      <c r="C441" s="92" t="e">
        <f t="shared" si="29"/>
        <v>#N/A</v>
      </c>
      <c r="D441" s="92" t="e">
        <f t="shared" si="30"/>
        <v>#N/A</v>
      </c>
      <c r="E441" s="92" t="e">
        <f>IF(ISERROR(A441),NA(),SUM(B$22:B441))</f>
        <v>#N/A</v>
      </c>
    </row>
    <row r="442" spans="1:5" x14ac:dyDescent="0.25">
      <c r="A442" s="2" t="e">
        <f t="shared" si="27"/>
        <v>#N/A</v>
      </c>
      <c r="B442" s="92" t="e">
        <f t="shared" si="28"/>
        <v>#N/A</v>
      </c>
      <c r="C442" s="92" t="e">
        <f t="shared" si="29"/>
        <v>#N/A</v>
      </c>
      <c r="D442" s="92" t="e">
        <f t="shared" si="30"/>
        <v>#N/A</v>
      </c>
      <c r="E442" s="92" t="e">
        <f>IF(ISERROR(A442),NA(),SUM(B$22:B442))</f>
        <v>#N/A</v>
      </c>
    </row>
    <row r="443" spans="1:5" x14ac:dyDescent="0.25">
      <c r="A443" s="2" t="e">
        <f t="shared" si="27"/>
        <v>#N/A</v>
      </c>
      <c r="B443" s="92" t="e">
        <f t="shared" si="28"/>
        <v>#N/A</v>
      </c>
      <c r="C443" s="92" t="e">
        <f t="shared" si="29"/>
        <v>#N/A</v>
      </c>
      <c r="D443" s="92" t="e">
        <f t="shared" si="30"/>
        <v>#N/A</v>
      </c>
      <c r="E443" s="92" t="e">
        <f>IF(ISERROR(A443),NA(),SUM(B$22:B443))</f>
        <v>#N/A</v>
      </c>
    </row>
    <row r="444" spans="1:5" x14ac:dyDescent="0.25">
      <c r="A444" s="2" t="e">
        <f t="shared" si="27"/>
        <v>#N/A</v>
      </c>
      <c r="B444" s="92" t="e">
        <f t="shared" si="28"/>
        <v>#N/A</v>
      </c>
      <c r="C444" s="92" t="e">
        <f t="shared" si="29"/>
        <v>#N/A</v>
      </c>
      <c r="D444" s="92" t="e">
        <f t="shared" si="30"/>
        <v>#N/A</v>
      </c>
      <c r="E444" s="92" t="e">
        <f>IF(ISERROR(A444),NA(),SUM(B$22:B444))</f>
        <v>#N/A</v>
      </c>
    </row>
    <row r="445" spans="1:5" x14ac:dyDescent="0.25">
      <c r="A445" s="2" t="e">
        <f t="shared" si="27"/>
        <v>#N/A</v>
      </c>
      <c r="B445" s="92" t="e">
        <f t="shared" si="28"/>
        <v>#N/A</v>
      </c>
      <c r="C445" s="92" t="e">
        <f t="shared" si="29"/>
        <v>#N/A</v>
      </c>
      <c r="D445" s="92" t="e">
        <f t="shared" si="30"/>
        <v>#N/A</v>
      </c>
      <c r="E445" s="92" t="e">
        <f>IF(ISERROR(A445),NA(),SUM(B$22:B445))</f>
        <v>#N/A</v>
      </c>
    </row>
    <row r="446" spans="1:5" x14ac:dyDescent="0.25">
      <c r="A446" s="2" t="e">
        <f t="shared" si="27"/>
        <v>#N/A</v>
      </c>
      <c r="B446" s="92" t="e">
        <f t="shared" si="28"/>
        <v>#N/A</v>
      </c>
      <c r="C446" s="92" t="e">
        <f t="shared" si="29"/>
        <v>#N/A</v>
      </c>
      <c r="D446" s="92" t="e">
        <f t="shared" si="30"/>
        <v>#N/A</v>
      </c>
      <c r="E446" s="92" t="e">
        <f>IF(ISERROR(A446),NA(),SUM(B$22:B446))</f>
        <v>#N/A</v>
      </c>
    </row>
    <row r="447" spans="1:5" x14ac:dyDescent="0.25">
      <c r="A447" s="2" t="e">
        <f t="shared" si="27"/>
        <v>#N/A</v>
      </c>
      <c r="B447" s="92" t="e">
        <f t="shared" si="28"/>
        <v>#N/A</v>
      </c>
      <c r="C447" s="92" t="e">
        <f t="shared" si="29"/>
        <v>#N/A</v>
      </c>
      <c r="D447" s="92" t="e">
        <f t="shared" si="30"/>
        <v>#N/A</v>
      </c>
      <c r="E447" s="92" t="e">
        <f>IF(ISERROR(A447),NA(),SUM(B$22:B447))</f>
        <v>#N/A</v>
      </c>
    </row>
    <row r="448" spans="1:5" x14ac:dyDescent="0.25">
      <c r="A448" s="2" t="e">
        <f t="shared" si="27"/>
        <v>#N/A</v>
      </c>
      <c r="B448" s="92" t="e">
        <f t="shared" si="28"/>
        <v>#N/A</v>
      </c>
      <c r="C448" s="92" t="e">
        <f t="shared" si="29"/>
        <v>#N/A</v>
      </c>
      <c r="D448" s="92" t="e">
        <f t="shared" si="30"/>
        <v>#N/A</v>
      </c>
      <c r="E448" s="92" t="e">
        <f>IF(ISERROR(A448),NA(),SUM(B$22:B448))</f>
        <v>#N/A</v>
      </c>
    </row>
    <row r="449" spans="1:5" x14ac:dyDescent="0.25">
      <c r="A449" s="2" t="e">
        <f t="shared" si="27"/>
        <v>#N/A</v>
      </c>
      <c r="B449" s="92" t="e">
        <f t="shared" si="28"/>
        <v>#N/A</v>
      </c>
      <c r="C449" s="92" t="e">
        <f t="shared" si="29"/>
        <v>#N/A</v>
      </c>
      <c r="D449" s="92" t="e">
        <f t="shared" si="30"/>
        <v>#N/A</v>
      </c>
      <c r="E449" s="92" t="e">
        <f>IF(ISERROR(A449),NA(),SUM(B$22:B449))</f>
        <v>#N/A</v>
      </c>
    </row>
    <row r="450" spans="1:5" x14ac:dyDescent="0.25">
      <c r="A450" s="2" t="e">
        <f t="shared" si="27"/>
        <v>#N/A</v>
      </c>
      <c r="B450" s="92" t="e">
        <f t="shared" si="28"/>
        <v>#N/A</v>
      </c>
      <c r="C450" s="92" t="e">
        <f t="shared" si="29"/>
        <v>#N/A</v>
      </c>
      <c r="D450" s="92" t="e">
        <f t="shared" si="30"/>
        <v>#N/A</v>
      </c>
      <c r="E450" s="92" t="e">
        <f>IF(ISERROR(A450),NA(),SUM(B$22:B450))</f>
        <v>#N/A</v>
      </c>
    </row>
    <row r="451" spans="1:5" x14ac:dyDescent="0.25">
      <c r="A451" s="2" t="e">
        <f t="shared" si="27"/>
        <v>#N/A</v>
      </c>
      <c r="B451" s="92" t="e">
        <f t="shared" si="28"/>
        <v>#N/A</v>
      </c>
      <c r="C451" s="92" t="e">
        <f t="shared" si="29"/>
        <v>#N/A</v>
      </c>
      <c r="D451" s="92" t="e">
        <f t="shared" si="30"/>
        <v>#N/A</v>
      </c>
      <c r="E451" s="92" t="e">
        <f>IF(ISERROR(A451),NA(),SUM(B$22:B451))</f>
        <v>#N/A</v>
      </c>
    </row>
    <row r="452" spans="1:5" x14ac:dyDescent="0.25">
      <c r="A452" s="2" t="e">
        <f t="shared" si="27"/>
        <v>#N/A</v>
      </c>
      <c r="B452" s="92" t="e">
        <f t="shared" si="28"/>
        <v>#N/A</v>
      </c>
      <c r="C452" s="92" t="e">
        <f t="shared" si="29"/>
        <v>#N/A</v>
      </c>
      <c r="D452" s="92" t="e">
        <f t="shared" si="30"/>
        <v>#N/A</v>
      </c>
      <c r="E452" s="92" t="e">
        <f>IF(ISERROR(A452),NA(),SUM(B$22:B452))</f>
        <v>#N/A</v>
      </c>
    </row>
    <row r="453" spans="1:5" x14ac:dyDescent="0.25">
      <c r="A453" s="2" t="e">
        <f t="shared" si="27"/>
        <v>#N/A</v>
      </c>
      <c r="B453" s="92" t="e">
        <f t="shared" si="28"/>
        <v>#N/A</v>
      </c>
      <c r="C453" s="92" t="e">
        <f t="shared" si="29"/>
        <v>#N/A</v>
      </c>
      <c r="D453" s="92" t="e">
        <f t="shared" si="30"/>
        <v>#N/A</v>
      </c>
      <c r="E453" s="92" t="e">
        <f>IF(ISERROR(A453),NA(),SUM(B$22:B453))</f>
        <v>#N/A</v>
      </c>
    </row>
    <row r="454" spans="1:5" x14ac:dyDescent="0.25">
      <c r="A454" s="2" t="e">
        <f t="shared" si="27"/>
        <v>#N/A</v>
      </c>
      <c r="B454" s="92" t="e">
        <f t="shared" si="28"/>
        <v>#N/A</v>
      </c>
      <c r="C454" s="92" t="e">
        <f t="shared" si="29"/>
        <v>#N/A</v>
      </c>
      <c r="D454" s="92" t="e">
        <f t="shared" si="30"/>
        <v>#N/A</v>
      </c>
      <c r="E454" s="92" t="e">
        <f>IF(ISERROR(A454),NA(),SUM(B$22:B454))</f>
        <v>#N/A</v>
      </c>
    </row>
    <row r="455" spans="1:5" x14ac:dyDescent="0.25">
      <c r="A455" s="2" t="e">
        <f t="shared" si="27"/>
        <v>#N/A</v>
      </c>
      <c r="B455" s="92" t="e">
        <f t="shared" si="28"/>
        <v>#N/A</v>
      </c>
      <c r="C455" s="92" t="e">
        <f t="shared" si="29"/>
        <v>#N/A</v>
      </c>
      <c r="D455" s="92" t="e">
        <f t="shared" si="30"/>
        <v>#N/A</v>
      </c>
      <c r="E455" s="92" t="e">
        <f>IF(ISERROR(A455),NA(),SUM(B$22:B455))</f>
        <v>#N/A</v>
      </c>
    </row>
    <row r="456" spans="1:5" x14ac:dyDescent="0.25">
      <c r="A456" s="2" t="e">
        <f t="shared" si="27"/>
        <v>#N/A</v>
      </c>
      <c r="B456" s="92" t="e">
        <f t="shared" si="28"/>
        <v>#N/A</v>
      </c>
      <c r="C456" s="92" t="e">
        <f t="shared" si="29"/>
        <v>#N/A</v>
      </c>
      <c r="D456" s="92" t="e">
        <f t="shared" si="30"/>
        <v>#N/A</v>
      </c>
      <c r="E456" s="92" t="e">
        <f>IF(ISERROR(A456),NA(),SUM(B$22:B456))</f>
        <v>#N/A</v>
      </c>
    </row>
    <row r="457" spans="1:5" x14ac:dyDescent="0.25">
      <c r="A457" s="2" t="e">
        <f t="shared" si="27"/>
        <v>#N/A</v>
      </c>
      <c r="B457" s="92" t="e">
        <f t="shared" si="28"/>
        <v>#N/A</v>
      </c>
      <c r="C457" s="92" t="e">
        <f t="shared" si="29"/>
        <v>#N/A</v>
      </c>
      <c r="D457" s="92" t="e">
        <f t="shared" si="30"/>
        <v>#N/A</v>
      </c>
      <c r="E457" s="92" t="e">
        <f>IF(ISERROR(A457),NA(),SUM(B$22:B457))</f>
        <v>#N/A</v>
      </c>
    </row>
    <row r="458" spans="1:5" x14ac:dyDescent="0.25">
      <c r="A458" s="2" t="e">
        <f t="shared" si="27"/>
        <v>#N/A</v>
      </c>
      <c r="B458" s="92" t="e">
        <f t="shared" si="28"/>
        <v>#N/A</v>
      </c>
      <c r="C458" s="92" t="e">
        <f t="shared" si="29"/>
        <v>#N/A</v>
      </c>
      <c r="D458" s="92" t="e">
        <f t="shared" si="30"/>
        <v>#N/A</v>
      </c>
      <c r="E458" s="92" t="e">
        <f>IF(ISERROR(A458),NA(),SUM(B$22:B458))</f>
        <v>#N/A</v>
      </c>
    </row>
    <row r="459" spans="1:5" x14ac:dyDescent="0.25">
      <c r="A459" s="2" t="e">
        <f t="shared" si="27"/>
        <v>#N/A</v>
      </c>
      <c r="B459" s="92" t="e">
        <f t="shared" si="28"/>
        <v>#N/A</v>
      </c>
      <c r="C459" s="92" t="e">
        <f t="shared" si="29"/>
        <v>#N/A</v>
      </c>
      <c r="D459" s="92" t="e">
        <f t="shared" si="30"/>
        <v>#N/A</v>
      </c>
      <c r="E459" s="92" t="e">
        <f>IF(ISERROR(A459),NA(),SUM(B$22:B459))</f>
        <v>#N/A</v>
      </c>
    </row>
    <row r="460" spans="1:5" x14ac:dyDescent="0.25">
      <c r="A460" s="2" t="e">
        <f t="shared" si="27"/>
        <v>#N/A</v>
      </c>
      <c r="B460" s="92" t="e">
        <f t="shared" si="28"/>
        <v>#N/A</v>
      </c>
      <c r="C460" s="92" t="e">
        <f t="shared" si="29"/>
        <v>#N/A</v>
      </c>
      <c r="D460" s="92" t="e">
        <f t="shared" si="30"/>
        <v>#N/A</v>
      </c>
      <c r="E460" s="92" t="e">
        <f>IF(ISERROR(A460),NA(),SUM(B$22:B460))</f>
        <v>#N/A</v>
      </c>
    </row>
    <row r="461" spans="1:5" x14ac:dyDescent="0.25">
      <c r="A461" s="2" t="e">
        <f t="shared" si="27"/>
        <v>#N/A</v>
      </c>
      <c r="B461" s="92" t="e">
        <f t="shared" si="28"/>
        <v>#N/A</v>
      </c>
      <c r="C461" s="92" t="e">
        <f t="shared" si="29"/>
        <v>#N/A</v>
      </c>
      <c r="D461" s="92" t="e">
        <f t="shared" si="30"/>
        <v>#N/A</v>
      </c>
      <c r="E461" s="92" t="e">
        <f>IF(ISERROR(A461),NA(),SUM(B$22:B461))</f>
        <v>#N/A</v>
      </c>
    </row>
    <row r="462" spans="1:5" x14ac:dyDescent="0.25">
      <c r="A462" s="2" t="e">
        <f t="shared" si="27"/>
        <v>#N/A</v>
      </c>
      <c r="B462" s="92" t="e">
        <f t="shared" si="28"/>
        <v>#N/A</v>
      </c>
      <c r="C462" s="92" t="e">
        <f t="shared" si="29"/>
        <v>#N/A</v>
      </c>
      <c r="D462" s="92" t="e">
        <f t="shared" si="30"/>
        <v>#N/A</v>
      </c>
      <c r="E462" s="92" t="e">
        <f>IF(ISERROR(A462),NA(),SUM(B$22:B462))</f>
        <v>#N/A</v>
      </c>
    </row>
    <row r="463" spans="1:5" x14ac:dyDescent="0.25">
      <c r="A463" s="2" t="e">
        <f t="shared" si="27"/>
        <v>#N/A</v>
      </c>
      <c r="B463" s="92" t="e">
        <f t="shared" si="28"/>
        <v>#N/A</v>
      </c>
      <c r="C463" s="92" t="e">
        <f t="shared" si="29"/>
        <v>#N/A</v>
      </c>
      <c r="D463" s="92" t="e">
        <f t="shared" si="30"/>
        <v>#N/A</v>
      </c>
      <c r="E463" s="92" t="e">
        <f>IF(ISERROR(A463),NA(),SUM(B$22:B463))</f>
        <v>#N/A</v>
      </c>
    </row>
    <row r="464" spans="1:5" x14ac:dyDescent="0.25">
      <c r="A464" s="2" t="e">
        <f t="shared" si="27"/>
        <v>#N/A</v>
      </c>
      <c r="B464" s="92" t="e">
        <f t="shared" si="28"/>
        <v>#N/A</v>
      </c>
      <c r="C464" s="92" t="e">
        <f t="shared" si="29"/>
        <v>#N/A</v>
      </c>
      <c r="D464" s="92" t="e">
        <f t="shared" si="30"/>
        <v>#N/A</v>
      </c>
      <c r="E464" s="92" t="e">
        <f>IF(ISERROR(A464),NA(),SUM(B$22:B464))</f>
        <v>#N/A</v>
      </c>
    </row>
    <row r="465" spans="1:5" x14ac:dyDescent="0.25">
      <c r="A465" s="2" t="e">
        <f t="shared" si="27"/>
        <v>#N/A</v>
      </c>
      <c r="B465" s="92" t="e">
        <f t="shared" si="28"/>
        <v>#N/A</v>
      </c>
      <c r="C465" s="92" t="e">
        <f t="shared" si="29"/>
        <v>#N/A</v>
      </c>
      <c r="D465" s="92" t="e">
        <f t="shared" si="30"/>
        <v>#N/A</v>
      </c>
      <c r="E465" s="92" t="e">
        <f>IF(ISERROR(A465),NA(),SUM(B$22:B465))</f>
        <v>#N/A</v>
      </c>
    </row>
    <row r="466" spans="1:5" x14ac:dyDescent="0.25">
      <c r="A466" s="2" t="e">
        <f t="shared" si="27"/>
        <v>#N/A</v>
      </c>
      <c r="B466" s="92" t="e">
        <f t="shared" si="28"/>
        <v>#N/A</v>
      </c>
      <c r="C466" s="92" t="e">
        <f t="shared" si="29"/>
        <v>#N/A</v>
      </c>
      <c r="D466" s="92" t="e">
        <f t="shared" si="30"/>
        <v>#N/A</v>
      </c>
      <c r="E466" s="92" t="e">
        <f>IF(ISERROR(A466),NA(),SUM(B$22:B466))</f>
        <v>#N/A</v>
      </c>
    </row>
    <row r="467" spans="1:5" x14ac:dyDescent="0.25">
      <c r="A467" s="2" t="e">
        <f t="shared" si="27"/>
        <v>#N/A</v>
      </c>
      <c r="B467" s="92" t="e">
        <f t="shared" si="28"/>
        <v>#N/A</v>
      </c>
      <c r="C467" s="92" t="e">
        <f t="shared" si="29"/>
        <v>#N/A</v>
      </c>
      <c r="D467" s="92" t="e">
        <f t="shared" si="30"/>
        <v>#N/A</v>
      </c>
      <c r="E467" s="92" t="e">
        <f>IF(ISERROR(A467),NA(),SUM(B$22:B467))</f>
        <v>#N/A</v>
      </c>
    </row>
    <row r="468" spans="1:5" x14ac:dyDescent="0.25">
      <c r="A468" s="2" t="e">
        <f t="shared" si="27"/>
        <v>#N/A</v>
      </c>
      <c r="B468" s="92" t="e">
        <f t="shared" si="28"/>
        <v>#N/A</v>
      </c>
      <c r="C468" s="92" t="e">
        <f t="shared" si="29"/>
        <v>#N/A</v>
      </c>
      <c r="D468" s="92" t="e">
        <f t="shared" si="30"/>
        <v>#N/A</v>
      </c>
      <c r="E468" s="92" t="e">
        <f>IF(ISERROR(A468),NA(),SUM(B$22:B468))</f>
        <v>#N/A</v>
      </c>
    </row>
    <row r="469" spans="1:5" x14ac:dyDescent="0.25">
      <c r="A469" s="2" t="e">
        <f t="shared" si="27"/>
        <v>#N/A</v>
      </c>
      <c r="B469" s="92" t="e">
        <f t="shared" si="28"/>
        <v>#N/A</v>
      </c>
      <c r="C469" s="92" t="e">
        <f t="shared" si="29"/>
        <v>#N/A</v>
      </c>
      <c r="D469" s="92" t="e">
        <f t="shared" si="30"/>
        <v>#N/A</v>
      </c>
      <c r="E469" s="92" t="e">
        <f>IF(ISERROR(A469),NA(),SUM(B$22:B469))</f>
        <v>#N/A</v>
      </c>
    </row>
    <row r="470" spans="1:5" x14ac:dyDescent="0.25">
      <c r="A470" s="2" t="e">
        <f t="shared" si="27"/>
        <v>#N/A</v>
      </c>
      <c r="B470" s="92" t="e">
        <f t="shared" si="28"/>
        <v>#N/A</v>
      </c>
      <c r="C470" s="92" t="e">
        <f t="shared" si="29"/>
        <v>#N/A</v>
      </c>
      <c r="D470" s="92" t="e">
        <f t="shared" si="30"/>
        <v>#N/A</v>
      </c>
      <c r="E470" s="92" t="e">
        <f>IF(ISERROR(A470),NA(),SUM(B$22:B470))</f>
        <v>#N/A</v>
      </c>
    </row>
    <row r="471" spans="1:5" x14ac:dyDescent="0.25">
      <c r="A471" s="2" t="e">
        <f t="shared" si="27"/>
        <v>#N/A</v>
      </c>
      <c r="B471" s="92" t="e">
        <f t="shared" si="28"/>
        <v>#N/A</v>
      </c>
      <c r="C471" s="92" t="e">
        <f t="shared" si="29"/>
        <v>#N/A</v>
      </c>
      <c r="D471" s="92" t="e">
        <f t="shared" si="30"/>
        <v>#N/A</v>
      </c>
      <c r="E471" s="92" t="e">
        <f>IF(ISERROR(A471),NA(),SUM(B$22:B471))</f>
        <v>#N/A</v>
      </c>
    </row>
    <row r="472" spans="1:5" x14ac:dyDescent="0.25">
      <c r="A472" s="2" t="e">
        <f t="shared" si="27"/>
        <v>#N/A</v>
      </c>
      <c r="B472" s="92" t="e">
        <f t="shared" si="28"/>
        <v>#N/A</v>
      </c>
      <c r="C472" s="92" t="e">
        <f t="shared" si="29"/>
        <v>#N/A</v>
      </c>
      <c r="D472" s="92" t="e">
        <f t="shared" si="30"/>
        <v>#N/A</v>
      </c>
      <c r="E472" s="92" t="e">
        <f>IF(ISERROR(A472),NA(),SUM(B$22:B472))</f>
        <v>#N/A</v>
      </c>
    </row>
    <row r="473" spans="1:5" x14ac:dyDescent="0.25">
      <c r="A473" s="2" t="e">
        <f t="shared" si="27"/>
        <v>#N/A</v>
      </c>
      <c r="B473" s="92" t="e">
        <f t="shared" si="28"/>
        <v>#N/A</v>
      </c>
      <c r="C473" s="92" t="e">
        <f t="shared" si="29"/>
        <v>#N/A</v>
      </c>
      <c r="D473" s="92" t="e">
        <f t="shared" si="30"/>
        <v>#N/A</v>
      </c>
      <c r="E473" s="92" t="e">
        <f>IF(ISERROR(A473),NA(),SUM(B$22:B473))</f>
        <v>#N/A</v>
      </c>
    </row>
    <row r="474" spans="1:5" x14ac:dyDescent="0.25">
      <c r="A474" s="2" t="e">
        <f t="shared" si="27"/>
        <v>#N/A</v>
      </c>
      <c r="B474" s="92" t="e">
        <f t="shared" si="28"/>
        <v>#N/A</v>
      </c>
      <c r="C474" s="92" t="e">
        <f t="shared" si="29"/>
        <v>#N/A</v>
      </c>
      <c r="D474" s="92" t="e">
        <f t="shared" si="30"/>
        <v>#N/A</v>
      </c>
      <c r="E474" s="92" t="e">
        <f>IF(ISERROR(A474),NA(),SUM(B$22:B474))</f>
        <v>#N/A</v>
      </c>
    </row>
    <row r="475" spans="1:5" x14ac:dyDescent="0.25">
      <c r="A475" s="2" t="e">
        <f t="shared" si="27"/>
        <v>#N/A</v>
      </c>
      <c r="B475" s="92" t="e">
        <f t="shared" si="28"/>
        <v>#N/A</v>
      </c>
      <c r="C475" s="92" t="e">
        <f t="shared" si="29"/>
        <v>#N/A</v>
      </c>
      <c r="D475" s="92" t="e">
        <f t="shared" si="30"/>
        <v>#N/A</v>
      </c>
      <c r="E475" s="92" t="e">
        <f>IF(ISERROR(A475),NA(),SUM(B$22:B475))</f>
        <v>#N/A</v>
      </c>
    </row>
    <row r="476" spans="1:5" x14ac:dyDescent="0.25">
      <c r="A476" s="2" t="e">
        <f t="shared" ref="A476:A539" si="31">IF(type=1,IF(A475&gt;=nper-1,NA(),A475+1),IF(A475&gt;=nper,NA(),A475+1))</f>
        <v>#N/A</v>
      </c>
      <c r="B476" s="92" t="e">
        <f t="shared" ref="B476:B539" si="32">IF(ISERROR(A476),NA(),D475*rper)</f>
        <v>#N/A</v>
      </c>
      <c r="C476" s="92" t="e">
        <f t="shared" ref="C476:C539" si="33">IF(A476&lt;=IF(type=1,nper-1,nper),FV(gper,A476,,-w),NA())</f>
        <v>#N/A</v>
      </c>
      <c r="D476" s="92" t="e">
        <f t="shared" si="30"/>
        <v>#N/A</v>
      </c>
      <c r="E476" s="92" t="e">
        <f>IF(ISERROR(A476),NA(),SUM(B$22:B476))</f>
        <v>#N/A</v>
      </c>
    </row>
    <row r="477" spans="1:5" x14ac:dyDescent="0.25">
      <c r="A477" s="2" t="e">
        <f t="shared" si="31"/>
        <v>#N/A</v>
      </c>
      <c r="B477" s="92" t="e">
        <f t="shared" si="32"/>
        <v>#N/A</v>
      </c>
      <c r="C477" s="92" t="e">
        <f t="shared" si="33"/>
        <v>#N/A</v>
      </c>
      <c r="D477" s="92" t="e">
        <f t="shared" si="30"/>
        <v>#N/A</v>
      </c>
      <c r="E477" s="92" t="e">
        <f>IF(ISERROR(A477),NA(),SUM(B$22:B477))</f>
        <v>#N/A</v>
      </c>
    </row>
    <row r="478" spans="1:5" x14ac:dyDescent="0.25">
      <c r="A478" s="2" t="e">
        <f t="shared" si="31"/>
        <v>#N/A</v>
      </c>
      <c r="B478" s="92" t="e">
        <f t="shared" si="32"/>
        <v>#N/A</v>
      </c>
      <c r="C478" s="92" t="e">
        <f t="shared" si="33"/>
        <v>#N/A</v>
      </c>
      <c r="D478" s="92" t="e">
        <f t="shared" si="30"/>
        <v>#N/A</v>
      </c>
      <c r="E478" s="92" t="e">
        <f>IF(ISERROR(A478),NA(),SUM(B$22:B478))</f>
        <v>#N/A</v>
      </c>
    </row>
    <row r="479" spans="1:5" x14ac:dyDescent="0.25">
      <c r="A479" s="2" t="e">
        <f t="shared" si="31"/>
        <v>#N/A</v>
      </c>
      <c r="B479" s="92" t="e">
        <f t="shared" si="32"/>
        <v>#N/A</v>
      </c>
      <c r="C479" s="92" t="e">
        <f t="shared" si="33"/>
        <v>#N/A</v>
      </c>
      <c r="D479" s="92" t="e">
        <f t="shared" si="30"/>
        <v>#N/A</v>
      </c>
      <c r="E479" s="92" t="e">
        <f>IF(ISERROR(A479),NA(),SUM(B$22:B479))</f>
        <v>#N/A</v>
      </c>
    </row>
    <row r="480" spans="1:5" x14ac:dyDescent="0.25">
      <c r="A480" s="2" t="e">
        <f t="shared" si="31"/>
        <v>#N/A</v>
      </c>
      <c r="B480" s="92" t="e">
        <f t="shared" si="32"/>
        <v>#N/A</v>
      </c>
      <c r="C480" s="92" t="e">
        <f t="shared" si="33"/>
        <v>#N/A</v>
      </c>
      <c r="D480" s="92" t="e">
        <f t="shared" ref="D480:D543" si="34">IF(ISERROR(A480),NA(),D479-C480+B480)</f>
        <v>#N/A</v>
      </c>
      <c r="E480" s="92" t="e">
        <f>IF(ISERROR(A480),NA(),SUM(B$22:B480))</f>
        <v>#N/A</v>
      </c>
    </row>
    <row r="481" spans="1:5" x14ac:dyDescent="0.25">
      <c r="A481" s="2" t="e">
        <f t="shared" si="31"/>
        <v>#N/A</v>
      </c>
      <c r="B481" s="92" t="e">
        <f t="shared" si="32"/>
        <v>#N/A</v>
      </c>
      <c r="C481" s="92" t="e">
        <f t="shared" si="33"/>
        <v>#N/A</v>
      </c>
      <c r="D481" s="92" t="e">
        <f t="shared" si="34"/>
        <v>#N/A</v>
      </c>
      <c r="E481" s="92" t="e">
        <f>IF(ISERROR(A481),NA(),SUM(B$22:B481))</f>
        <v>#N/A</v>
      </c>
    </row>
    <row r="482" spans="1:5" x14ac:dyDescent="0.25">
      <c r="A482" s="2" t="e">
        <f t="shared" si="31"/>
        <v>#N/A</v>
      </c>
      <c r="B482" s="92" t="e">
        <f t="shared" si="32"/>
        <v>#N/A</v>
      </c>
      <c r="C482" s="92" t="e">
        <f t="shared" si="33"/>
        <v>#N/A</v>
      </c>
      <c r="D482" s="92" t="e">
        <f t="shared" si="34"/>
        <v>#N/A</v>
      </c>
      <c r="E482" s="92" t="e">
        <f>IF(ISERROR(A482),NA(),SUM(B$22:B482))</f>
        <v>#N/A</v>
      </c>
    </row>
    <row r="483" spans="1:5" x14ac:dyDescent="0.25">
      <c r="A483" s="2" t="e">
        <f t="shared" si="31"/>
        <v>#N/A</v>
      </c>
      <c r="B483" s="92" t="e">
        <f t="shared" si="32"/>
        <v>#N/A</v>
      </c>
      <c r="C483" s="92" t="e">
        <f t="shared" si="33"/>
        <v>#N/A</v>
      </c>
      <c r="D483" s="92" t="e">
        <f t="shared" si="34"/>
        <v>#N/A</v>
      </c>
      <c r="E483" s="92" t="e">
        <f>IF(ISERROR(A483),NA(),SUM(B$22:B483))</f>
        <v>#N/A</v>
      </c>
    </row>
    <row r="484" spans="1:5" x14ac:dyDescent="0.25">
      <c r="A484" s="2" t="e">
        <f t="shared" si="31"/>
        <v>#N/A</v>
      </c>
      <c r="B484" s="92" t="e">
        <f t="shared" si="32"/>
        <v>#N/A</v>
      </c>
      <c r="C484" s="92" t="e">
        <f t="shared" si="33"/>
        <v>#N/A</v>
      </c>
      <c r="D484" s="92" t="e">
        <f t="shared" si="34"/>
        <v>#N/A</v>
      </c>
      <c r="E484" s="92" t="e">
        <f>IF(ISERROR(A484),NA(),SUM(B$22:B484))</f>
        <v>#N/A</v>
      </c>
    </row>
    <row r="485" spans="1:5" x14ac:dyDescent="0.25">
      <c r="A485" s="2" t="e">
        <f t="shared" si="31"/>
        <v>#N/A</v>
      </c>
      <c r="B485" s="92" t="e">
        <f t="shared" si="32"/>
        <v>#N/A</v>
      </c>
      <c r="C485" s="92" t="e">
        <f t="shared" si="33"/>
        <v>#N/A</v>
      </c>
      <c r="D485" s="92" t="e">
        <f t="shared" si="34"/>
        <v>#N/A</v>
      </c>
      <c r="E485" s="92" t="e">
        <f>IF(ISERROR(A485),NA(),SUM(B$22:B485))</f>
        <v>#N/A</v>
      </c>
    </row>
    <row r="486" spans="1:5" x14ac:dyDescent="0.25">
      <c r="A486" s="2" t="e">
        <f t="shared" si="31"/>
        <v>#N/A</v>
      </c>
      <c r="B486" s="92" t="e">
        <f t="shared" si="32"/>
        <v>#N/A</v>
      </c>
      <c r="C486" s="92" t="e">
        <f t="shared" si="33"/>
        <v>#N/A</v>
      </c>
      <c r="D486" s="92" t="e">
        <f t="shared" si="34"/>
        <v>#N/A</v>
      </c>
      <c r="E486" s="92" t="e">
        <f>IF(ISERROR(A486),NA(),SUM(B$22:B486))</f>
        <v>#N/A</v>
      </c>
    </row>
    <row r="487" spans="1:5" x14ac:dyDescent="0.25">
      <c r="A487" s="2" t="e">
        <f t="shared" si="31"/>
        <v>#N/A</v>
      </c>
      <c r="B487" s="92" t="e">
        <f t="shared" si="32"/>
        <v>#N/A</v>
      </c>
      <c r="C487" s="92" t="e">
        <f t="shared" si="33"/>
        <v>#N/A</v>
      </c>
      <c r="D487" s="92" t="e">
        <f t="shared" si="34"/>
        <v>#N/A</v>
      </c>
      <c r="E487" s="92" t="e">
        <f>IF(ISERROR(A487),NA(),SUM(B$22:B487))</f>
        <v>#N/A</v>
      </c>
    </row>
    <row r="488" spans="1:5" x14ac:dyDescent="0.25">
      <c r="A488" s="2" t="e">
        <f t="shared" si="31"/>
        <v>#N/A</v>
      </c>
      <c r="B488" s="92" t="e">
        <f t="shared" si="32"/>
        <v>#N/A</v>
      </c>
      <c r="C488" s="92" t="e">
        <f t="shared" si="33"/>
        <v>#N/A</v>
      </c>
      <c r="D488" s="92" t="e">
        <f t="shared" si="34"/>
        <v>#N/A</v>
      </c>
      <c r="E488" s="92" t="e">
        <f>IF(ISERROR(A488),NA(),SUM(B$22:B488))</f>
        <v>#N/A</v>
      </c>
    </row>
    <row r="489" spans="1:5" x14ac:dyDescent="0.25">
      <c r="A489" s="2" t="e">
        <f t="shared" si="31"/>
        <v>#N/A</v>
      </c>
      <c r="B489" s="92" t="e">
        <f t="shared" si="32"/>
        <v>#N/A</v>
      </c>
      <c r="C489" s="92" t="e">
        <f t="shared" si="33"/>
        <v>#N/A</v>
      </c>
      <c r="D489" s="92" t="e">
        <f t="shared" si="34"/>
        <v>#N/A</v>
      </c>
      <c r="E489" s="92" t="e">
        <f>IF(ISERROR(A489),NA(),SUM(B$22:B489))</f>
        <v>#N/A</v>
      </c>
    </row>
    <row r="490" spans="1:5" x14ac:dyDescent="0.25">
      <c r="A490" s="2" t="e">
        <f t="shared" si="31"/>
        <v>#N/A</v>
      </c>
      <c r="B490" s="92" t="e">
        <f t="shared" si="32"/>
        <v>#N/A</v>
      </c>
      <c r="C490" s="92" t="e">
        <f t="shared" si="33"/>
        <v>#N/A</v>
      </c>
      <c r="D490" s="92" t="e">
        <f t="shared" si="34"/>
        <v>#N/A</v>
      </c>
      <c r="E490" s="92" t="e">
        <f>IF(ISERROR(A490),NA(),SUM(B$22:B490))</f>
        <v>#N/A</v>
      </c>
    </row>
    <row r="491" spans="1:5" x14ac:dyDescent="0.25">
      <c r="A491" s="2" t="e">
        <f t="shared" si="31"/>
        <v>#N/A</v>
      </c>
      <c r="B491" s="92" t="e">
        <f t="shared" si="32"/>
        <v>#N/A</v>
      </c>
      <c r="C491" s="92" t="e">
        <f t="shared" si="33"/>
        <v>#N/A</v>
      </c>
      <c r="D491" s="92" t="e">
        <f t="shared" si="34"/>
        <v>#N/A</v>
      </c>
      <c r="E491" s="92" t="e">
        <f>IF(ISERROR(A491),NA(),SUM(B$22:B491))</f>
        <v>#N/A</v>
      </c>
    </row>
    <row r="492" spans="1:5" x14ac:dyDescent="0.25">
      <c r="A492" s="2" t="e">
        <f t="shared" si="31"/>
        <v>#N/A</v>
      </c>
      <c r="B492" s="92" t="e">
        <f t="shared" si="32"/>
        <v>#N/A</v>
      </c>
      <c r="C492" s="92" t="e">
        <f t="shared" si="33"/>
        <v>#N/A</v>
      </c>
      <c r="D492" s="92" t="e">
        <f t="shared" si="34"/>
        <v>#N/A</v>
      </c>
      <c r="E492" s="92" t="e">
        <f>IF(ISERROR(A492),NA(),SUM(B$22:B492))</f>
        <v>#N/A</v>
      </c>
    </row>
    <row r="493" spans="1:5" x14ac:dyDescent="0.25">
      <c r="A493" s="2" t="e">
        <f t="shared" si="31"/>
        <v>#N/A</v>
      </c>
      <c r="B493" s="92" t="e">
        <f t="shared" si="32"/>
        <v>#N/A</v>
      </c>
      <c r="C493" s="92" t="e">
        <f t="shared" si="33"/>
        <v>#N/A</v>
      </c>
      <c r="D493" s="92" t="e">
        <f t="shared" si="34"/>
        <v>#N/A</v>
      </c>
      <c r="E493" s="92" t="e">
        <f>IF(ISERROR(A493),NA(),SUM(B$22:B493))</f>
        <v>#N/A</v>
      </c>
    </row>
    <row r="494" spans="1:5" x14ac:dyDescent="0.25">
      <c r="A494" s="2" t="e">
        <f t="shared" si="31"/>
        <v>#N/A</v>
      </c>
      <c r="B494" s="92" t="e">
        <f t="shared" si="32"/>
        <v>#N/A</v>
      </c>
      <c r="C494" s="92" t="e">
        <f t="shared" si="33"/>
        <v>#N/A</v>
      </c>
      <c r="D494" s="92" t="e">
        <f t="shared" si="34"/>
        <v>#N/A</v>
      </c>
      <c r="E494" s="92" t="e">
        <f>IF(ISERROR(A494),NA(),SUM(B$22:B494))</f>
        <v>#N/A</v>
      </c>
    </row>
    <row r="495" spans="1:5" x14ac:dyDescent="0.25">
      <c r="A495" s="2" t="e">
        <f t="shared" si="31"/>
        <v>#N/A</v>
      </c>
      <c r="B495" s="92" t="e">
        <f t="shared" si="32"/>
        <v>#N/A</v>
      </c>
      <c r="C495" s="92" t="e">
        <f t="shared" si="33"/>
        <v>#N/A</v>
      </c>
      <c r="D495" s="92" t="e">
        <f t="shared" si="34"/>
        <v>#N/A</v>
      </c>
      <c r="E495" s="92" t="e">
        <f>IF(ISERROR(A495),NA(),SUM(B$22:B495))</f>
        <v>#N/A</v>
      </c>
    </row>
    <row r="496" spans="1:5" x14ac:dyDescent="0.25">
      <c r="A496" s="2" t="e">
        <f t="shared" si="31"/>
        <v>#N/A</v>
      </c>
      <c r="B496" s="92" t="e">
        <f t="shared" si="32"/>
        <v>#N/A</v>
      </c>
      <c r="C496" s="92" t="e">
        <f t="shared" si="33"/>
        <v>#N/A</v>
      </c>
      <c r="D496" s="92" t="e">
        <f t="shared" si="34"/>
        <v>#N/A</v>
      </c>
      <c r="E496" s="92" t="e">
        <f>IF(ISERROR(A496),NA(),SUM(B$22:B496))</f>
        <v>#N/A</v>
      </c>
    </row>
    <row r="497" spans="1:5" x14ac:dyDescent="0.25">
      <c r="A497" s="2" t="e">
        <f t="shared" si="31"/>
        <v>#N/A</v>
      </c>
      <c r="B497" s="92" t="e">
        <f t="shared" si="32"/>
        <v>#N/A</v>
      </c>
      <c r="C497" s="92" t="e">
        <f t="shared" si="33"/>
        <v>#N/A</v>
      </c>
      <c r="D497" s="92" t="e">
        <f t="shared" si="34"/>
        <v>#N/A</v>
      </c>
      <c r="E497" s="92" t="e">
        <f>IF(ISERROR(A497),NA(),SUM(B$22:B497))</f>
        <v>#N/A</v>
      </c>
    </row>
    <row r="498" spans="1:5" x14ac:dyDescent="0.25">
      <c r="A498" s="2" t="e">
        <f t="shared" si="31"/>
        <v>#N/A</v>
      </c>
      <c r="B498" s="92" t="e">
        <f t="shared" si="32"/>
        <v>#N/A</v>
      </c>
      <c r="C498" s="92" t="e">
        <f t="shared" si="33"/>
        <v>#N/A</v>
      </c>
      <c r="D498" s="92" t="e">
        <f t="shared" si="34"/>
        <v>#N/A</v>
      </c>
      <c r="E498" s="92" t="e">
        <f>IF(ISERROR(A498),NA(),SUM(B$22:B498))</f>
        <v>#N/A</v>
      </c>
    </row>
    <row r="499" spans="1:5" x14ac:dyDescent="0.25">
      <c r="A499" s="2" t="e">
        <f t="shared" si="31"/>
        <v>#N/A</v>
      </c>
      <c r="B499" s="92" t="e">
        <f t="shared" si="32"/>
        <v>#N/A</v>
      </c>
      <c r="C499" s="92" t="e">
        <f t="shared" si="33"/>
        <v>#N/A</v>
      </c>
      <c r="D499" s="92" t="e">
        <f t="shared" si="34"/>
        <v>#N/A</v>
      </c>
      <c r="E499" s="92" t="e">
        <f>IF(ISERROR(A499),NA(),SUM(B$22:B499))</f>
        <v>#N/A</v>
      </c>
    </row>
    <row r="500" spans="1:5" x14ac:dyDescent="0.25">
      <c r="A500" s="2" t="e">
        <f t="shared" si="31"/>
        <v>#N/A</v>
      </c>
      <c r="B500" s="92" t="e">
        <f t="shared" si="32"/>
        <v>#N/A</v>
      </c>
      <c r="C500" s="92" t="e">
        <f t="shared" si="33"/>
        <v>#N/A</v>
      </c>
      <c r="D500" s="92" t="e">
        <f t="shared" si="34"/>
        <v>#N/A</v>
      </c>
      <c r="E500" s="92" t="e">
        <f>IF(ISERROR(A500),NA(),SUM(B$22:B500))</f>
        <v>#N/A</v>
      </c>
    </row>
    <row r="501" spans="1:5" x14ac:dyDescent="0.25">
      <c r="A501" s="2" t="e">
        <f t="shared" si="31"/>
        <v>#N/A</v>
      </c>
      <c r="B501" s="92" t="e">
        <f t="shared" si="32"/>
        <v>#N/A</v>
      </c>
      <c r="C501" s="92" t="e">
        <f t="shared" si="33"/>
        <v>#N/A</v>
      </c>
      <c r="D501" s="92" t="e">
        <f t="shared" si="34"/>
        <v>#N/A</v>
      </c>
      <c r="E501" s="92" t="e">
        <f>IF(ISERROR(A501),NA(),SUM(B$22:B501))</f>
        <v>#N/A</v>
      </c>
    </row>
    <row r="502" spans="1:5" x14ac:dyDescent="0.25">
      <c r="A502" s="2" t="e">
        <f t="shared" si="31"/>
        <v>#N/A</v>
      </c>
      <c r="B502" s="92" t="e">
        <f t="shared" si="32"/>
        <v>#N/A</v>
      </c>
      <c r="C502" s="92" t="e">
        <f t="shared" si="33"/>
        <v>#N/A</v>
      </c>
      <c r="D502" s="92" t="e">
        <f t="shared" si="34"/>
        <v>#N/A</v>
      </c>
      <c r="E502" s="92" t="e">
        <f>IF(ISERROR(A502),NA(),SUM(B$22:B502))</f>
        <v>#N/A</v>
      </c>
    </row>
    <row r="503" spans="1:5" x14ac:dyDescent="0.25">
      <c r="A503" s="2" t="e">
        <f t="shared" si="31"/>
        <v>#N/A</v>
      </c>
      <c r="B503" s="92" t="e">
        <f t="shared" si="32"/>
        <v>#N/A</v>
      </c>
      <c r="C503" s="92" t="e">
        <f t="shared" si="33"/>
        <v>#N/A</v>
      </c>
      <c r="D503" s="92" t="e">
        <f t="shared" si="34"/>
        <v>#N/A</v>
      </c>
      <c r="E503" s="92" t="e">
        <f>IF(ISERROR(A503),NA(),SUM(B$22:B503))</f>
        <v>#N/A</v>
      </c>
    </row>
    <row r="504" spans="1:5" x14ac:dyDescent="0.25">
      <c r="A504" s="2" t="e">
        <f t="shared" si="31"/>
        <v>#N/A</v>
      </c>
      <c r="B504" s="92" t="e">
        <f t="shared" si="32"/>
        <v>#N/A</v>
      </c>
      <c r="C504" s="92" t="e">
        <f t="shared" si="33"/>
        <v>#N/A</v>
      </c>
      <c r="D504" s="92" t="e">
        <f t="shared" si="34"/>
        <v>#N/A</v>
      </c>
      <c r="E504" s="92" t="e">
        <f>IF(ISERROR(A504),NA(),SUM(B$22:B504))</f>
        <v>#N/A</v>
      </c>
    </row>
    <row r="505" spans="1:5" x14ac:dyDescent="0.25">
      <c r="A505" s="2" t="e">
        <f t="shared" si="31"/>
        <v>#N/A</v>
      </c>
      <c r="B505" s="92" t="e">
        <f t="shared" si="32"/>
        <v>#N/A</v>
      </c>
      <c r="C505" s="92" t="e">
        <f t="shared" si="33"/>
        <v>#N/A</v>
      </c>
      <c r="D505" s="92" t="e">
        <f t="shared" si="34"/>
        <v>#N/A</v>
      </c>
      <c r="E505" s="92" t="e">
        <f>IF(ISERROR(A505),NA(),SUM(B$22:B505))</f>
        <v>#N/A</v>
      </c>
    </row>
    <row r="506" spans="1:5" x14ac:dyDescent="0.25">
      <c r="A506" s="2" t="e">
        <f t="shared" si="31"/>
        <v>#N/A</v>
      </c>
      <c r="B506" s="92" t="e">
        <f t="shared" si="32"/>
        <v>#N/A</v>
      </c>
      <c r="C506" s="92" t="e">
        <f t="shared" si="33"/>
        <v>#N/A</v>
      </c>
      <c r="D506" s="92" t="e">
        <f t="shared" si="34"/>
        <v>#N/A</v>
      </c>
      <c r="E506" s="92" t="e">
        <f>IF(ISERROR(A506),NA(),SUM(B$22:B506))</f>
        <v>#N/A</v>
      </c>
    </row>
    <row r="507" spans="1:5" x14ac:dyDescent="0.25">
      <c r="A507" s="2" t="e">
        <f t="shared" si="31"/>
        <v>#N/A</v>
      </c>
      <c r="B507" s="92" t="e">
        <f t="shared" si="32"/>
        <v>#N/A</v>
      </c>
      <c r="C507" s="92" t="e">
        <f t="shared" si="33"/>
        <v>#N/A</v>
      </c>
      <c r="D507" s="92" t="e">
        <f t="shared" si="34"/>
        <v>#N/A</v>
      </c>
      <c r="E507" s="92" t="e">
        <f>IF(ISERROR(A507),NA(),SUM(B$22:B507))</f>
        <v>#N/A</v>
      </c>
    </row>
    <row r="508" spans="1:5" x14ac:dyDescent="0.25">
      <c r="A508" s="2" t="e">
        <f t="shared" si="31"/>
        <v>#N/A</v>
      </c>
      <c r="B508" s="92" t="e">
        <f t="shared" si="32"/>
        <v>#N/A</v>
      </c>
      <c r="C508" s="92" t="e">
        <f t="shared" si="33"/>
        <v>#N/A</v>
      </c>
      <c r="D508" s="92" t="e">
        <f t="shared" si="34"/>
        <v>#N/A</v>
      </c>
      <c r="E508" s="92" t="e">
        <f>IF(ISERROR(A508),NA(),SUM(B$22:B508))</f>
        <v>#N/A</v>
      </c>
    </row>
    <row r="509" spans="1:5" x14ac:dyDescent="0.25">
      <c r="A509" s="2" t="e">
        <f t="shared" si="31"/>
        <v>#N/A</v>
      </c>
      <c r="B509" s="92" t="e">
        <f t="shared" si="32"/>
        <v>#N/A</v>
      </c>
      <c r="C509" s="92" t="e">
        <f t="shared" si="33"/>
        <v>#N/A</v>
      </c>
      <c r="D509" s="92" t="e">
        <f t="shared" si="34"/>
        <v>#N/A</v>
      </c>
      <c r="E509" s="92" t="e">
        <f>IF(ISERROR(A509),NA(),SUM(B$22:B509))</f>
        <v>#N/A</v>
      </c>
    </row>
    <row r="510" spans="1:5" x14ac:dyDescent="0.25">
      <c r="A510" s="2" t="e">
        <f t="shared" si="31"/>
        <v>#N/A</v>
      </c>
      <c r="B510" s="92" t="e">
        <f t="shared" si="32"/>
        <v>#N/A</v>
      </c>
      <c r="C510" s="92" t="e">
        <f t="shared" si="33"/>
        <v>#N/A</v>
      </c>
      <c r="D510" s="92" t="e">
        <f t="shared" si="34"/>
        <v>#N/A</v>
      </c>
      <c r="E510" s="92" t="e">
        <f>IF(ISERROR(A510),NA(),SUM(B$22:B510))</f>
        <v>#N/A</v>
      </c>
    </row>
    <row r="511" spans="1:5" x14ac:dyDescent="0.25">
      <c r="A511" s="2" t="e">
        <f t="shared" si="31"/>
        <v>#N/A</v>
      </c>
      <c r="B511" s="92" t="e">
        <f t="shared" si="32"/>
        <v>#N/A</v>
      </c>
      <c r="C511" s="92" t="e">
        <f t="shared" si="33"/>
        <v>#N/A</v>
      </c>
      <c r="D511" s="92" t="e">
        <f t="shared" si="34"/>
        <v>#N/A</v>
      </c>
      <c r="E511" s="92" t="e">
        <f>IF(ISERROR(A511),NA(),SUM(B$22:B511))</f>
        <v>#N/A</v>
      </c>
    </row>
    <row r="512" spans="1:5" x14ac:dyDescent="0.25">
      <c r="A512" s="2" t="e">
        <f t="shared" si="31"/>
        <v>#N/A</v>
      </c>
      <c r="B512" s="92" t="e">
        <f t="shared" si="32"/>
        <v>#N/A</v>
      </c>
      <c r="C512" s="92" t="e">
        <f t="shared" si="33"/>
        <v>#N/A</v>
      </c>
      <c r="D512" s="92" t="e">
        <f t="shared" si="34"/>
        <v>#N/A</v>
      </c>
      <c r="E512" s="92" t="e">
        <f>IF(ISERROR(A512),NA(),SUM(B$22:B512))</f>
        <v>#N/A</v>
      </c>
    </row>
    <row r="513" spans="1:5" x14ac:dyDescent="0.25">
      <c r="A513" s="2" t="e">
        <f t="shared" si="31"/>
        <v>#N/A</v>
      </c>
      <c r="B513" s="92" t="e">
        <f t="shared" si="32"/>
        <v>#N/A</v>
      </c>
      <c r="C513" s="92" t="e">
        <f t="shared" si="33"/>
        <v>#N/A</v>
      </c>
      <c r="D513" s="92" t="e">
        <f t="shared" si="34"/>
        <v>#N/A</v>
      </c>
      <c r="E513" s="92" t="e">
        <f>IF(ISERROR(A513),NA(),SUM(B$22:B513))</f>
        <v>#N/A</v>
      </c>
    </row>
    <row r="514" spans="1:5" x14ac:dyDescent="0.25">
      <c r="A514" s="2" t="e">
        <f t="shared" si="31"/>
        <v>#N/A</v>
      </c>
      <c r="B514" s="92" t="e">
        <f t="shared" si="32"/>
        <v>#N/A</v>
      </c>
      <c r="C514" s="92" t="e">
        <f t="shared" si="33"/>
        <v>#N/A</v>
      </c>
      <c r="D514" s="92" t="e">
        <f t="shared" si="34"/>
        <v>#N/A</v>
      </c>
      <c r="E514" s="92" t="e">
        <f>IF(ISERROR(A514),NA(),SUM(B$22:B514))</f>
        <v>#N/A</v>
      </c>
    </row>
    <row r="515" spans="1:5" x14ac:dyDescent="0.25">
      <c r="A515" s="2" t="e">
        <f t="shared" si="31"/>
        <v>#N/A</v>
      </c>
      <c r="B515" s="92" t="e">
        <f t="shared" si="32"/>
        <v>#N/A</v>
      </c>
      <c r="C515" s="92" t="e">
        <f t="shared" si="33"/>
        <v>#N/A</v>
      </c>
      <c r="D515" s="92" t="e">
        <f t="shared" si="34"/>
        <v>#N/A</v>
      </c>
      <c r="E515" s="92" t="e">
        <f>IF(ISERROR(A515),NA(),SUM(B$22:B515))</f>
        <v>#N/A</v>
      </c>
    </row>
    <row r="516" spans="1:5" x14ac:dyDescent="0.25">
      <c r="A516" s="2" t="e">
        <f t="shared" si="31"/>
        <v>#N/A</v>
      </c>
      <c r="B516" s="92" t="e">
        <f t="shared" si="32"/>
        <v>#N/A</v>
      </c>
      <c r="C516" s="92" t="e">
        <f t="shared" si="33"/>
        <v>#N/A</v>
      </c>
      <c r="D516" s="92" t="e">
        <f t="shared" si="34"/>
        <v>#N/A</v>
      </c>
      <c r="E516" s="92" t="e">
        <f>IF(ISERROR(A516),NA(),SUM(B$22:B516))</f>
        <v>#N/A</v>
      </c>
    </row>
    <row r="517" spans="1:5" x14ac:dyDescent="0.25">
      <c r="A517" s="2" t="e">
        <f t="shared" si="31"/>
        <v>#N/A</v>
      </c>
      <c r="B517" s="92" t="e">
        <f t="shared" si="32"/>
        <v>#N/A</v>
      </c>
      <c r="C517" s="92" t="e">
        <f t="shared" si="33"/>
        <v>#N/A</v>
      </c>
      <c r="D517" s="92" t="e">
        <f t="shared" si="34"/>
        <v>#N/A</v>
      </c>
      <c r="E517" s="92" t="e">
        <f>IF(ISERROR(A517),NA(),SUM(B$22:B517))</f>
        <v>#N/A</v>
      </c>
    </row>
    <row r="518" spans="1:5" x14ac:dyDescent="0.25">
      <c r="A518" s="2" t="e">
        <f t="shared" si="31"/>
        <v>#N/A</v>
      </c>
      <c r="B518" s="92" t="e">
        <f t="shared" si="32"/>
        <v>#N/A</v>
      </c>
      <c r="C518" s="92" t="e">
        <f t="shared" si="33"/>
        <v>#N/A</v>
      </c>
      <c r="D518" s="92" t="e">
        <f t="shared" si="34"/>
        <v>#N/A</v>
      </c>
      <c r="E518" s="92" t="e">
        <f>IF(ISERROR(A518),NA(),SUM(B$22:B518))</f>
        <v>#N/A</v>
      </c>
    </row>
    <row r="519" spans="1:5" x14ac:dyDescent="0.25">
      <c r="A519" s="2" t="e">
        <f t="shared" si="31"/>
        <v>#N/A</v>
      </c>
      <c r="B519" s="92" t="e">
        <f t="shared" si="32"/>
        <v>#N/A</v>
      </c>
      <c r="C519" s="92" t="e">
        <f t="shared" si="33"/>
        <v>#N/A</v>
      </c>
      <c r="D519" s="92" t="e">
        <f t="shared" si="34"/>
        <v>#N/A</v>
      </c>
      <c r="E519" s="92" t="e">
        <f>IF(ISERROR(A519),NA(),SUM(B$22:B519))</f>
        <v>#N/A</v>
      </c>
    </row>
    <row r="520" spans="1:5" x14ac:dyDescent="0.25">
      <c r="A520" s="2" t="e">
        <f t="shared" si="31"/>
        <v>#N/A</v>
      </c>
      <c r="B520" s="92" t="e">
        <f t="shared" si="32"/>
        <v>#N/A</v>
      </c>
      <c r="C520" s="92" t="e">
        <f t="shared" si="33"/>
        <v>#N/A</v>
      </c>
      <c r="D520" s="92" t="e">
        <f t="shared" si="34"/>
        <v>#N/A</v>
      </c>
      <c r="E520" s="92" t="e">
        <f>IF(ISERROR(A520),NA(),SUM(B$22:B520))</f>
        <v>#N/A</v>
      </c>
    </row>
    <row r="521" spans="1:5" x14ac:dyDescent="0.25">
      <c r="A521" s="2" t="e">
        <f t="shared" si="31"/>
        <v>#N/A</v>
      </c>
      <c r="B521" s="92" t="e">
        <f t="shared" si="32"/>
        <v>#N/A</v>
      </c>
      <c r="C521" s="92" t="e">
        <f t="shared" si="33"/>
        <v>#N/A</v>
      </c>
      <c r="D521" s="92" t="e">
        <f t="shared" si="34"/>
        <v>#N/A</v>
      </c>
      <c r="E521" s="92" t="e">
        <f>IF(ISERROR(A521),NA(),SUM(B$22:B521))</f>
        <v>#N/A</v>
      </c>
    </row>
    <row r="522" spans="1:5" x14ac:dyDescent="0.25">
      <c r="A522" s="2" t="e">
        <f t="shared" si="31"/>
        <v>#N/A</v>
      </c>
      <c r="B522" s="92" t="e">
        <f t="shared" si="32"/>
        <v>#N/A</v>
      </c>
      <c r="C522" s="92" t="e">
        <f t="shared" si="33"/>
        <v>#N/A</v>
      </c>
      <c r="D522" s="92" t="e">
        <f t="shared" si="34"/>
        <v>#N/A</v>
      </c>
      <c r="E522" s="92" t="e">
        <f>IF(ISERROR(A522),NA(),SUM(B$22:B522))</f>
        <v>#N/A</v>
      </c>
    </row>
    <row r="523" spans="1:5" x14ac:dyDescent="0.25">
      <c r="A523" s="2" t="e">
        <f t="shared" si="31"/>
        <v>#N/A</v>
      </c>
      <c r="B523" s="92" t="e">
        <f t="shared" si="32"/>
        <v>#N/A</v>
      </c>
      <c r="C523" s="92" t="e">
        <f t="shared" si="33"/>
        <v>#N/A</v>
      </c>
      <c r="D523" s="92" t="e">
        <f t="shared" si="34"/>
        <v>#N/A</v>
      </c>
      <c r="E523" s="92" t="e">
        <f>IF(ISERROR(A523),NA(),SUM(B$22:B523))</f>
        <v>#N/A</v>
      </c>
    </row>
    <row r="524" spans="1:5" x14ac:dyDescent="0.25">
      <c r="A524" s="2" t="e">
        <f t="shared" si="31"/>
        <v>#N/A</v>
      </c>
      <c r="B524" s="92" t="e">
        <f t="shared" si="32"/>
        <v>#N/A</v>
      </c>
      <c r="C524" s="92" t="e">
        <f t="shared" si="33"/>
        <v>#N/A</v>
      </c>
      <c r="D524" s="92" t="e">
        <f t="shared" si="34"/>
        <v>#N/A</v>
      </c>
      <c r="E524" s="92" t="e">
        <f>IF(ISERROR(A524),NA(),SUM(B$22:B524))</f>
        <v>#N/A</v>
      </c>
    </row>
    <row r="525" spans="1:5" x14ac:dyDescent="0.25">
      <c r="A525" s="2" t="e">
        <f t="shared" si="31"/>
        <v>#N/A</v>
      </c>
      <c r="B525" s="92" t="e">
        <f t="shared" si="32"/>
        <v>#N/A</v>
      </c>
      <c r="C525" s="92" t="e">
        <f t="shared" si="33"/>
        <v>#N/A</v>
      </c>
      <c r="D525" s="92" t="e">
        <f t="shared" si="34"/>
        <v>#N/A</v>
      </c>
      <c r="E525" s="92" t="e">
        <f>IF(ISERROR(A525),NA(),SUM(B$22:B525))</f>
        <v>#N/A</v>
      </c>
    </row>
    <row r="526" spans="1:5" x14ac:dyDescent="0.25">
      <c r="A526" s="2" t="e">
        <f t="shared" si="31"/>
        <v>#N/A</v>
      </c>
      <c r="B526" s="92" t="e">
        <f t="shared" si="32"/>
        <v>#N/A</v>
      </c>
      <c r="C526" s="92" t="e">
        <f t="shared" si="33"/>
        <v>#N/A</v>
      </c>
      <c r="D526" s="92" t="e">
        <f t="shared" si="34"/>
        <v>#N/A</v>
      </c>
      <c r="E526" s="92" t="e">
        <f>IF(ISERROR(A526),NA(),SUM(B$22:B526))</f>
        <v>#N/A</v>
      </c>
    </row>
    <row r="527" spans="1:5" x14ac:dyDescent="0.25">
      <c r="A527" s="2" t="e">
        <f t="shared" si="31"/>
        <v>#N/A</v>
      </c>
      <c r="B527" s="92" t="e">
        <f t="shared" si="32"/>
        <v>#N/A</v>
      </c>
      <c r="C527" s="92" t="e">
        <f t="shared" si="33"/>
        <v>#N/A</v>
      </c>
      <c r="D527" s="92" t="e">
        <f t="shared" si="34"/>
        <v>#N/A</v>
      </c>
      <c r="E527" s="92" t="e">
        <f>IF(ISERROR(A527),NA(),SUM(B$22:B527))</f>
        <v>#N/A</v>
      </c>
    </row>
    <row r="528" spans="1:5" x14ac:dyDescent="0.25">
      <c r="A528" s="2" t="e">
        <f t="shared" si="31"/>
        <v>#N/A</v>
      </c>
      <c r="B528" s="92" t="e">
        <f t="shared" si="32"/>
        <v>#N/A</v>
      </c>
      <c r="C528" s="92" t="e">
        <f t="shared" si="33"/>
        <v>#N/A</v>
      </c>
      <c r="D528" s="92" t="e">
        <f t="shared" si="34"/>
        <v>#N/A</v>
      </c>
      <c r="E528" s="92" t="e">
        <f>IF(ISERROR(A528),NA(),SUM(B$22:B528))</f>
        <v>#N/A</v>
      </c>
    </row>
    <row r="529" spans="1:5" x14ac:dyDescent="0.25">
      <c r="A529" s="2" t="e">
        <f t="shared" si="31"/>
        <v>#N/A</v>
      </c>
      <c r="B529" s="92" t="e">
        <f t="shared" si="32"/>
        <v>#N/A</v>
      </c>
      <c r="C529" s="92" t="e">
        <f t="shared" si="33"/>
        <v>#N/A</v>
      </c>
      <c r="D529" s="92" t="e">
        <f t="shared" si="34"/>
        <v>#N/A</v>
      </c>
      <c r="E529" s="92" t="e">
        <f>IF(ISERROR(A529),NA(),SUM(B$22:B529))</f>
        <v>#N/A</v>
      </c>
    </row>
    <row r="530" spans="1:5" x14ac:dyDescent="0.25">
      <c r="A530" s="2" t="e">
        <f t="shared" si="31"/>
        <v>#N/A</v>
      </c>
      <c r="B530" s="92" t="e">
        <f t="shared" si="32"/>
        <v>#N/A</v>
      </c>
      <c r="C530" s="92" t="e">
        <f t="shared" si="33"/>
        <v>#N/A</v>
      </c>
      <c r="D530" s="92" t="e">
        <f t="shared" si="34"/>
        <v>#N/A</v>
      </c>
      <c r="E530" s="92" t="e">
        <f>IF(ISERROR(A530),NA(),SUM(B$22:B530))</f>
        <v>#N/A</v>
      </c>
    </row>
    <row r="531" spans="1:5" x14ac:dyDescent="0.25">
      <c r="A531" s="2" t="e">
        <f t="shared" si="31"/>
        <v>#N/A</v>
      </c>
      <c r="B531" s="92" t="e">
        <f t="shared" si="32"/>
        <v>#N/A</v>
      </c>
      <c r="C531" s="92" t="e">
        <f t="shared" si="33"/>
        <v>#N/A</v>
      </c>
      <c r="D531" s="92" t="e">
        <f t="shared" si="34"/>
        <v>#N/A</v>
      </c>
      <c r="E531" s="92" t="e">
        <f>IF(ISERROR(A531),NA(),SUM(B$22:B531))</f>
        <v>#N/A</v>
      </c>
    </row>
    <row r="532" spans="1:5" x14ac:dyDescent="0.25">
      <c r="A532" s="2" t="e">
        <f t="shared" si="31"/>
        <v>#N/A</v>
      </c>
      <c r="B532" s="92" t="e">
        <f t="shared" si="32"/>
        <v>#N/A</v>
      </c>
      <c r="C532" s="92" t="e">
        <f t="shared" si="33"/>
        <v>#N/A</v>
      </c>
      <c r="D532" s="92" t="e">
        <f t="shared" si="34"/>
        <v>#N/A</v>
      </c>
      <c r="E532" s="92" t="e">
        <f>IF(ISERROR(A532),NA(),SUM(B$22:B532))</f>
        <v>#N/A</v>
      </c>
    </row>
    <row r="533" spans="1:5" x14ac:dyDescent="0.25">
      <c r="A533" s="2" t="e">
        <f t="shared" si="31"/>
        <v>#N/A</v>
      </c>
      <c r="B533" s="92" t="e">
        <f t="shared" si="32"/>
        <v>#N/A</v>
      </c>
      <c r="C533" s="92" t="e">
        <f t="shared" si="33"/>
        <v>#N/A</v>
      </c>
      <c r="D533" s="92" t="e">
        <f t="shared" si="34"/>
        <v>#N/A</v>
      </c>
      <c r="E533" s="92" t="e">
        <f>IF(ISERROR(A533),NA(),SUM(B$22:B533))</f>
        <v>#N/A</v>
      </c>
    </row>
    <row r="534" spans="1:5" x14ac:dyDescent="0.25">
      <c r="A534" s="2" t="e">
        <f t="shared" si="31"/>
        <v>#N/A</v>
      </c>
      <c r="B534" s="92" t="e">
        <f t="shared" si="32"/>
        <v>#N/A</v>
      </c>
      <c r="C534" s="92" t="e">
        <f t="shared" si="33"/>
        <v>#N/A</v>
      </c>
      <c r="D534" s="92" t="e">
        <f t="shared" si="34"/>
        <v>#N/A</v>
      </c>
      <c r="E534" s="92" t="e">
        <f>IF(ISERROR(A534),NA(),SUM(B$22:B534))</f>
        <v>#N/A</v>
      </c>
    </row>
    <row r="535" spans="1:5" x14ac:dyDescent="0.25">
      <c r="A535" s="2" t="e">
        <f t="shared" si="31"/>
        <v>#N/A</v>
      </c>
      <c r="B535" s="92" t="e">
        <f t="shared" si="32"/>
        <v>#N/A</v>
      </c>
      <c r="C535" s="92" t="e">
        <f t="shared" si="33"/>
        <v>#N/A</v>
      </c>
      <c r="D535" s="92" t="e">
        <f t="shared" si="34"/>
        <v>#N/A</v>
      </c>
      <c r="E535" s="92" t="e">
        <f>IF(ISERROR(A535),NA(),SUM(B$22:B535))</f>
        <v>#N/A</v>
      </c>
    </row>
    <row r="536" spans="1:5" x14ac:dyDescent="0.25">
      <c r="A536" s="2" t="e">
        <f t="shared" si="31"/>
        <v>#N/A</v>
      </c>
      <c r="B536" s="92" t="e">
        <f t="shared" si="32"/>
        <v>#N/A</v>
      </c>
      <c r="C536" s="92" t="e">
        <f t="shared" si="33"/>
        <v>#N/A</v>
      </c>
      <c r="D536" s="92" t="e">
        <f t="shared" si="34"/>
        <v>#N/A</v>
      </c>
      <c r="E536" s="92" t="e">
        <f>IF(ISERROR(A536),NA(),SUM(B$22:B536))</f>
        <v>#N/A</v>
      </c>
    </row>
    <row r="537" spans="1:5" x14ac:dyDescent="0.25">
      <c r="A537" s="2" t="e">
        <f t="shared" si="31"/>
        <v>#N/A</v>
      </c>
      <c r="B537" s="92" t="e">
        <f t="shared" si="32"/>
        <v>#N/A</v>
      </c>
      <c r="C537" s="92" t="e">
        <f t="shared" si="33"/>
        <v>#N/A</v>
      </c>
      <c r="D537" s="92" t="e">
        <f t="shared" si="34"/>
        <v>#N/A</v>
      </c>
      <c r="E537" s="92" t="e">
        <f>IF(ISERROR(A537),NA(),SUM(B$22:B537))</f>
        <v>#N/A</v>
      </c>
    </row>
    <row r="538" spans="1:5" x14ac:dyDescent="0.25">
      <c r="A538" s="2" t="e">
        <f t="shared" si="31"/>
        <v>#N/A</v>
      </c>
      <c r="B538" s="92" t="e">
        <f t="shared" si="32"/>
        <v>#N/A</v>
      </c>
      <c r="C538" s="92" t="e">
        <f t="shared" si="33"/>
        <v>#N/A</v>
      </c>
      <c r="D538" s="92" t="e">
        <f t="shared" si="34"/>
        <v>#N/A</v>
      </c>
      <c r="E538" s="92" t="e">
        <f>IF(ISERROR(A538),NA(),SUM(B$22:B538))</f>
        <v>#N/A</v>
      </c>
    </row>
    <row r="539" spans="1:5" x14ac:dyDescent="0.25">
      <c r="A539" s="2" t="e">
        <f t="shared" si="31"/>
        <v>#N/A</v>
      </c>
      <c r="B539" s="92" t="e">
        <f t="shared" si="32"/>
        <v>#N/A</v>
      </c>
      <c r="C539" s="92" t="e">
        <f t="shared" si="33"/>
        <v>#N/A</v>
      </c>
      <c r="D539" s="92" t="e">
        <f t="shared" si="34"/>
        <v>#N/A</v>
      </c>
      <c r="E539" s="92" t="e">
        <f>IF(ISERROR(A539),NA(),SUM(B$22:B539))</f>
        <v>#N/A</v>
      </c>
    </row>
    <row r="540" spans="1:5" x14ac:dyDescent="0.25">
      <c r="A540" s="2" t="e">
        <f t="shared" ref="A540:A603" si="35">IF(type=1,IF(A539&gt;=nper-1,NA(),A539+1),IF(A539&gt;=nper,NA(),A539+1))</f>
        <v>#N/A</v>
      </c>
      <c r="B540" s="92" t="e">
        <f t="shared" ref="B540:B603" si="36">IF(ISERROR(A540),NA(),D539*rper)</f>
        <v>#N/A</v>
      </c>
      <c r="C540" s="92" t="e">
        <f t="shared" ref="C540:C603" si="37">IF(A540&lt;=IF(type=1,nper-1,nper),FV(gper,A540,,-w),NA())</f>
        <v>#N/A</v>
      </c>
      <c r="D540" s="92" t="e">
        <f t="shared" si="34"/>
        <v>#N/A</v>
      </c>
      <c r="E540" s="92" t="e">
        <f>IF(ISERROR(A540),NA(),SUM(B$22:B540))</f>
        <v>#N/A</v>
      </c>
    </row>
    <row r="541" spans="1:5" x14ac:dyDescent="0.25">
      <c r="A541" s="2" t="e">
        <f t="shared" si="35"/>
        <v>#N/A</v>
      </c>
      <c r="B541" s="92" t="e">
        <f t="shared" si="36"/>
        <v>#N/A</v>
      </c>
      <c r="C541" s="92" t="e">
        <f t="shared" si="37"/>
        <v>#N/A</v>
      </c>
      <c r="D541" s="92" t="e">
        <f t="shared" si="34"/>
        <v>#N/A</v>
      </c>
      <c r="E541" s="92" t="e">
        <f>IF(ISERROR(A541),NA(),SUM(B$22:B541))</f>
        <v>#N/A</v>
      </c>
    </row>
    <row r="542" spans="1:5" x14ac:dyDescent="0.25">
      <c r="A542" s="2" t="e">
        <f t="shared" si="35"/>
        <v>#N/A</v>
      </c>
      <c r="B542" s="92" t="e">
        <f t="shared" si="36"/>
        <v>#N/A</v>
      </c>
      <c r="C542" s="92" t="e">
        <f t="shared" si="37"/>
        <v>#N/A</v>
      </c>
      <c r="D542" s="92" t="e">
        <f t="shared" si="34"/>
        <v>#N/A</v>
      </c>
      <c r="E542" s="92" t="e">
        <f>IF(ISERROR(A542),NA(),SUM(B$22:B542))</f>
        <v>#N/A</v>
      </c>
    </row>
    <row r="543" spans="1:5" x14ac:dyDescent="0.25">
      <c r="A543" s="2" t="e">
        <f t="shared" si="35"/>
        <v>#N/A</v>
      </c>
      <c r="B543" s="92" t="e">
        <f t="shared" si="36"/>
        <v>#N/A</v>
      </c>
      <c r="C543" s="92" t="e">
        <f t="shared" si="37"/>
        <v>#N/A</v>
      </c>
      <c r="D543" s="92" t="e">
        <f t="shared" si="34"/>
        <v>#N/A</v>
      </c>
      <c r="E543" s="92" t="e">
        <f>IF(ISERROR(A543),NA(),SUM(B$22:B543))</f>
        <v>#N/A</v>
      </c>
    </row>
    <row r="544" spans="1:5" x14ac:dyDescent="0.25">
      <c r="A544" s="2" t="e">
        <f t="shared" si="35"/>
        <v>#N/A</v>
      </c>
      <c r="B544" s="92" t="e">
        <f t="shared" si="36"/>
        <v>#N/A</v>
      </c>
      <c r="C544" s="92" t="e">
        <f t="shared" si="37"/>
        <v>#N/A</v>
      </c>
      <c r="D544" s="92" t="e">
        <f t="shared" ref="D544:D607" si="38">IF(ISERROR(A544),NA(),D543-C544+B544)</f>
        <v>#N/A</v>
      </c>
      <c r="E544" s="92" t="e">
        <f>IF(ISERROR(A544),NA(),SUM(B$22:B544))</f>
        <v>#N/A</v>
      </c>
    </row>
    <row r="545" spans="1:5" x14ac:dyDescent="0.25">
      <c r="A545" s="2" t="e">
        <f t="shared" si="35"/>
        <v>#N/A</v>
      </c>
      <c r="B545" s="92" t="e">
        <f t="shared" si="36"/>
        <v>#N/A</v>
      </c>
      <c r="C545" s="92" t="e">
        <f t="shared" si="37"/>
        <v>#N/A</v>
      </c>
      <c r="D545" s="92" t="e">
        <f t="shared" si="38"/>
        <v>#N/A</v>
      </c>
      <c r="E545" s="92" t="e">
        <f>IF(ISERROR(A545),NA(),SUM(B$22:B545))</f>
        <v>#N/A</v>
      </c>
    </row>
    <row r="546" spans="1:5" x14ac:dyDescent="0.25">
      <c r="A546" s="2" t="e">
        <f t="shared" si="35"/>
        <v>#N/A</v>
      </c>
      <c r="B546" s="92" t="e">
        <f t="shared" si="36"/>
        <v>#N/A</v>
      </c>
      <c r="C546" s="92" t="e">
        <f t="shared" si="37"/>
        <v>#N/A</v>
      </c>
      <c r="D546" s="92" t="e">
        <f t="shared" si="38"/>
        <v>#N/A</v>
      </c>
      <c r="E546" s="92" t="e">
        <f>IF(ISERROR(A546),NA(),SUM(B$22:B546))</f>
        <v>#N/A</v>
      </c>
    </row>
    <row r="547" spans="1:5" x14ac:dyDescent="0.25">
      <c r="A547" s="2" t="e">
        <f t="shared" si="35"/>
        <v>#N/A</v>
      </c>
      <c r="B547" s="92" t="e">
        <f t="shared" si="36"/>
        <v>#N/A</v>
      </c>
      <c r="C547" s="92" t="e">
        <f t="shared" si="37"/>
        <v>#N/A</v>
      </c>
      <c r="D547" s="92" t="e">
        <f t="shared" si="38"/>
        <v>#N/A</v>
      </c>
      <c r="E547" s="92" t="e">
        <f>IF(ISERROR(A547),NA(),SUM(B$22:B547))</f>
        <v>#N/A</v>
      </c>
    </row>
    <row r="548" spans="1:5" x14ac:dyDescent="0.25">
      <c r="A548" s="2" t="e">
        <f t="shared" si="35"/>
        <v>#N/A</v>
      </c>
      <c r="B548" s="92" t="e">
        <f t="shared" si="36"/>
        <v>#N/A</v>
      </c>
      <c r="C548" s="92" t="e">
        <f t="shared" si="37"/>
        <v>#N/A</v>
      </c>
      <c r="D548" s="92" t="e">
        <f t="shared" si="38"/>
        <v>#N/A</v>
      </c>
      <c r="E548" s="92" t="e">
        <f>IF(ISERROR(A548),NA(),SUM(B$22:B548))</f>
        <v>#N/A</v>
      </c>
    </row>
    <row r="549" spans="1:5" x14ac:dyDescent="0.25">
      <c r="A549" s="2" t="e">
        <f t="shared" si="35"/>
        <v>#N/A</v>
      </c>
      <c r="B549" s="92" t="e">
        <f t="shared" si="36"/>
        <v>#N/A</v>
      </c>
      <c r="C549" s="92" t="e">
        <f t="shared" si="37"/>
        <v>#N/A</v>
      </c>
      <c r="D549" s="92" t="e">
        <f t="shared" si="38"/>
        <v>#N/A</v>
      </c>
      <c r="E549" s="92" t="e">
        <f>IF(ISERROR(A549),NA(),SUM(B$22:B549))</f>
        <v>#N/A</v>
      </c>
    </row>
    <row r="550" spans="1:5" x14ac:dyDescent="0.25">
      <c r="A550" s="2" t="e">
        <f t="shared" si="35"/>
        <v>#N/A</v>
      </c>
      <c r="B550" s="92" t="e">
        <f t="shared" si="36"/>
        <v>#N/A</v>
      </c>
      <c r="C550" s="92" t="e">
        <f t="shared" si="37"/>
        <v>#N/A</v>
      </c>
      <c r="D550" s="92" t="e">
        <f t="shared" si="38"/>
        <v>#N/A</v>
      </c>
      <c r="E550" s="92" t="e">
        <f>IF(ISERROR(A550),NA(),SUM(B$22:B550))</f>
        <v>#N/A</v>
      </c>
    </row>
    <row r="551" spans="1:5" x14ac:dyDescent="0.25">
      <c r="A551" s="2" t="e">
        <f t="shared" si="35"/>
        <v>#N/A</v>
      </c>
      <c r="B551" s="92" t="e">
        <f t="shared" si="36"/>
        <v>#N/A</v>
      </c>
      <c r="C551" s="92" t="e">
        <f t="shared" si="37"/>
        <v>#N/A</v>
      </c>
      <c r="D551" s="92" t="e">
        <f t="shared" si="38"/>
        <v>#N/A</v>
      </c>
      <c r="E551" s="92" t="e">
        <f>IF(ISERROR(A551),NA(),SUM(B$22:B551))</f>
        <v>#N/A</v>
      </c>
    </row>
    <row r="552" spans="1:5" x14ac:dyDescent="0.25">
      <c r="A552" s="2" t="e">
        <f t="shared" si="35"/>
        <v>#N/A</v>
      </c>
      <c r="B552" s="92" t="e">
        <f t="shared" si="36"/>
        <v>#N/A</v>
      </c>
      <c r="C552" s="92" t="e">
        <f t="shared" si="37"/>
        <v>#N/A</v>
      </c>
      <c r="D552" s="92" t="e">
        <f t="shared" si="38"/>
        <v>#N/A</v>
      </c>
      <c r="E552" s="92" t="e">
        <f>IF(ISERROR(A552),NA(),SUM(B$22:B552))</f>
        <v>#N/A</v>
      </c>
    </row>
    <row r="553" spans="1:5" x14ac:dyDescent="0.25">
      <c r="A553" s="2" t="e">
        <f t="shared" si="35"/>
        <v>#N/A</v>
      </c>
      <c r="B553" s="92" t="e">
        <f t="shared" si="36"/>
        <v>#N/A</v>
      </c>
      <c r="C553" s="92" t="e">
        <f t="shared" si="37"/>
        <v>#N/A</v>
      </c>
      <c r="D553" s="92" t="e">
        <f t="shared" si="38"/>
        <v>#N/A</v>
      </c>
      <c r="E553" s="92" t="e">
        <f>IF(ISERROR(A553),NA(),SUM(B$22:B553))</f>
        <v>#N/A</v>
      </c>
    </row>
    <row r="554" spans="1:5" x14ac:dyDescent="0.25">
      <c r="A554" s="2" t="e">
        <f t="shared" si="35"/>
        <v>#N/A</v>
      </c>
      <c r="B554" s="92" t="e">
        <f t="shared" si="36"/>
        <v>#N/A</v>
      </c>
      <c r="C554" s="92" t="e">
        <f t="shared" si="37"/>
        <v>#N/A</v>
      </c>
      <c r="D554" s="92" t="e">
        <f t="shared" si="38"/>
        <v>#N/A</v>
      </c>
      <c r="E554" s="92" t="e">
        <f>IF(ISERROR(A554),NA(),SUM(B$22:B554))</f>
        <v>#N/A</v>
      </c>
    </row>
    <row r="555" spans="1:5" x14ac:dyDescent="0.25">
      <c r="A555" s="2" t="e">
        <f t="shared" si="35"/>
        <v>#N/A</v>
      </c>
      <c r="B555" s="92" t="e">
        <f t="shared" si="36"/>
        <v>#N/A</v>
      </c>
      <c r="C555" s="92" t="e">
        <f t="shared" si="37"/>
        <v>#N/A</v>
      </c>
      <c r="D555" s="92" t="e">
        <f t="shared" si="38"/>
        <v>#N/A</v>
      </c>
      <c r="E555" s="92" t="e">
        <f>IF(ISERROR(A555),NA(),SUM(B$22:B555))</f>
        <v>#N/A</v>
      </c>
    </row>
    <row r="556" spans="1:5" x14ac:dyDescent="0.25">
      <c r="A556" s="2" t="e">
        <f t="shared" si="35"/>
        <v>#N/A</v>
      </c>
      <c r="B556" s="92" t="e">
        <f t="shared" si="36"/>
        <v>#N/A</v>
      </c>
      <c r="C556" s="92" t="e">
        <f t="shared" si="37"/>
        <v>#N/A</v>
      </c>
      <c r="D556" s="92" t="e">
        <f t="shared" si="38"/>
        <v>#N/A</v>
      </c>
      <c r="E556" s="92" t="e">
        <f>IF(ISERROR(A556),NA(),SUM(B$22:B556))</f>
        <v>#N/A</v>
      </c>
    </row>
    <row r="557" spans="1:5" x14ac:dyDescent="0.25">
      <c r="A557" s="2" t="e">
        <f t="shared" si="35"/>
        <v>#N/A</v>
      </c>
      <c r="B557" s="92" t="e">
        <f t="shared" si="36"/>
        <v>#N/A</v>
      </c>
      <c r="C557" s="92" t="e">
        <f t="shared" si="37"/>
        <v>#N/A</v>
      </c>
      <c r="D557" s="92" t="e">
        <f t="shared" si="38"/>
        <v>#N/A</v>
      </c>
      <c r="E557" s="92" t="e">
        <f>IF(ISERROR(A557),NA(),SUM(B$22:B557))</f>
        <v>#N/A</v>
      </c>
    </row>
    <row r="558" spans="1:5" x14ac:dyDescent="0.25">
      <c r="A558" s="2" t="e">
        <f t="shared" si="35"/>
        <v>#N/A</v>
      </c>
      <c r="B558" s="92" t="e">
        <f t="shared" si="36"/>
        <v>#N/A</v>
      </c>
      <c r="C558" s="92" t="e">
        <f t="shared" si="37"/>
        <v>#N/A</v>
      </c>
      <c r="D558" s="92" t="e">
        <f t="shared" si="38"/>
        <v>#N/A</v>
      </c>
      <c r="E558" s="92" t="e">
        <f>IF(ISERROR(A558),NA(),SUM(B$22:B558))</f>
        <v>#N/A</v>
      </c>
    </row>
    <row r="559" spans="1:5" x14ac:dyDescent="0.25">
      <c r="A559" s="2" t="e">
        <f t="shared" si="35"/>
        <v>#N/A</v>
      </c>
      <c r="B559" s="92" t="e">
        <f t="shared" si="36"/>
        <v>#N/A</v>
      </c>
      <c r="C559" s="92" t="e">
        <f t="shared" si="37"/>
        <v>#N/A</v>
      </c>
      <c r="D559" s="92" t="e">
        <f t="shared" si="38"/>
        <v>#N/A</v>
      </c>
      <c r="E559" s="92" t="e">
        <f>IF(ISERROR(A559),NA(),SUM(B$22:B559))</f>
        <v>#N/A</v>
      </c>
    </row>
    <row r="560" spans="1:5" x14ac:dyDescent="0.25">
      <c r="A560" s="2" t="e">
        <f t="shared" si="35"/>
        <v>#N/A</v>
      </c>
      <c r="B560" s="92" t="e">
        <f t="shared" si="36"/>
        <v>#N/A</v>
      </c>
      <c r="C560" s="92" t="e">
        <f t="shared" si="37"/>
        <v>#N/A</v>
      </c>
      <c r="D560" s="92" t="e">
        <f t="shared" si="38"/>
        <v>#N/A</v>
      </c>
      <c r="E560" s="92" t="e">
        <f>IF(ISERROR(A560),NA(),SUM(B$22:B560))</f>
        <v>#N/A</v>
      </c>
    </row>
    <row r="561" spans="1:5" x14ac:dyDescent="0.25">
      <c r="A561" s="2" t="e">
        <f t="shared" si="35"/>
        <v>#N/A</v>
      </c>
      <c r="B561" s="92" t="e">
        <f t="shared" si="36"/>
        <v>#N/A</v>
      </c>
      <c r="C561" s="92" t="e">
        <f t="shared" si="37"/>
        <v>#N/A</v>
      </c>
      <c r="D561" s="92" t="e">
        <f t="shared" si="38"/>
        <v>#N/A</v>
      </c>
      <c r="E561" s="92" t="e">
        <f>IF(ISERROR(A561),NA(),SUM(B$22:B561))</f>
        <v>#N/A</v>
      </c>
    </row>
    <row r="562" spans="1:5" x14ac:dyDescent="0.25">
      <c r="A562" s="2" t="e">
        <f t="shared" si="35"/>
        <v>#N/A</v>
      </c>
      <c r="B562" s="92" t="e">
        <f t="shared" si="36"/>
        <v>#N/A</v>
      </c>
      <c r="C562" s="92" t="e">
        <f t="shared" si="37"/>
        <v>#N/A</v>
      </c>
      <c r="D562" s="92" t="e">
        <f t="shared" si="38"/>
        <v>#N/A</v>
      </c>
      <c r="E562" s="92" t="e">
        <f>IF(ISERROR(A562),NA(),SUM(B$22:B562))</f>
        <v>#N/A</v>
      </c>
    </row>
    <row r="563" spans="1:5" x14ac:dyDescent="0.25">
      <c r="A563" s="2" t="e">
        <f t="shared" si="35"/>
        <v>#N/A</v>
      </c>
      <c r="B563" s="92" t="e">
        <f t="shared" si="36"/>
        <v>#N/A</v>
      </c>
      <c r="C563" s="92" t="e">
        <f t="shared" si="37"/>
        <v>#N/A</v>
      </c>
      <c r="D563" s="92" t="e">
        <f t="shared" si="38"/>
        <v>#N/A</v>
      </c>
      <c r="E563" s="92" t="e">
        <f>IF(ISERROR(A563),NA(),SUM(B$22:B563))</f>
        <v>#N/A</v>
      </c>
    </row>
    <row r="564" spans="1:5" x14ac:dyDescent="0.25">
      <c r="A564" s="2" t="e">
        <f t="shared" si="35"/>
        <v>#N/A</v>
      </c>
      <c r="B564" s="92" t="e">
        <f t="shared" si="36"/>
        <v>#N/A</v>
      </c>
      <c r="C564" s="92" t="e">
        <f t="shared" si="37"/>
        <v>#N/A</v>
      </c>
      <c r="D564" s="92" t="e">
        <f t="shared" si="38"/>
        <v>#N/A</v>
      </c>
      <c r="E564" s="92" t="e">
        <f>IF(ISERROR(A564),NA(),SUM(B$22:B564))</f>
        <v>#N/A</v>
      </c>
    </row>
    <row r="565" spans="1:5" x14ac:dyDescent="0.25">
      <c r="A565" s="2" t="e">
        <f t="shared" si="35"/>
        <v>#N/A</v>
      </c>
      <c r="B565" s="92" t="e">
        <f t="shared" si="36"/>
        <v>#N/A</v>
      </c>
      <c r="C565" s="92" t="e">
        <f t="shared" si="37"/>
        <v>#N/A</v>
      </c>
      <c r="D565" s="92" t="e">
        <f t="shared" si="38"/>
        <v>#N/A</v>
      </c>
      <c r="E565" s="92" t="e">
        <f>IF(ISERROR(A565),NA(),SUM(B$22:B565))</f>
        <v>#N/A</v>
      </c>
    </row>
    <row r="566" spans="1:5" x14ac:dyDescent="0.25">
      <c r="A566" s="2" t="e">
        <f t="shared" si="35"/>
        <v>#N/A</v>
      </c>
      <c r="B566" s="92" t="e">
        <f t="shared" si="36"/>
        <v>#N/A</v>
      </c>
      <c r="C566" s="92" t="e">
        <f t="shared" si="37"/>
        <v>#N/A</v>
      </c>
      <c r="D566" s="92" t="e">
        <f t="shared" si="38"/>
        <v>#N/A</v>
      </c>
      <c r="E566" s="92" t="e">
        <f>IF(ISERROR(A566),NA(),SUM(B$22:B566))</f>
        <v>#N/A</v>
      </c>
    </row>
    <row r="567" spans="1:5" x14ac:dyDescent="0.25">
      <c r="A567" s="2" t="e">
        <f t="shared" si="35"/>
        <v>#N/A</v>
      </c>
      <c r="B567" s="92" t="e">
        <f t="shared" si="36"/>
        <v>#N/A</v>
      </c>
      <c r="C567" s="92" t="e">
        <f t="shared" si="37"/>
        <v>#N/A</v>
      </c>
      <c r="D567" s="92" t="e">
        <f t="shared" si="38"/>
        <v>#N/A</v>
      </c>
      <c r="E567" s="92" t="e">
        <f>IF(ISERROR(A567),NA(),SUM(B$22:B567))</f>
        <v>#N/A</v>
      </c>
    </row>
    <row r="568" spans="1:5" x14ac:dyDescent="0.25">
      <c r="A568" s="2" t="e">
        <f t="shared" si="35"/>
        <v>#N/A</v>
      </c>
      <c r="B568" s="92" t="e">
        <f t="shared" si="36"/>
        <v>#N/A</v>
      </c>
      <c r="C568" s="92" t="e">
        <f t="shared" si="37"/>
        <v>#N/A</v>
      </c>
      <c r="D568" s="92" t="e">
        <f t="shared" si="38"/>
        <v>#N/A</v>
      </c>
      <c r="E568" s="92" t="e">
        <f>IF(ISERROR(A568),NA(),SUM(B$22:B568))</f>
        <v>#N/A</v>
      </c>
    </row>
    <row r="569" spans="1:5" x14ac:dyDescent="0.25">
      <c r="A569" s="2" t="e">
        <f t="shared" si="35"/>
        <v>#N/A</v>
      </c>
      <c r="B569" s="92" t="e">
        <f t="shared" si="36"/>
        <v>#N/A</v>
      </c>
      <c r="C569" s="92" t="e">
        <f t="shared" si="37"/>
        <v>#N/A</v>
      </c>
      <c r="D569" s="92" t="e">
        <f t="shared" si="38"/>
        <v>#N/A</v>
      </c>
      <c r="E569" s="92" t="e">
        <f>IF(ISERROR(A569),NA(),SUM(B$22:B569))</f>
        <v>#N/A</v>
      </c>
    </row>
    <row r="570" spans="1:5" x14ac:dyDescent="0.25">
      <c r="A570" s="2" t="e">
        <f t="shared" si="35"/>
        <v>#N/A</v>
      </c>
      <c r="B570" s="92" t="e">
        <f t="shared" si="36"/>
        <v>#N/A</v>
      </c>
      <c r="C570" s="92" t="e">
        <f t="shared" si="37"/>
        <v>#N/A</v>
      </c>
      <c r="D570" s="92" t="e">
        <f t="shared" si="38"/>
        <v>#N/A</v>
      </c>
      <c r="E570" s="92" t="e">
        <f>IF(ISERROR(A570),NA(),SUM(B$22:B570))</f>
        <v>#N/A</v>
      </c>
    </row>
    <row r="571" spans="1:5" x14ac:dyDescent="0.25">
      <c r="A571" s="2" t="e">
        <f t="shared" si="35"/>
        <v>#N/A</v>
      </c>
      <c r="B571" s="92" t="e">
        <f t="shared" si="36"/>
        <v>#N/A</v>
      </c>
      <c r="C571" s="92" t="e">
        <f t="shared" si="37"/>
        <v>#N/A</v>
      </c>
      <c r="D571" s="92" t="e">
        <f t="shared" si="38"/>
        <v>#N/A</v>
      </c>
      <c r="E571" s="92" t="e">
        <f>IF(ISERROR(A571),NA(),SUM(B$22:B571))</f>
        <v>#N/A</v>
      </c>
    </row>
    <row r="572" spans="1:5" x14ac:dyDescent="0.25">
      <c r="A572" s="2" t="e">
        <f t="shared" si="35"/>
        <v>#N/A</v>
      </c>
      <c r="B572" s="92" t="e">
        <f t="shared" si="36"/>
        <v>#N/A</v>
      </c>
      <c r="C572" s="92" t="e">
        <f t="shared" si="37"/>
        <v>#N/A</v>
      </c>
      <c r="D572" s="92" t="e">
        <f t="shared" si="38"/>
        <v>#N/A</v>
      </c>
      <c r="E572" s="92" t="e">
        <f>IF(ISERROR(A572),NA(),SUM(B$22:B572))</f>
        <v>#N/A</v>
      </c>
    </row>
    <row r="573" spans="1:5" x14ac:dyDescent="0.25">
      <c r="A573" s="2" t="e">
        <f t="shared" si="35"/>
        <v>#N/A</v>
      </c>
      <c r="B573" s="92" t="e">
        <f t="shared" si="36"/>
        <v>#N/A</v>
      </c>
      <c r="C573" s="92" t="e">
        <f t="shared" si="37"/>
        <v>#N/A</v>
      </c>
      <c r="D573" s="92" t="e">
        <f t="shared" si="38"/>
        <v>#N/A</v>
      </c>
      <c r="E573" s="92" t="e">
        <f>IF(ISERROR(A573),NA(),SUM(B$22:B573))</f>
        <v>#N/A</v>
      </c>
    </row>
    <row r="574" spans="1:5" x14ac:dyDescent="0.25">
      <c r="A574" s="2" t="e">
        <f t="shared" si="35"/>
        <v>#N/A</v>
      </c>
      <c r="B574" s="92" t="e">
        <f t="shared" si="36"/>
        <v>#N/A</v>
      </c>
      <c r="C574" s="92" t="e">
        <f t="shared" si="37"/>
        <v>#N/A</v>
      </c>
      <c r="D574" s="92" t="e">
        <f t="shared" si="38"/>
        <v>#N/A</v>
      </c>
      <c r="E574" s="92" t="e">
        <f>IF(ISERROR(A574),NA(),SUM(B$22:B574))</f>
        <v>#N/A</v>
      </c>
    </row>
    <row r="575" spans="1:5" x14ac:dyDescent="0.25">
      <c r="A575" s="2" t="e">
        <f t="shared" si="35"/>
        <v>#N/A</v>
      </c>
      <c r="B575" s="92" t="e">
        <f t="shared" si="36"/>
        <v>#N/A</v>
      </c>
      <c r="C575" s="92" t="e">
        <f t="shared" si="37"/>
        <v>#N/A</v>
      </c>
      <c r="D575" s="92" t="e">
        <f t="shared" si="38"/>
        <v>#N/A</v>
      </c>
      <c r="E575" s="92" t="e">
        <f>IF(ISERROR(A575),NA(),SUM(B$22:B575))</f>
        <v>#N/A</v>
      </c>
    </row>
    <row r="576" spans="1:5" x14ac:dyDescent="0.25">
      <c r="A576" s="2" t="e">
        <f t="shared" si="35"/>
        <v>#N/A</v>
      </c>
      <c r="B576" s="92" t="e">
        <f t="shared" si="36"/>
        <v>#N/A</v>
      </c>
      <c r="C576" s="92" t="e">
        <f t="shared" si="37"/>
        <v>#N/A</v>
      </c>
      <c r="D576" s="92" t="e">
        <f t="shared" si="38"/>
        <v>#N/A</v>
      </c>
      <c r="E576" s="92" t="e">
        <f>IF(ISERROR(A576),NA(),SUM(B$22:B576))</f>
        <v>#N/A</v>
      </c>
    </row>
    <row r="577" spans="1:5" x14ac:dyDescent="0.25">
      <c r="A577" s="2" t="e">
        <f t="shared" si="35"/>
        <v>#N/A</v>
      </c>
      <c r="B577" s="92" t="e">
        <f t="shared" si="36"/>
        <v>#N/A</v>
      </c>
      <c r="C577" s="92" t="e">
        <f t="shared" si="37"/>
        <v>#N/A</v>
      </c>
      <c r="D577" s="92" t="e">
        <f t="shared" si="38"/>
        <v>#N/A</v>
      </c>
      <c r="E577" s="92" t="e">
        <f>IF(ISERROR(A577),NA(),SUM(B$22:B577))</f>
        <v>#N/A</v>
      </c>
    </row>
    <row r="578" spans="1:5" x14ac:dyDescent="0.25">
      <c r="A578" s="2" t="e">
        <f t="shared" si="35"/>
        <v>#N/A</v>
      </c>
      <c r="B578" s="92" t="e">
        <f t="shared" si="36"/>
        <v>#N/A</v>
      </c>
      <c r="C578" s="92" t="e">
        <f t="shared" si="37"/>
        <v>#N/A</v>
      </c>
      <c r="D578" s="92" t="e">
        <f t="shared" si="38"/>
        <v>#N/A</v>
      </c>
      <c r="E578" s="92" t="e">
        <f>IF(ISERROR(A578),NA(),SUM(B$22:B578))</f>
        <v>#N/A</v>
      </c>
    </row>
    <row r="579" spans="1:5" x14ac:dyDescent="0.25">
      <c r="A579" s="2" t="e">
        <f t="shared" si="35"/>
        <v>#N/A</v>
      </c>
      <c r="B579" s="92" t="e">
        <f t="shared" si="36"/>
        <v>#N/A</v>
      </c>
      <c r="C579" s="92" t="e">
        <f t="shared" si="37"/>
        <v>#N/A</v>
      </c>
      <c r="D579" s="92" t="e">
        <f t="shared" si="38"/>
        <v>#N/A</v>
      </c>
      <c r="E579" s="92" t="e">
        <f>IF(ISERROR(A579),NA(),SUM(B$22:B579))</f>
        <v>#N/A</v>
      </c>
    </row>
    <row r="580" spans="1:5" x14ac:dyDescent="0.25">
      <c r="A580" s="2" t="e">
        <f t="shared" si="35"/>
        <v>#N/A</v>
      </c>
      <c r="B580" s="92" t="e">
        <f t="shared" si="36"/>
        <v>#N/A</v>
      </c>
      <c r="C580" s="92" t="e">
        <f t="shared" si="37"/>
        <v>#N/A</v>
      </c>
      <c r="D580" s="92" t="e">
        <f t="shared" si="38"/>
        <v>#N/A</v>
      </c>
      <c r="E580" s="92" t="e">
        <f>IF(ISERROR(A580),NA(),SUM(B$22:B580))</f>
        <v>#N/A</v>
      </c>
    </row>
    <row r="581" spans="1:5" x14ac:dyDescent="0.25">
      <c r="A581" s="2" t="e">
        <f t="shared" si="35"/>
        <v>#N/A</v>
      </c>
      <c r="B581" s="92" t="e">
        <f t="shared" si="36"/>
        <v>#N/A</v>
      </c>
      <c r="C581" s="92" t="e">
        <f t="shared" si="37"/>
        <v>#N/A</v>
      </c>
      <c r="D581" s="92" t="e">
        <f t="shared" si="38"/>
        <v>#N/A</v>
      </c>
      <c r="E581" s="92" t="e">
        <f>IF(ISERROR(A581),NA(),SUM(B$22:B581))</f>
        <v>#N/A</v>
      </c>
    </row>
    <row r="582" spans="1:5" x14ac:dyDescent="0.25">
      <c r="A582" s="2" t="e">
        <f t="shared" si="35"/>
        <v>#N/A</v>
      </c>
      <c r="B582" s="92" t="e">
        <f t="shared" si="36"/>
        <v>#N/A</v>
      </c>
      <c r="C582" s="92" t="e">
        <f t="shared" si="37"/>
        <v>#N/A</v>
      </c>
      <c r="D582" s="92" t="e">
        <f t="shared" si="38"/>
        <v>#N/A</v>
      </c>
      <c r="E582" s="92" t="e">
        <f>IF(ISERROR(A582),NA(),SUM(B$22:B582))</f>
        <v>#N/A</v>
      </c>
    </row>
    <row r="583" spans="1:5" x14ac:dyDescent="0.25">
      <c r="A583" s="2" t="e">
        <f t="shared" si="35"/>
        <v>#N/A</v>
      </c>
      <c r="B583" s="92" t="e">
        <f t="shared" si="36"/>
        <v>#N/A</v>
      </c>
      <c r="C583" s="92" t="e">
        <f t="shared" si="37"/>
        <v>#N/A</v>
      </c>
      <c r="D583" s="92" t="e">
        <f t="shared" si="38"/>
        <v>#N/A</v>
      </c>
      <c r="E583" s="92" t="e">
        <f>IF(ISERROR(A583),NA(),SUM(B$22:B583))</f>
        <v>#N/A</v>
      </c>
    </row>
    <row r="584" spans="1:5" x14ac:dyDescent="0.25">
      <c r="A584" s="2" t="e">
        <f t="shared" si="35"/>
        <v>#N/A</v>
      </c>
      <c r="B584" s="92" t="e">
        <f t="shared" si="36"/>
        <v>#N/A</v>
      </c>
      <c r="C584" s="92" t="e">
        <f t="shared" si="37"/>
        <v>#N/A</v>
      </c>
      <c r="D584" s="92" t="e">
        <f t="shared" si="38"/>
        <v>#N/A</v>
      </c>
      <c r="E584" s="92" t="e">
        <f>IF(ISERROR(A584),NA(),SUM(B$22:B584))</f>
        <v>#N/A</v>
      </c>
    </row>
    <row r="585" spans="1:5" x14ac:dyDescent="0.25">
      <c r="A585" s="2" t="e">
        <f t="shared" si="35"/>
        <v>#N/A</v>
      </c>
      <c r="B585" s="92" t="e">
        <f t="shared" si="36"/>
        <v>#N/A</v>
      </c>
      <c r="C585" s="92" t="e">
        <f t="shared" si="37"/>
        <v>#N/A</v>
      </c>
      <c r="D585" s="92" t="e">
        <f t="shared" si="38"/>
        <v>#N/A</v>
      </c>
      <c r="E585" s="92" t="e">
        <f>IF(ISERROR(A585),NA(),SUM(B$22:B585))</f>
        <v>#N/A</v>
      </c>
    </row>
    <row r="586" spans="1:5" x14ac:dyDescent="0.25">
      <c r="A586" s="2" t="e">
        <f t="shared" si="35"/>
        <v>#N/A</v>
      </c>
      <c r="B586" s="92" t="e">
        <f t="shared" si="36"/>
        <v>#N/A</v>
      </c>
      <c r="C586" s="92" t="e">
        <f t="shared" si="37"/>
        <v>#N/A</v>
      </c>
      <c r="D586" s="92" t="e">
        <f t="shared" si="38"/>
        <v>#N/A</v>
      </c>
      <c r="E586" s="92" t="e">
        <f>IF(ISERROR(A586),NA(),SUM(B$22:B586))</f>
        <v>#N/A</v>
      </c>
    </row>
    <row r="587" spans="1:5" x14ac:dyDescent="0.25">
      <c r="A587" s="2" t="e">
        <f t="shared" si="35"/>
        <v>#N/A</v>
      </c>
      <c r="B587" s="92" t="e">
        <f t="shared" si="36"/>
        <v>#N/A</v>
      </c>
      <c r="C587" s="92" t="e">
        <f t="shared" si="37"/>
        <v>#N/A</v>
      </c>
      <c r="D587" s="92" t="e">
        <f t="shared" si="38"/>
        <v>#N/A</v>
      </c>
      <c r="E587" s="92" t="e">
        <f>IF(ISERROR(A587),NA(),SUM(B$22:B587))</f>
        <v>#N/A</v>
      </c>
    </row>
    <row r="588" spans="1:5" x14ac:dyDescent="0.25">
      <c r="A588" s="2" t="e">
        <f t="shared" si="35"/>
        <v>#N/A</v>
      </c>
      <c r="B588" s="92" t="e">
        <f t="shared" si="36"/>
        <v>#N/A</v>
      </c>
      <c r="C588" s="92" t="e">
        <f t="shared" si="37"/>
        <v>#N/A</v>
      </c>
      <c r="D588" s="92" t="e">
        <f t="shared" si="38"/>
        <v>#N/A</v>
      </c>
      <c r="E588" s="92" t="e">
        <f>IF(ISERROR(A588),NA(),SUM(B$22:B588))</f>
        <v>#N/A</v>
      </c>
    </row>
    <row r="589" spans="1:5" x14ac:dyDescent="0.25">
      <c r="A589" s="2" t="e">
        <f t="shared" si="35"/>
        <v>#N/A</v>
      </c>
      <c r="B589" s="92" t="e">
        <f t="shared" si="36"/>
        <v>#N/A</v>
      </c>
      <c r="C589" s="92" t="e">
        <f t="shared" si="37"/>
        <v>#N/A</v>
      </c>
      <c r="D589" s="92" t="e">
        <f t="shared" si="38"/>
        <v>#N/A</v>
      </c>
      <c r="E589" s="92" t="e">
        <f>IF(ISERROR(A589),NA(),SUM(B$22:B589))</f>
        <v>#N/A</v>
      </c>
    </row>
    <row r="590" spans="1:5" x14ac:dyDescent="0.25">
      <c r="A590" s="2" t="e">
        <f t="shared" si="35"/>
        <v>#N/A</v>
      </c>
      <c r="B590" s="92" t="e">
        <f t="shared" si="36"/>
        <v>#N/A</v>
      </c>
      <c r="C590" s="92" t="e">
        <f t="shared" si="37"/>
        <v>#N/A</v>
      </c>
      <c r="D590" s="92" t="e">
        <f t="shared" si="38"/>
        <v>#N/A</v>
      </c>
      <c r="E590" s="92" t="e">
        <f>IF(ISERROR(A590),NA(),SUM(B$22:B590))</f>
        <v>#N/A</v>
      </c>
    </row>
    <row r="591" spans="1:5" x14ac:dyDescent="0.25">
      <c r="A591" s="2" t="e">
        <f t="shared" si="35"/>
        <v>#N/A</v>
      </c>
      <c r="B591" s="92" t="e">
        <f t="shared" si="36"/>
        <v>#N/A</v>
      </c>
      <c r="C591" s="92" t="e">
        <f t="shared" si="37"/>
        <v>#N/A</v>
      </c>
      <c r="D591" s="92" t="e">
        <f t="shared" si="38"/>
        <v>#N/A</v>
      </c>
      <c r="E591" s="92" t="e">
        <f>IF(ISERROR(A591),NA(),SUM(B$22:B591))</f>
        <v>#N/A</v>
      </c>
    </row>
    <row r="592" spans="1:5" x14ac:dyDescent="0.25">
      <c r="A592" s="2" t="e">
        <f t="shared" si="35"/>
        <v>#N/A</v>
      </c>
      <c r="B592" s="92" t="e">
        <f t="shared" si="36"/>
        <v>#N/A</v>
      </c>
      <c r="C592" s="92" t="e">
        <f t="shared" si="37"/>
        <v>#N/A</v>
      </c>
      <c r="D592" s="92" t="e">
        <f t="shared" si="38"/>
        <v>#N/A</v>
      </c>
      <c r="E592" s="92" t="e">
        <f>IF(ISERROR(A592),NA(),SUM(B$22:B592))</f>
        <v>#N/A</v>
      </c>
    </row>
    <row r="593" spans="1:5" x14ac:dyDescent="0.25">
      <c r="A593" s="2" t="e">
        <f t="shared" si="35"/>
        <v>#N/A</v>
      </c>
      <c r="B593" s="92" t="e">
        <f t="shared" si="36"/>
        <v>#N/A</v>
      </c>
      <c r="C593" s="92" t="e">
        <f t="shared" si="37"/>
        <v>#N/A</v>
      </c>
      <c r="D593" s="92" t="e">
        <f t="shared" si="38"/>
        <v>#N/A</v>
      </c>
      <c r="E593" s="92" t="e">
        <f>IF(ISERROR(A593),NA(),SUM(B$22:B593))</f>
        <v>#N/A</v>
      </c>
    </row>
    <row r="594" spans="1:5" x14ac:dyDescent="0.25">
      <c r="A594" s="2" t="e">
        <f t="shared" si="35"/>
        <v>#N/A</v>
      </c>
      <c r="B594" s="92" t="e">
        <f t="shared" si="36"/>
        <v>#N/A</v>
      </c>
      <c r="C594" s="92" t="e">
        <f t="shared" si="37"/>
        <v>#N/A</v>
      </c>
      <c r="D594" s="92" t="e">
        <f t="shared" si="38"/>
        <v>#N/A</v>
      </c>
      <c r="E594" s="92" t="e">
        <f>IF(ISERROR(A594),NA(),SUM(B$22:B594))</f>
        <v>#N/A</v>
      </c>
    </row>
    <row r="595" spans="1:5" x14ac:dyDescent="0.25">
      <c r="A595" s="2" t="e">
        <f t="shared" si="35"/>
        <v>#N/A</v>
      </c>
      <c r="B595" s="92" t="e">
        <f t="shared" si="36"/>
        <v>#N/A</v>
      </c>
      <c r="C595" s="92" t="e">
        <f t="shared" si="37"/>
        <v>#N/A</v>
      </c>
      <c r="D595" s="92" t="e">
        <f t="shared" si="38"/>
        <v>#N/A</v>
      </c>
      <c r="E595" s="92" t="e">
        <f>IF(ISERROR(A595),NA(),SUM(B$22:B595))</f>
        <v>#N/A</v>
      </c>
    </row>
    <row r="596" spans="1:5" x14ac:dyDescent="0.25">
      <c r="A596" s="2" t="e">
        <f t="shared" si="35"/>
        <v>#N/A</v>
      </c>
      <c r="B596" s="92" t="e">
        <f t="shared" si="36"/>
        <v>#N/A</v>
      </c>
      <c r="C596" s="92" t="e">
        <f t="shared" si="37"/>
        <v>#N/A</v>
      </c>
      <c r="D596" s="92" t="e">
        <f t="shared" si="38"/>
        <v>#N/A</v>
      </c>
      <c r="E596" s="92" t="e">
        <f>IF(ISERROR(A596),NA(),SUM(B$22:B596))</f>
        <v>#N/A</v>
      </c>
    </row>
    <row r="597" spans="1:5" x14ac:dyDescent="0.25">
      <c r="A597" s="2" t="e">
        <f t="shared" si="35"/>
        <v>#N/A</v>
      </c>
      <c r="B597" s="92" t="e">
        <f t="shared" si="36"/>
        <v>#N/A</v>
      </c>
      <c r="C597" s="92" t="e">
        <f t="shared" si="37"/>
        <v>#N/A</v>
      </c>
      <c r="D597" s="92" t="e">
        <f t="shared" si="38"/>
        <v>#N/A</v>
      </c>
      <c r="E597" s="92" t="e">
        <f>IF(ISERROR(A597),NA(),SUM(B$22:B597))</f>
        <v>#N/A</v>
      </c>
    </row>
    <row r="598" spans="1:5" x14ac:dyDescent="0.25">
      <c r="A598" s="2" t="e">
        <f t="shared" si="35"/>
        <v>#N/A</v>
      </c>
      <c r="B598" s="92" t="e">
        <f t="shared" si="36"/>
        <v>#N/A</v>
      </c>
      <c r="C598" s="92" t="e">
        <f t="shared" si="37"/>
        <v>#N/A</v>
      </c>
      <c r="D598" s="92" t="e">
        <f t="shared" si="38"/>
        <v>#N/A</v>
      </c>
      <c r="E598" s="92" t="e">
        <f>IF(ISERROR(A598),NA(),SUM(B$22:B598))</f>
        <v>#N/A</v>
      </c>
    </row>
    <row r="599" spans="1:5" x14ac:dyDescent="0.25">
      <c r="A599" s="2" t="e">
        <f t="shared" si="35"/>
        <v>#N/A</v>
      </c>
      <c r="B599" s="92" t="e">
        <f t="shared" si="36"/>
        <v>#N/A</v>
      </c>
      <c r="C599" s="92" t="e">
        <f t="shared" si="37"/>
        <v>#N/A</v>
      </c>
      <c r="D599" s="92" t="e">
        <f t="shared" si="38"/>
        <v>#N/A</v>
      </c>
      <c r="E599" s="92" t="e">
        <f>IF(ISERROR(A599),NA(),SUM(B$22:B599))</f>
        <v>#N/A</v>
      </c>
    </row>
    <row r="600" spans="1:5" x14ac:dyDescent="0.25">
      <c r="A600" s="2" t="e">
        <f t="shared" si="35"/>
        <v>#N/A</v>
      </c>
      <c r="B600" s="92" t="e">
        <f t="shared" si="36"/>
        <v>#N/A</v>
      </c>
      <c r="C600" s="92" t="e">
        <f t="shared" si="37"/>
        <v>#N/A</v>
      </c>
      <c r="D600" s="92" t="e">
        <f t="shared" si="38"/>
        <v>#N/A</v>
      </c>
      <c r="E600" s="92" t="e">
        <f>IF(ISERROR(A600),NA(),SUM(B$22:B600))</f>
        <v>#N/A</v>
      </c>
    </row>
    <row r="601" spans="1:5" x14ac:dyDescent="0.25">
      <c r="A601" s="2" t="e">
        <f t="shared" si="35"/>
        <v>#N/A</v>
      </c>
      <c r="B601" s="92" t="e">
        <f t="shared" si="36"/>
        <v>#N/A</v>
      </c>
      <c r="C601" s="92" t="e">
        <f t="shared" si="37"/>
        <v>#N/A</v>
      </c>
      <c r="D601" s="92" t="e">
        <f t="shared" si="38"/>
        <v>#N/A</v>
      </c>
      <c r="E601" s="92" t="e">
        <f>IF(ISERROR(A601),NA(),SUM(B$22:B601))</f>
        <v>#N/A</v>
      </c>
    </row>
    <row r="602" spans="1:5" x14ac:dyDescent="0.25">
      <c r="A602" s="2" t="e">
        <f t="shared" si="35"/>
        <v>#N/A</v>
      </c>
      <c r="B602" s="92" t="e">
        <f t="shared" si="36"/>
        <v>#N/A</v>
      </c>
      <c r="C602" s="92" t="e">
        <f t="shared" si="37"/>
        <v>#N/A</v>
      </c>
      <c r="D602" s="92" t="e">
        <f t="shared" si="38"/>
        <v>#N/A</v>
      </c>
      <c r="E602" s="92" t="e">
        <f>IF(ISERROR(A602),NA(),SUM(B$22:B602))</f>
        <v>#N/A</v>
      </c>
    </row>
    <row r="603" spans="1:5" x14ac:dyDescent="0.25">
      <c r="A603" s="2" t="e">
        <f t="shared" si="35"/>
        <v>#N/A</v>
      </c>
      <c r="B603" s="92" t="e">
        <f t="shared" si="36"/>
        <v>#N/A</v>
      </c>
      <c r="C603" s="92" t="e">
        <f t="shared" si="37"/>
        <v>#N/A</v>
      </c>
      <c r="D603" s="92" t="e">
        <f t="shared" si="38"/>
        <v>#N/A</v>
      </c>
      <c r="E603" s="92" t="e">
        <f>IF(ISERROR(A603),NA(),SUM(B$22:B603))</f>
        <v>#N/A</v>
      </c>
    </row>
    <row r="604" spans="1:5" x14ac:dyDescent="0.25">
      <c r="A604" s="2" t="e">
        <f t="shared" ref="A604:A629" si="39">IF(type=1,IF(A603&gt;=nper-1,NA(),A603+1),IF(A603&gt;=nper,NA(),A603+1))</f>
        <v>#N/A</v>
      </c>
      <c r="B604" s="92" t="e">
        <f t="shared" ref="B604:B629" si="40">IF(ISERROR(A604),NA(),D603*rper)</f>
        <v>#N/A</v>
      </c>
      <c r="C604" s="92" t="e">
        <f t="shared" ref="C604:C629" si="41">IF(A604&lt;=IF(type=1,nper-1,nper),FV(gper,A604,,-w),NA())</f>
        <v>#N/A</v>
      </c>
      <c r="D604" s="92" t="e">
        <f t="shared" si="38"/>
        <v>#N/A</v>
      </c>
      <c r="E604" s="92" t="e">
        <f>IF(ISERROR(A604),NA(),SUM(B$22:B604))</f>
        <v>#N/A</v>
      </c>
    </row>
    <row r="605" spans="1:5" x14ac:dyDescent="0.25">
      <c r="A605" s="2" t="e">
        <f t="shared" si="39"/>
        <v>#N/A</v>
      </c>
      <c r="B605" s="92" t="e">
        <f t="shared" si="40"/>
        <v>#N/A</v>
      </c>
      <c r="C605" s="92" t="e">
        <f t="shared" si="41"/>
        <v>#N/A</v>
      </c>
      <c r="D605" s="92" t="e">
        <f t="shared" si="38"/>
        <v>#N/A</v>
      </c>
      <c r="E605" s="92" t="e">
        <f>IF(ISERROR(A605),NA(),SUM(B$22:B605))</f>
        <v>#N/A</v>
      </c>
    </row>
    <row r="606" spans="1:5" x14ac:dyDescent="0.25">
      <c r="A606" s="2" t="e">
        <f t="shared" si="39"/>
        <v>#N/A</v>
      </c>
      <c r="B606" s="92" t="e">
        <f t="shared" si="40"/>
        <v>#N/A</v>
      </c>
      <c r="C606" s="92" t="e">
        <f t="shared" si="41"/>
        <v>#N/A</v>
      </c>
      <c r="D606" s="92" t="e">
        <f t="shared" si="38"/>
        <v>#N/A</v>
      </c>
      <c r="E606" s="92" t="e">
        <f>IF(ISERROR(A606),NA(),SUM(B$22:B606))</f>
        <v>#N/A</v>
      </c>
    </row>
    <row r="607" spans="1:5" x14ac:dyDescent="0.25">
      <c r="A607" s="2" t="e">
        <f t="shared" si="39"/>
        <v>#N/A</v>
      </c>
      <c r="B607" s="92" t="e">
        <f t="shared" si="40"/>
        <v>#N/A</v>
      </c>
      <c r="C607" s="92" t="e">
        <f t="shared" si="41"/>
        <v>#N/A</v>
      </c>
      <c r="D607" s="92" t="e">
        <f t="shared" si="38"/>
        <v>#N/A</v>
      </c>
      <c r="E607" s="92" t="e">
        <f>IF(ISERROR(A607),NA(),SUM(B$22:B607))</f>
        <v>#N/A</v>
      </c>
    </row>
    <row r="608" spans="1:5" x14ac:dyDescent="0.25">
      <c r="A608" s="2" t="e">
        <f t="shared" si="39"/>
        <v>#N/A</v>
      </c>
      <c r="B608" s="92" t="e">
        <f t="shared" si="40"/>
        <v>#N/A</v>
      </c>
      <c r="C608" s="92" t="e">
        <f t="shared" si="41"/>
        <v>#N/A</v>
      </c>
      <c r="D608" s="92" t="e">
        <f t="shared" ref="D608:D671" si="42">IF(ISERROR(A608),NA(),D607-C608+B608)</f>
        <v>#N/A</v>
      </c>
      <c r="E608" s="92" t="e">
        <f>IF(ISERROR(A608),NA(),SUM(B$22:B608))</f>
        <v>#N/A</v>
      </c>
    </row>
    <row r="609" spans="1:5" x14ac:dyDescent="0.25">
      <c r="A609" s="2" t="e">
        <f t="shared" si="39"/>
        <v>#N/A</v>
      </c>
      <c r="B609" s="92" t="e">
        <f t="shared" si="40"/>
        <v>#N/A</v>
      </c>
      <c r="C609" s="92" t="e">
        <f t="shared" si="41"/>
        <v>#N/A</v>
      </c>
      <c r="D609" s="92" t="e">
        <f t="shared" si="42"/>
        <v>#N/A</v>
      </c>
      <c r="E609" s="92" t="e">
        <f>IF(ISERROR(A609),NA(),SUM(B$22:B609))</f>
        <v>#N/A</v>
      </c>
    </row>
    <row r="610" spans="1:5" x14ac:dyDescent="0.25">
      <c r="A610" s="2" t="e">
        <f t="shared" si="39"/>
        <v>#N/A</v>
      </c>
      <c r="B610" s="92" t="e">
        <f t="shared" si="40"/>
        <v>#N/A</v>
      </c>
      <c r="C610" s="92" t="e">
        <f t="shared" si="41"/>
        <v>#N/A</v>
      </c>
      <c r="D610" s="92" t="e">
        <f t="shared" si="42"/>
        <v>#N/A</v>
      </c>
      <c r="E610" s="92" t="e">
        <f>IF(ISERROR(A610),NA(),SUM(B$22:B610))</f>
        <v>#N/A</v>
      </c>
    </row>
    <row r="611" spans="1:5" x14ac:dyDescent="0.25">
      <c r="A611" s="2" t="e">
        <f t="shared" si="39"/>
        <v>#N/A</v>
      </c>
      <c r="B611" s="92" t="e">
        <f t="shared" si="40"/>
        <v>#N/A</v>
      </c>
      <c r="C611" s="92" t="e">
        <f t="shared" si="41"/>
        <v>#N/A</v>
      </c>
      <c r="D611" s="92" t="e">
        <f t="shared" si="42"/>
        <v>#N/A</v>
      </c>
      <c r="E611" s="92" t="e">
        <f>IF(ISERROR(A611),NA(),SUM(B$22:B611))</f>
        <v>#N/A</v>
      </c>
    </row>
    <row r="612" spans="1:5" x14ac:dyDescent="0.25">
      <c r="A612" s="2" t="e">
        <f t="shared" si="39"/>
        <v>#N/A</v>
      </c>
      <c r="B612" s="92" t="e">
        <f t="shared" si="40"/>
        <v>#N/A</v>
      </c>
      <c r="C612" s="92" t="e">
        <f t="shared" si="41"/>
        <v>#N/A</v>
      </c>
      <c r="D612" s="92" t="e">
        <f t="shared" si="42"/>
        <v>#N/A</v>
      </c>
      <c r="E612" s="92" t="e">
        <f>IF(ISERROR(A612),NA(),SUM(B$22:B612))</f>
        <v>#N/A</v>
      </c>
    </row>
    <row r="613" spans="1:5" x14ac:dyDescent="0.25">
      <c r="A613" s="2" t="e">
        <f t="shared" si="39"/>
        <v>#N/A</v>
      </c>
      <c r="B613" s="92" t="e">
        <f t="shared" si="40"/>
        <v>#N/A</v>
      </c>
      <c r="C613" s="92" t="e">
        <f t="shared" si="41"/>
        <v>#N/A</v>
      </c>
      <c r="D613" s="92" t="e">
        <f t="shared" si="42"/>
        <v>#N/A</v>
      </c>
      <c r="E613" s="92" t="e">
        <f>IF(ISERROR(A613),NA(),SUM(B$22:B613))</f>
        <v>#N/A</v>
      </c>
    </row>
    <row r="614" spans="1:5" x14ac:dyDescent="0.25">
      <c r="A614" s="2" t="e">
        <f t="shared" si="39"/>
        <v>#N/A</v>
      </c>
      <c r="B614" s="92" t="e">
        <f t="shared" si="40"/>
        <v>#N/A</v>
      </c>
      <c r="C614" s="92" t="e">
        <f t="shared" si="41"/>
        <v>#N/A</v>
      </c>
      <c r="D614" s="92" t="e">
        <f t="shared" si="42"/>
        <v>#N/A</v>
      </c>
      <c r="E614" s="92" t="e">
        <f>IF(ISERROR(A614),NA(),SUM(B$22:B614))</f>
        <v>#N/A</v>
      </c>
    </row>
    <row r="615" spans="1:5" x14ac:dyDescent="0.25">
      <c r="A615" s="2" t="e">
        <f t="shared" si="39"/>
        <v>#N/A</v>
      </c>
      <c r="B615" s="92" t="e">
        <f t="shared" si="40"/>
        <v>#N/A</v>
      </c>
      <c r="C615" s="92" t="e">
        <f t="shared" si="41"/>
        <v>#N/A</v>
      </c>
      <c r="D615" s="92" t="e">
        <f t="shared" si="42"/>
        <v>#N/A</v>
      </c>
      <c r="E615" s="92" t="e">
        <f>IF(ISERROR(A615),NA(),SUM(B$22:B615))</f>
        <v>#N/A</v>
      </c>
    </row>
    <row r="616" spans="1:5" x14ac:dyDescent="0.25">
      <c r="A616" s="2" t="e">
        <f t="shared" si="39"/>
        <v>#N/A</v>
      </c>
      <c r="B616" s="92" t="e">
        <f t="shared" si="40"/>
        <v>#N/A</v>
      </c>
      <c r="C616" s="92" t="e">
        <f t="shared" si="41"/>
        <v>#N/A</v>
      </c>
      <c r="D616" s="92" t="e">
        <f t="shared" si="42"/>
        <v>#N/A</v>
      </c>
      <c r="E616" s="92" t="e">
        <f>IF(ISERROR(A616),NA(),SUM(B$22:B616))</f>
        <v>#N/A</v>
      </c>
    </row>
    <row r="617" spans="1:5" x14ac:dyDescent="0.25">
      <c r="A617" s="2" t="e">
        <f t="shared" si="39"/>
        <v>#N/A</v>
      </c>
      <c r="B617" s="92" t="e">
        <f t="shared" si="40"/>
        <v>#N/A</v>
      </c>
      <c r="C617" s="92" t="e">
        <f t="shared" si="41"/>
        <v>#N/A</v>
      </c>
      <c r="D617" s="92" t="e">
        <f t="shared" si="42"/>
        <v>#N/A</v>
      </c>
      <c r="E617" s="92" t="e">
        <f>IF(ISERROR(A617),NA(),SUM(B$22:B617))</f>
        <v>#N/A</v>
      </c>
    </row>
    <row r="618" spans="1:5" x14ac:dyDescent="0.25">
      <c r="A618" s="2" t="e">
        <f t="shared" si="39"/>
        <v>#N/A</v>
      </c>
      <c r="B618" s="92" t="e">
        <f t="shared" si="40"/>
        <v>#N/A</v>
      </c>
      <c r="C618" s="92" t="e">
        <f t="shared" si="41"/>
        <v>#N/A</v>
      </c>
      <c r="D618" s="92" t="e">
        <f t="shared" si="42"/>
        <v>#N/A</v>
      </c>
      <c r="E618" s="92" t="e">
        <f>IF(ISERROR(A618),NA(),SUM(B$22:B618))</f>
        <v>#N/A</v>
      </c>
    </row>
    <row r="619" spans="1:5" x14ac:dyDescent="0.25">
      <c r="A619" s="2" t="e">
        <f t="shared" si="39"/>
        <v>#N/A</v>
      </c>
      <c r="B619" s="92" t="e">
        <f t="shared" si="40"/>
        <v>#N/A</v>
      </c>
      <c r="C619" s="92" t="e">
        <f t="shared" si="41"/>
        <v>#N/A</v>
      </c>
      <c r="D619" s="92" t="e">
        <f t="shared" si="42"/>
        <v>#N/A</v>
      </c>
      <c r="E619" s="92" t="e">
        <f>IF(ISERROR(A619),NA(),SUM(B$22:B619))</f>
        <v>#N/A</v>
      </c>
    </row>
    <row r="620" spans="1:5" x14ac:dyDescent="0.25">
      <c r="A620" s="2" t="e">
        <f t="shared" si="39"/>
        <v>#N/A</v>
      </c>
      <c r="B620" s="92" t="e">
        <f t="shared" si="40"/>
        <v>#N/A</v>
      </c>
      <c r="C620" s="92" t="e">
        <f t="shared" si="41"/>
        <v>#N/A</v>
      </c>
      <c r="D620" s="92" t="e">
        <f t="shared" si="42"/>
        <v>#N/A</v>
      </c>
      <c r="E620" s="92" t="e">
        <f>IF(ISERROR(A620),NA(),SUM(B$22:B620))</f>
        <v>#N/A</v>
      </c>
    </row>
    <row r="621" spans="1:5" x14ac:dyDescent="0.25">
      <c r="A621" s="2" t="e">
        <f t="shared" si="39"/>
        <v>#N/A</v>
      </c>
      <c r="B621" s="92" t="e">
        <f t="shared" si="40"/>
        <v>#N/A</v>
      </c>
      <c r="C621" s="92" t="e">
        <f t="shared" si="41"/>
        <v>#N/A</v>
      </c>
      <c r="D621" s="92" t="e">
        <f t="shared" si="42"/>
        <v>#N/A</v>
      </c>
      <c r="E621" s="92" t="e">
        <f>IF(ISERROR(A621),NA(),SUM(B$22:B621))</f>
        <v>#N/A</v>
      </c>
    </row>
    <row r="622" spans="1:5" x14ac:dyDescent="0.25">
      <c r="A622" s="2" t="e">
        <f t="shared" si="39"/>
        <v>#N/A</v>
      </c>
      <c r="B622" s="92" t="e">
        <f t="shared" si="40"/>
        <v>#N/A</v>
      </c>
      <c r="C622" s="92" t="e">
        <f t="shared" si="41"/>
        <v>#N/A</v>
      </c>
      <c r="D622" s="92" t="e">
        <f t="shared" si="42"/>
        <v>#N/A</v>
      </c>
      <c r="E622" s="92" t="e">
        <f>IF(ISERROR(A622),NA(),SUM(B$22:B622))</f>
        <v>#N/A</v>
      </c>
    </row>
    <row r="623" spans="1:5" x14ac:dyDescent="0.25">
      <c r="A623" s="2" t="e">
        <f t="shared" si="39"/>
        <v>#N/A</v>
      </c>
      <c r="B623" s="92" t="e">
        <f t="shared" si="40"/>
        <v>#N/A</v>
      </c>
      <c r="C623" s="92" t="e">
        <f t="shared" si="41"/>
        <v>#N/A</v>
      </c>
      <c r="D623" s="92" t="e">
        <f t="shared" si="42"/>
        <v>#N/A</v>
      </c>
      <c r="E623" s="92" t="e">
        <f>IF(ISERROR(A623),NA(),SUM(B$22:B623))</f>
        <v>#N/A</v>
      </c>
    </row>
    <row r="624" spans="1:5" x14ac:dyDescent="0.25">
      <c r="A624" s="2" t="e">
        <f t="shared" si="39"/>
        <v>#N/A</v>
      </c>
      <c r="B624" s="92" t="e">
        <f t="shared" si="40"/>
        <v>#N/A</v>
      </c>
      <c r="C624" s="92" t="e">
        <f t="shared" si="41"/>
        <v>#N/A</v>
      </c>
      <c r="D624" s="92" t="e">
        <f t="shared" si="42"/>
        <v>#N/A</v>
      </c>
      <c r="E624" s="92" t="e">
        <f>IF(ISERROR(A624),NA(),SUM(B$22:B624))</f>
        <v>#N/A</v>
      </c>
    </row>
    <row r="625" spans="1:5" x14ac:dyDescent="0.25">
      <c r="A625" s="2" t="e">
        <f t="shared" si="39"/>
        <v>#N/A</v>
      </c>
      <c r="B625" s="92" t="e">
        <f t="shared" si="40"/>
        <v>#N/A</v>
      </c>
      <c r="C625" s="92" t="e">
        <f t="shared" si="41"/>
        <v>#N/A</v>
      </c>
      <c r="D625" s="92" t="e">
        <f t="shared" si="42"/>
        <v>#N/A</v>
      </c>
      <c r="E625" s="92" t="e">
        <f>IF(ISERROR(A625),NA(),SUM(B$22:B625))</f>
        <v>#N/A</v>
      </c>
    </row>
    <row r="626" spans="1:5" x14ac:dyDescent="0.25">
      <c r="A626" s="2" t="e">
        <f t="shared" si="39"/>
        <v>#N/A</v>
      </c>
      <c r="B626" s="92" t="e">
        <f t="shared" si="40"/>
        <v>#N/A</v>
      </c>
      <c r="C626" s="92" t="e">
        <f t="shared" si="41"/>
        <v>#N/A</v>
      </c>
      <c r="D626" s="92" t="e">
        <f t="shared" si="42"/>
        <v>#N/A</v>
      </c>
      <c r="E626" s="92" t="e">
        <f>IF(ISERROR(A626),NA(),SUM(B$22:B626))</f>
        <v>#N/A</v>
      </c>
    </row>
    <row r="627" spans="1:5" x14ac:dyDescent="0.25">
      <c r="A627" s="2" t="e">
        <f t="shared" si="39"/>
        <v>#N/A</v>
      </c>
      <c r="B627" s="92" t="e">
        <f t="shared" si="40"/>
        <v>#N/A</v>
      </c>
      <c r="C627" s="92" t="e">
        <f t="shared" si="41"/>
        <v>#N/A</v>
      </c>
      <c r="D627" s="92" t="e">
        <f t="shared" si="42"/>
        <v>#N/A</v>
      </c>
      <c r="E627" s="92" t="e">
        <f>IF(ISERROR(A627),NA(),SUM(B$22:B627))</f>
        <v>#N/A</v>
      </c>
    </row>
    <row r="628" spans="1:5" x14ac:dyDescent="0.25">
      <c r="A628" s="2" t="e">
        <f t="shared" si="39"/>
        <v>#N/A</v>
      </c>
      <c r="B628" s="92" t="e">
        <f t="shared" si="40"/>
        <v>#N/A</v>
      </c>
      <c r="C628" s="92" t="e">
        <f t="shared" si="41"/>
        <v>#N/A</v>
      </c>
      <c r="D628" s="92" t="e">
        <f t="shared" si="42"/>
        <v>#N/A</v>
      </c>
      <c r="E628" s="92" t="e">
        <f>IF(ISERROR(A628),NA(),SUM(B$22:B628))</f>
        <v>#N/A</v>
      </c>
    </row>
    <row r="629" spans="1:5" x14ac:dyDescent="0.25">
      <c r="A629" s="2" t="e">
        <f t="shared" si="39"/>
        <v>#N/A</v>
      </c>
      <c r="B629" s="92" t="e">
        <f t="shared" si="40"/>
        <v>#N/A</v>
      </c>
      <c r="C629" s="92" t="e">
        <f t="shared" si="41"/>
        <v>#N/A</v>
      </c>
      <c r="D629" s="92" t="e">
        <f t="shared" si="42"/>
        <v>#N/A</v>
      </c>
      <c r="E629" s="92" t="e">
        <f>IF(ISERROR(A629),NA(),SUM(B$22:B629))</f>
        <v>#N/A</v>
      </c>
    </row>
    <row r="630" spans="1:5" x14ac:dyDescent="0.25">
      <c r="A630" s="2" t="e">
        <f t="shared" ref="A630:A668" si="43">IF(type=1,IF(A629&gt;=nper-1,NA(),A629+1),IF(A629&gt;=nper,NA(),A629+1))</f>
        <v>#N/A</v>
      </c>
      <c r="B630" s="92" t="e">
        <f t="shared" ref="B630:B668" si="44">IF(ISERROR(A630),NA(),D629*rper)</f>
        <v>#N/A</v>
      </c>
      <c r="C630" s="92" t="e">
        <f t="shared" ref="C630:C668" si="45">IF(A630&lt;=IF(type=1,nper-1,nper),FV(gper,A630,,-w),NA())</f>
        <v>#N/A</v>
      </c>
      <c r="D630" s="92" t="e">
        <f t="shared" si="42"/>
        <v>#N/A</v>
      </c>
      <c r="E630" s="92" t="e">
        <f>IF(ISERROR(A630),NA(),SUM(B$22:B630))</f>
        <v>#N/A</v>
      </c>
    </row>
    <row r="631" spans="1:5" x14ac:dyDescent="0.25">
      <c r="A631" s="2" t="e">
        <f t="shared" si="43"/>
        <v>#N/A</v>
      </c>
      <c r="B631" s="92" t="e">
        <f t="shared" si="44"/>
        <v>#N/A</v>
      </c>
      <c r="C631" s="92" t="e">
        <f t="shared" si="45"/>
        <v>#N/A</v>
      </c>
      <c r="D631" s="92" t="e">
        <f t="shared" si="42"/>
        <v>#N/A</v>
      </c>
      <c r="E631" s="92" t="e">
        <f>IF(ISERROR(A631),NA(),SUM(B$22:B631))</f>
        <v>#N/A</v>
      </c>
    </row>
    <row r="632" spans="1:5" x14ac:dyDescent="0.25">
      <c r="A632" s="2" t="e">
        <f t="shared" si="43"/>
        <v>#N/A</v>
      </c>
      <c r="B632" s="92" t="e">
        <f t="shared" si="44"/>
        <v>#N/A</v>
      </c>
      <c r="C632" s="92" t="e">
        <f t="shared" si="45"/>
        <v>#N/A</v>
      </c>
      <c r="D632" s="92" t="e">
        <f t="shared" si="42"/>
        <v>#N/A</v>
      </c>
      <c r="E632" s="92" t="e">
        <f>IF(ISERROR(A632),NA(),SUM(B$22:B632))</f>
        <v>#N/A</v>
      </c>
    </row>
    <row r="633" spans="1:5" x14ac:dyDescent="0.25">
      <c r="A633" s="2" t="e">
        <f t="shared" si="43"/>
        <v>#N/A</v>
      </c>
      <c r="B633" s="92" t="e">
        <f t="shared" si="44"/>
        <v>#N/A</v>
      </c>
      <c r="C633" s="92" t="e">
        <f t="shared" si="45"/>
        <v>#N/A</v>
      </c>
      <c r="D633" s="92" t="e">
        <f t="shared" si="42"/>
        <v>#N/A</v>
      </c>
      <c r="E633" s="92" t="e">
        <f>IF(ISERROR(A633),NA(),SUM(B$22:B633))</f>
        <v>#N/A</v>
      </c>
    </row>
    <row r="634" spans="1:5" x14ac:dyDescent="0.25">
      <c r="A634" s="2" t="e">
        <f t="shared" si="43"/>
        <v>#N/A</v>
      </c>
      <c r="B634" s="92" t="e">
        <f t="shared" si="44"/>
        <v>#N/A</v>
      </c>
      <c r="C634" s="92" t="e">
        <f t="shared" si="45"/>
        <v>#N/A</v>
      </c>
      <c r="D634" s="92" t="e">
        <f t="shared" si="42"/>
        <v>#N/A</v>
      </c>
      <c r="E634" s="92" t="e">
        <f>IF(ISERROR(A634),NA(),SUM(B$22:B634))</f>
        <v>#N/A</v>
      </c>
    </row>
    <row r="635" spans="1:5" x14ac:dyDescent="0.25">
      <c r="A635" s="2" t="e">
        <f t="shared" si="43"/>
        <v>#N/A</v>
      </c>
      <c r="B635" s="92" t="e">
        <f t="shared" si="44"/>
        <v>#N/A</v>
      </c>
      <c r="C635" s="92" t="e">
        <f t="shared" si="45"/>
        <v>#N/A</v>
      </c>
      <c r="D635" s="92" t="e">
        <f t="shared" si="42"/>
        <v>#N/A</v>
      </c>
      <c r="E635" s="92" t="e">
        <f>IF(ISERROR(A635),NA(),SUM(B$22:B635))</f>
        <v>#N/A</v>
      </c>
    </row>
    <row r="636" spans="1:5" x14ac:dyDescent="0.25">
      <c r="A636" s="2" t="e">
        <f t="shared" si="43"/>
        <v>#N/A</v>
      </c>
      <c r="B636" s="92" t="e">
        <f t="shared" si="44"/>
        <v>#N/A</v>
      </c>
      <c r="C636" s="92" t="e">
        <f t="shared" si="45"/>
        <v>#N/A</v>
      </c>
      <c r="D636" s="92" t="e">
        <f t="shared" si="42"/>
        <v>#N/A</v>
      </c>
      <c r="E636" s="92" t="e">
        <f>IF(ISERROR(A636),NA(),SUM(B$22:B636))</f>
        <v>#N/A</v>
      </c>
    </row>
    <row r="637" spans="1:5" x14ac:dyDescent="0.25">
      <c r="A637" s="2" t="e">
        <f t="shared" si="43"/>
        <v>#N/A</v>
      </c>
      <c r="B637" s="92" t="e">
        <f t="shared" si="44"/>
        <v>#N/A</v>
      </c>
      <c r="C637" s="92" t="e">
        <f t="shared" si="45"/>
        <v>#N/A</v>
      </c>
      <c r="D637" s="92" t="e">
        <f t="shared" si="42"/>
        <v>#N/A</v>
      </c>
      <c r="E637" s="92" t="e">
        <f>IF(ISERROR(A637),NA(),SUM(B$22:B637))</f>
        <v>#N/A</v>
      </c>
    </row>
    <row r="638" spans="1:5" x14ac:dyDescent="0.25">
      <c r="A638" s="2" t="e">
        <f t="shared" si="43"/>
        <v>#N/A</v>
      </c>
      <c r="B638" s="92" t="e">
        <f t="shared" si="44"/>
        <v>#N/A</v>
      </c>
      <c r="C638" s="92" t="e">
        <f t="shared" si="45"/>
        <v>#N/A</v>
      </c>
      <c r="D638" s="92" t="e">
        <f t="shared" si="42"/>
        <v>#N/A</v>
      </c>
      <c r="E638" s="92" t="e">
        <f>IF(ISERROR(A638),NA(),SUM(B$22:B638))</f>
        <v>#N/A</v>
      </c>
    </row>
    <row r="639" spans="1:5" x14ac:dyDescent="0.25">
      <c r="A639" s="2" t="e">
        <f t="shared" si="43"/>
        <v>#N/A</v>
      </c>
      <c r="B639" s="92" t="e">
        <f t="shared" si="44"/>
        <v>#N/A</v>
      </c>
      <c r="C639" s="92" t="e">
        <f t="shared" si="45"/>
        <v>#N/A</v>
      </c>
      <c r="D639" s="92" t="e">
        <f t="shared" si="42"/>
        <v>#N/A</v>
      </c>
      <c r="E639" s="92" t="e">
        <f>IF(ISERROR(A639),NA(),SUM(B$22:B639))</f>
        <v>#N/A</v>
      </c>
    </row>
    <row r="640" spans="1:5" x14ac:dyDescent="0.25">
      <c r="A640" s="2" t="e">
        <f t="shared" si="43"/>
        <v>#N/A</v>
      </c>
      <c r="B640" s="92" t="e">
        <f t="shared" si="44"/>
        <v>#N/A</v>
      </c>
      <c r="C640" s="92" t="e">
        <f t="shared" si="45"/>
        <v>#N/A</v>
      </c>
      <c r="D640" s="92" t="e">
        <f t="shared" si="42"/>
        <v>#N/A</v>
      </c>
      <c r="E640" s="92" t="e">
        <f>IF(ISERROR(A640),NA(),SUM(B$22:B640))</f>
        <v>#N/A</v>
      </c>
    </row>
    <row r="641" spans="1:5" x14ac:dyDescent="0.25">
      <c r="A641" s="2" t="e">
        <f t="shared" si="43"/>
        <v>#N/A</v>
      </c>
      <c r="B641" s="92" t="e">
        <f t="shared" si="44"/>
        <v>#N/A</v>
      </c>
      <c r="C641" s="92" t="e">
        <f t="shared" si="45"/>
        <v>#N/A</v>
      </c>
      <c r="D641" s="92" t="e">
        <f t="shared" si="42"/>
        <v>#N/A</v>
      </c>
      <c r="E641" s="92" t="e">
        <f>IF(ISERROR(A641),NA(),SUM(B$22:B641))</f>
        <v>#N/A</v>
      </c>
    </row>
    <row r="642" spans="1:5" x14ac:dyDescent="0.25">
      <c r="A642" s="2" t="e">
        <f t="shared" si="43"/>
        <v>#N/A</v>
      </c>
      <c r="B642" s="92" t="e">
        <f t="shared" si="44"/>
        <v>#N/A</v>
      </c>
      <c r="C642" s="92" t="e">
        <f t="shared" si="45"/>
        <v>#N/A</v>
      </c>
      <c r="D642" s="92" t="e">
        <f t="shared" si="42"/>
        <v>#N/A</v>
      </c>
      <c r="E642" s="92" t="e">
        <f>IF(ISERROR(A642),NA(),SUM(B$22:B642))</f>
        <v>#N/A</v>
      </c>
    </row>
    <row r="643" spans="1:5" x14ac:dyDescent="0.25">
      <c r="A643" s="2" t="e">
        <f t="shared" si="43"/>
        <v>#N/A</v>
      </c>
      <c r="B643" s="92" t="e">
        <f t="shared" si="44"/>
        <v>#N/A</v>
      </c>
      <c r="C643" s="92" t="e">
        <f t="shared" si="45"/>
        <v>#N/A</v>
      </c>
      <c r="D643" s="92" t="e">
        <f t="shared" si="42"/>
        <v>#N/A</v>
      </c>
      <c r="E643" s="92" t="e">
        <f>IF(ISERROR(A643),NA(),SUM(B$22:B643))</f>
        <v>#N/A</v>
      </c>
    </row>
    <row r="644" spans="1:5" x14ac:dyDescent="0.25">
      <c r="A644" s="2" t="e">
        <f t="shared" si="43"/>
        <v>#N/A</v>
      </c>
      <c r="B644" s="92" t="e">
        <f t="shared" si="44"/>
        <v>#N/A</v>
      </c>
      <c r="C644" s="92" t="e">
        <f t="shared" si="45"/>
        <v>#N/A</v>
      </c>
      <c r="D644" s="92" t="e">
        <f t="shared" si="42"/>
        <v>#N/A</v>
      </c>
      <c r="E644" s="92" t="e">
        <f>IF(ISERROR(A644),NA(),SUM(B$22:B644))</f>
        <v>#N/A</v>
      </c>
    </row>
    <row r="645" spans="1:5" x14ac:dyDescent="0.25">
      <c r="A645" s="2" t="e">
        <f t="shared" si="43"/>
        <v>#N/A</v>
      </c>
      <c r="B645" s="92" t="e">
        <f t="shared" si="44"/>
        <v>#N/A</v>
      </c>
      <c r="C645" s="92" t="e">
        <f t="shared" si="45"/>
        <v>#N/A</v>
      </c>
      <c r="D645" s="92" t="e">
        <f t="shared" si="42"/>
        <v>#N/A</v>
      </c>
      <c r="E645" s="92" t="e">
        <f>IF(ISERROR(A645),NA(),SUM(B$22:B645))</f>
        <v>#N/A</v>
      </c>
    </row>
    <row r="646" spans="1:5" x14ac:dyDescent="0.25">
      <c r="A646" s="2" t="e">
        <f t="shared" si="43"/>
        <v>#N/A</v>
      </c>
      <c r="B646" s="92" t="e">
        <f t="shared" si="44"/>
        <v>#N/A</v>
      </c>
      <c r="C646" s="92" t="e">
        <f t="shared" si="45"/>
        <v>#N/A</v>
      </c>
      <c r="D646" s="92" t="e">
        <f t="shared" si="42"/>
        <v>#N/A</v>
      </c>
      <c r="E646" s="92" t="e">
        <f>IF(ISERROR(A646),NA(),SUM(B$22:B646))</f>
        <v>#N/A</v>
      </c>
    </row>
    <row r="647" spans="1:5" x14ac:dyDescent="0.25">
      <c r="A647" s="2" t="e">
        <f t="shared" si="43"/>
        <v>#N/A</v>
      </c>
      <c r="B647" s="92" t="e">
        <f t="shared" si="44"/>
        <v>#N/A</v>
      </c>
      <c r="C647" s="92" t="e">
        <f t="shared" si="45"/>
        <v>#N/A</v>
      </c>
      <c r="D647" s="92" t="e">
        <f t="shared" si="42"/>
        <v>#N/A</v>
      </c>
      <c r="E647" s="92" t="e">
        <f>IF(ISERROR(A647),NA(),SUM(B$22:B647))</f>
        <v>#N/A</v>
      </c>
    </row>
    <row r="648" spans="1:5" x14ac:dyDescent="0.25">
      <c r="A648" s="2" t="e">
        <f t="shared" si="43"/>
        <v>#N/A</v>
      </c>
      <c r="B648" s="92" t="e">
        <f t="shared" si="44"/>
        <v>#N/A</v>
      </c>
      <c r="C648" s="92" t="e">
        <f t="shared" si="45"/>
        <v>#N/A</v>
      </c>
      <c r="D648" s="92" t="e">
        <f t="shared" si="42"/>
        <v>#N/A</v>
      </c>
      <c r="E648" s="92" t="e">
        <f>IF(ISERROR(A648),NA(),SUM(B$22:B648))</f>
        <v>#N/A</v>
      </c>
    </row>
    <row r="649" spans="1:5" x14ac:dyDescent="0.25">
      <c r="A649" s="2" t="e">
        <f t="shared" si="43"/>
        <v>#N/A</v>
      </c>
      <c r="B649" s="92" t="e">
        <f t="shared" si="44"/>
        <v>#N/A</v>
      </c>
      <c r="C649" s="92" t="e">
        <f t="shared" si="45"/>
        <v>#N/A</v>
      </c>
      <c r="D649" s="92" t="e">
        <f t="shared" si="42"/>
        <v>#N/A</v>
      </c>
      <c r="E649" s="92" t="e">
        <f>IF(ISERROR(A649),NA(),SUM(B$22:B649))</f>
        <v>#N/A</v>
      </c>
    </row>
    <row r="650" spans="1:5" x14ac:dyDescent="0.25">
      <c r="A650" s="2" t="e">
        <f t="shared" si="43"/>
        <v>#N/A</v>
      </c>
      <c r="B650" s="92" t="e">
        <f t="shared" si="44"/>
        <v>#N/A</v>
      </c>
      <c r="C650" s="92" t="e">
        <f t="shared" si="45"/>
        <v>#N/A</v>
      </c>
      <c r="D650" s="92" t="e">
        <f t="shared" si="42"/>
        <v>#N/A</v>
      </c>
      <c r="E650" s="92" t="e">
        <f>IF(ISERROR(A650),NA(),SUM(B$22:B650))</f>
        <v>#N/A</v>
      </c>
    </row>
    <row r="651" spans="1:5" x14ac:dyDescent="0.25">
      <c r="A651" s="2" t="e">
        <f t="shared" si="43"/>
        <v>#N/A</v>
      </c>
      <c r="B651" s="92" t="e">
        <f t="shared" si="44"/>
        <v>#N/A</v>
      </c>
      <c r="C651" s="92" t="e">
        <f t="shared" si="45"/>
        <v>#N/A</v>
      </c>
      <c r="D651" s="92" t="e">
        <f t="shared" si="42"/>
        <v>#N/A</v>
      </c>
      <c r="E651" s="92" t="e">
        <f>IF(ISERROR(A651),NA(),SUM(B$22:B651))</f>
        <v>#N/A</v>
      </c>
    </row>
    <row r="652" spans="1:5" x14ac:dyDescent="0.25">
      <c r="A652" s="2" t="e">
        <f t="shared" si="43"/>
        <v>#N/A</v>
      </c>
      <c r="B652" s="92" t="e">
        <f t="shared" si="44"/>
        <v>#N/A</v>
      </c>
      <c r="C652" s="92" t="e">
        <f t="shared" si="45"/>
        <v>#N/A</v>
      </c>
      <c r="D652" s="92" t="e">
        <f t="shared" si="42"/>
        <v>#N/A</v>
      </c>
      <c r="E652" s="92" t="e">
        <f>IF(ISERROR(A652),NA(),SUM(B$22:B652))</f>
        <v>#N/A</v>
      </c>
    </row>
    <row r="653" spans="1:5" x14ac:dyDescent="0.25">
      <c r="A653" s="2" t="e">
        <f t="shared" si="43"/>
        <v>#N/A</v>
      </c>
      <c r="B653" s="92" t="e">
        <f t="shared" si="44"/>
        <v>#N/A</v>
      </c>
      <c r="C653" s="92" t="e">
        <f t="shared" si="45"/>
        <v>#N/A</v>
      </c>
      <c r="D653" s="92" t="e">
        <f t="shared" si="42"/>
        <v>#N/A</v>
      </c>
      <c r="E653" s="92" t="e">
        <f>IF(ISERROR(A653),NA(),SUM(B$22:B653))</f>
        <v>#N/A</v>
      </c>
    </row>
    <row r="654" spans="1:5" x14ac:dyDescent="0.25">
      <c r="A654" s="2" t="e">
        <f t="shared" si="43"/>
        <v>#N/A</v>
      </c>
      <c r="B654" s="92" t="e">
        <f t="shared" si="44"/>
        <v>#N/A</v>
      </c>
      <c r="C654" s="92" t="e">
        <f t="shared" si="45"/>
        <v>#N/A</v>
      </c>
      <c r="D654" s="92" t="e">
        <f t="shared" si="42"/>
        <v>#N/A</v>
      </c>
      <c r="E654" s="92" t="e">
        <f>IF(ISERROR(A654),NA(),SUM(B$22:B654))</f>
        <v>#N/A</v>
      </c>
    </row>
    <row r="655" spans="1:5" x14ac:dyDescent="0.25">
      <c r="A655" s="2" t="e">
        <f t="shared" si="43"/>
        <v>#N/A</v>
      </c>
      <c r="B655" s="92" t="e">
        <f t="shared" si="44"/>
        <v>#N/A</v>
      </c>
      <c r="C655" s="92" t="e">
        <f t="shared" si="45"/>
        <v>#N/A</v>
      </c>
      <c r="D655" s="92" t="e">
        <f t="shared" si="42"/>
        <v>#N/A</v>
      </c>
      <c r="E655" s="92" t="e">
        <f>IF(ISERROR(A655),NA(),SUM(B$22:B655))</f>
        <v>#N/A</v>
      </c>
    </row>
    <row r="656" spans="1:5" x14ac:dyDescent="0.25">
      <c r="A656" s="2" t="e">
        <f t="shared" si="43"/>
        <v>#N/A</v>
      </c>
      <c r="B656" s="92" t="e">
        <f t="shared" si="44"/>
        <v>#N/A</v>
      </c>
      <c r="C656" s="92" t="e">
        <f t="shared" si="45"/>
        <v>#N/A</v>
      </c>
      <c r="D656" s="92" t="e">
        <f t="shared" si="42"/>
        <v>#N/A</v>
      </c>
      <c r="E656" s="92" t="e">
        <f>IF(ISERROR(A656),NA(),SUM(B$22:B656))</f>
        <v>#N/A</v>
      </c>
    </row>
    <row r="657" spans="1:5" x14ac:dyDescent="0.25">
      <c r="A657" s="2" t="e">
        <f t="shared" si="43"/>
        <v>#N/A</v>
      </c>
      <c r="B657" s="92" t="e">
        <f t="shared" si="44"/>
        <v>#N/A</v>
      </c>
      <c r="C657" s="92" t="e">
        <f t="shared" si="45"/>
        <v>#N/A</v>
      </c>
      <c r="D657" s="92" t="e">
        <f t="shared" si="42"/>
        <v>#N/A</v>
      </c>
      <c r="E657" s="92" t="e">
        <f>IF(ISERROR(A657),NA(),SUM(B$22:B657))</f>
        <v>#N/A</v>
      </c>
    </row>
    <row r="658" spans="1:5" x14ac:dyDescent="0.25">
      <c r="A658" s="2" t="e">
        <f t="shared" si="43"/>
        <v>#N/A</v>
      </c>
      <c r="B658" s="92" t="e">
        <f t="shared" si="44"/>
        <v>#N/A</v>
      </c>
      <c r="C658" s="92" t="e">
        <f t="shared" si="45"/>
        <v>#N/A</v>
      </c>
      <c r="D658" s="92" t="e">
        <f t="shared" si="42"/>
        <v>#N/A</v>
      </c>
      <c r="E658" s="92" t="e">
        <f>IF(ISERROR(A658),NA(),SUM(B$22:B658))</f>
        <v>#N/A</v>
      </c>
    </row>
    <row r="659" spans="1:5" x14ac:dyDescent="0.25">
      <c r="A659" s="2" t="e">
        <f t="shared" si="43"/>
        <v>#N/A</v>
      </c>
      <c r="B659" s="92" t="e">
        <f t="shared" si="44"/>
        <v>#N/A</v>
      </c>
      <c r="C659" s="92" t="e">
        <f t="shared" si="45"/>
        <v>#N/A</v>
      </c>
      <c r="D659" s="92" t="e">
        <f t="shared" si="42"/>
        <v>#N/A</v>
      </c>
      <c r="E659" s="92" t="e">
        <f>IF(ISERROR(A659),NA(),SUM(B$22:B659))</f>
        <v>#N/A</v>
      </c>
    </row>
    <row r="660" spans="1:5" x14ac:dyDescent="0.25">
      <c r="A660" s="2" t="e">
        <f t="shared" si="43"/>
        <v>#N/A</v>
      </c>
      <c r="B660" s="92" t="e">
        <f t="shared" si="44"/>
        <v>#N/A</v>
      </c>
      <c r="C660" s="92" t="e">
        <f t="shared" si="45"/>
        <v>#N/A</v>
      </c>
      <c r="D660" s="92" t="e">
        <f t="shared" si="42"/>
        <v>#N/A</v>
      </c>
      <c r="E660" s="92" t="e">
        <f>IF(ISERROR(A660),NA(),SUM(B$22:B660))</f>
        <v>#N/A</v>
      </c>
    </row>
    <row r="661" spans="1:5" x14ac:dyDescent="0.25">
      <c r="A661" s="2" t="e">
        <f t="shared" si="43"/>
        <v>#N/A</v>
      </c>
      <c r="B661" s="92" t="e">
        <f t="shared" si="44"/>
        <v>#N/A</v>
      </c>
      <c r="C661" s="92" t="e">
        <f t="shared" si="45"/>
        <v>#N/A</v>
      </c>
      <c r="D661" s="92" t="e">
        <f t="shared" si="42"/>
        <v>#N/A</v>
      </c>
      <c r="E661" s="92" t="e">
        <f>IF(ISERROR(A661),NA(),SUM(B$22:B661))</f>
        <v>#N/A</v>
      </c>
    </row>
    <row r="662" spans="1:5" x14ac:dyDescent="0.25">
      <c r="A662" s="2" t="e">
        <f t="shared" si="43"/>
        <v>#N/A</v>
      </c>
      <c r="B662" s="92" t="e">
        <f t="shared" si="44"/>
        <v>#N/A</v>
      </c>
      <c r="C662" s="92" t="e">
        <f t="shared" si="45"/>
        <v>#N/A</v>
      </c>
      <c r="D662" s="92" t="e">
        <f t="shared" si="42"/>
        <v>#N/A</v>
      </c>
      <c r="E662" s="92" t="e">
        <f>IF(ISERROR(A662),NA(),SUM(B$22:B662))</f>
        <v>#N/A</v>
      </c>
    </row>
    <row r="663" spans="1:5" x14ac:dyDescent="0.25">
      <c r="A663" s="2" t="e">
        <f t="shared" si="43"/>
        <v>#N/A</v>
      </c>
      <c r="B663" s="92" t="e">
        <f t="shared" si="44"/>
        <v>#N/A</v>
      </c>
      <c r="C663" s="92" t="e">
        <f t="shared" si="45"/>
        <v>#N/A</v>
      </c>
      <c r="D663" s="92" t="e">
        <f t="shared" si="42"/>
        <v>#N/A</v>
      </c>
      <c r="E663" s="92" t="e">
        <f>IF(ISERROR(A663),NA(),SUM(B$22:B663))</f>
        <v>#N/A</v>
      </c>
    </row>
    <row r="664" spans="1:5" x14ac:dyDescent="0.25">
      <c r="A664" s="2" t="e">
        <f t="shared" si="43"/>
        <v>#N/A</v>
      </c>
      <c r="B664" s="92" t="e">
        <f t="shared" si="44"/>
        <v>#N/A</v>
      </c>
      <c r="C664" s="92" t="e">
        <f t="shared" si="45"/>
        <v>#N/A</v>
      </c>
      <c r="D664" s="92" t="e">
        <f t="shared" si="42"/>
        <v>#N/A</v>
      </c>
      <c r="E664" s="92" t="e">
        <f>IF(ISERROR(A664),NA(),SUM(B$22:B664))</f>
        <v>#N/A</v>
      </c>
    </row>
    <row r="665" spans="1:5" x14ac:dyDescent="0.25">
      <c r="A665" s="2" t="e">
        <f t="shared" si="43"/>
        <v>#N/A</v>
      </c>
      <c r="B665" s="92" t="e">
        <f t="shared" si="44"/>
        <v>#N/A</v>
      </c>
      <c r="C665" s="92" t="e">
        <f t="shared" si="45"/>
        <v>#N/A</v>
      </c>
      <c r="D665" s="92" t="e">
        <f t="shared" si="42"/>
        <v>#N/A</v>
      </c>
      <c r="E665" s="92" t="e">
        <f>IF(ISERROR(A665),NA(),SUM(B$22:B665))</f>
        <v>#N/A</v>
      </c>
    </row>
    <row r="666" spans="1:5" x14ac:dyDescent="0.25">
      <c r="A666" s="2" t="e">
        <f t="shared" si="43"/>
        <v>#N/A</v>
      </c>
      <c r="B666" s="92" t="e">
        <f t="shared" si="44"/>
        <v>#N/A</v>
      </c>
      <c r="C666" s="92" t="e">
        <f t="shared" si="45"/>
        <v>#N/A</v>
      </c>
      <c r="D666" s="92" t="e">
        <f t="shared" si="42"/>
        <v>#N/A</v>
      </c>
      <c r="E666" s="92" t="e">
        <f>IF(ISERROR(A666),NA(),SUM(B$22:B666))</f>
        <v>#N/A</v>
      </c>
    </row>
    <row r="667" spans="1:5" x14ac:dyDescent="0.25">
      <c r="A667" s="2" t="e">
        <f t="shared" si="43"/>
        <v>#N/A</v>
      </c>
      <c r="B667" s="92" t="e">
        <f t="shared" si="44"/>
        <v>#N/A</v>
      </c>
      <c r="C667" s="92" t="e">
        <f t="shared" si="45"/>
        <v>#N/A</v>
      </c>
      <c r="D667" s="92" t="e">
        <f t="shared" si="42"/>
        <v>#N/A</v>
      </c>
      <c r="E667" s="92" t="e">
        <f>IF(ISERROR(A667),NA(),SUM(B$22:B667))</f>
        <v>#N/A</v>
      </c>
    </row>
    <row r="668" spans="1:5" x14ac:dyDescent="0.25">
      <c r="A668" s="2" t="e">
        <f t="shared" si="43"/>
        <v>#N/A</v>
      </c>
      <c r="B668" s="92" t="e">
        <f t="shared" si="44"/>
        <v>#N/A</v>
      </c>
      <c r="C668" s="92" t="e">
        <f t="shared" si="45"/>
        <v>#N/A</v>
      </c>
      <c r="D668" s="92" t="e">
        <f t="shared" si="42"/>
        <v>#N/A</v>
      </c>
      <c r="E668" s="92" t="e">
        <f>IF(ISERROR(A668),NA(),SUM(B$22:B668))</f>
        <v>#N/A</v>
      </c>
    </row>
    <row r="669" spans="1:5" x14ac:dyDescent="0.25">
      <c r="A669" s="2" t="e">
        <f t="shared" ref="A669:A682" si="46">IF(type=1,IF(A668&gt;=nper-1,NA(),A668+1),IF(A668&gt;=nper,NA(),A668+1))</f>
        <v>#N/A</v>
      </c>
      <c r="B669" s="92" t="e">
        <f t="shared" ref="B669:B682" si="47">IF(ISERROR(A669),NA(),D668*rper)</f>
        <v>#N/A</v>
      </c>
      <c r="C669" s="92" t="e">
        <f t="shared" ref="C669:C682" si="48">IF(A669&lt;=IF(type=1,nper-1,nper),FV(gper,A669,,-w),NA())</f>
        <v>#N/A</v>
      </c>
      <c r="D669" s="92" t="e">
        <f t="shared" si="42"/>
        <v>#N/A</v>
      </c>
      <c r="E669" s="92" t="e">
        <f>IF(ISERROR(A669),NA(),SUM(B$22:B669))</f>
        <v>#N/A</v>
      </c>
    </row>
    <row r="670" spans="1:5" x14ac:dyDescent="0.25">
      <c r="A670" s="2" t="e">
        <f t="shared" si="46"/>
        <v>#N/A</v>
      </c>
      <c r="B670" s="92" t="e">
        <f t="shared" si="47"/>
        <v>#N/A</v>
      </c>
      <c r="C670" s="92" t="e">
        <f t="shared" si="48"/>
        <v>#N/A</v>
      </c>
      <c r="D670" s="92" t="e">
        <f t="shared" si="42"/>
        <v>#N/A</v>
      </c>
      <c r="E670" s="92" t="e">
        <f>IF(ISERROR(A670),NA(),SUM(B$22:B670))</f>
        <v>#N/A</v>
      </c>
    </row>
    <row r="671" spans="1:5" x14ac:dyDescent="0.25">
      <c r="A671" s="2" t="e">
        <f t="shared" si="46"/>
        <v>#N/A</v>
      </c>
      <c r="B671" s="92" t="e">
        <f t="shared" si="47"/>
        <v>#N/A</v>
      </c>
      <c r="C671" s="92" t="e">
        <f t="shared" si="48"/>
        <v>#N/A</v>
      </c>
      <c r="D671" s="92" t="e">
        <f t="shared" si="42"/>
        <v>#N/A</v>
      </c>
      <c r="E671" s="92" t="e">
        <f>IF(ISERROR(A671),NA(),SUM(B$22:B671))</f>
        <v>#N/A</v>
      </c>
    </row>
    <row r="672" spans="1:5" x14ac:dyDescent="0.25">
      <c r="A672" s="2" t="e">
        <f t="shared" si="46"/>
        <v>#N/A</v>
      </c>
      <c r="B672" s="92" t="e">
        <f t="shared" si="47"/>
        <v>#N/A</v>
      </c>
      <c r="C672" s="92" t="e">
        <f t="shared" si="48"/>
        <v>#N/A</v>
      </c>
      <c r="D672" s="92" t="e">
        <f t="shared" ref="D672:D735" si="49">IF(ISERROR(A672),NA(),D671-C672+B672)</f>
        <v>#N/A</v>
      </c>
      <c r="E672" s="92" t="e">
        <f>IF(ISERROR(A672),NA(),SUM(B$22:B672))</f>
        <v>#N/A</v>
      </c>
    </row>
    <row r="673" spans="1:5" x14ac:dyDescent="0.25">
      <c r="A673" s="2" t="e">
        <f t="shared" si="46"/>
        <v>#N/A</v>
      </c>
      <c r="B673" s="92" t="e">
        <f t="shared" si="47"/>
        <v>#N/A</v>
      </c>
      <c r="C673" s="92" t="e">
        <f t="shared" si="48"/>
        <v>#N/A</v>
      </c>
      <c r="D673" s="92" t="e">
        <f t="shared" si="49"/>
        <v>#N/A</v>
      </c>
      <c r="E673" s="92" t="e">
        <f>IF(ISERROR(A673),NA(),SUM(B$22:B673))</f>
        <v>#N/A</v>
      </c>
    </row>
    <row r="674" spans="1:5" x14ac:dyDescent="0.25">
      <c r="A674" s="2" t="e">
        <f t="shared" si="46"/>
        <v>#N/A</v>
      </c>
      <c r="B674" s="92" t="e">
        <f t="shared" si="47"/>
        <v>#N/A</v>
      </c>
      <c r="C674" s="92" t="e">
        <f t="shared" si="48"/>
        <v>#N/A</v>
      </c>
      <c r="D674" s="92" t="e">
        <f t="shared" si="49"/>
        <v>#N/A</v>
      </c>
      <c r="E674" s="92" t="e">
        <f>IF(ISERROR(A674),NA(),SUM(B$22:B674))</f>
        <v>#N/A</v>
      </c>
    </row>
    <row r="675" spans="1:5" x14ac:dyDescent="0.25">
      <c r="A675" s="2" t="e">
        <f t="shared" si="46"/>
        <v>#N/A</v>
      </c>
      <c r="B675" s="92" t="e">
        <f t="shared" si="47"/>
        <v>#N/A</v>
      </c>
      <c r="C675" s="92" t="e">
        <f t="shared" si="48"/>
        <v>#N/A</v>
      </c>
      <c r="D675" s="92" t="e">
        <f t="shared" si="49"/>
        <v>#N/A</v>
      </c>
      <c r="E675" s="92" t="e">
        <f>IF(ISERROR(A675),NA(),SUM(B$22:B675))</f>
        <v>#N/A</v>
      </c>
    </row>
    <row r="676" spans="1:5" x14ac:dyDescent="0.25">
      <c r="A676" s="2" t="e">
        <f t="shared" si="46"/>
        <v>#N/A</v>
      </c>
      <c r="B676" s="92" t="e">
        <f t="shared" si="47"/>
        <v>#N/A</v>
      </c>
      <c r="C676" s="92" t="e">
        <f t="shared" si="48"/>
        <v>#N/A</v>
      </c>
      <c r="D676" s="92" t="e">
        <f t="shared" si="49"/>
        <v>#N/A</v>
      </c>
      <c r="E676" s="92" t="e">
        <f>IF(ISERROR(A676),NA(),SUM(B$22:B676))</f>
        <v>#N/A</v>
      </c>
    </row>
    <row r="677" spans="1:5" x14ac:dyDescent="0.25">
      <c r="A677" s="2" t="e">
        <f t="shared" si="46"/>
        <v>#N/A</v>
      </c>
      <c r="B677" s="92" t="e">
        <f t="shared" si="47"/>
        <v>#N/A</v>
      </c>
      <c r="C677" s="92" t="e">
        <f t="shared" si="48"/>
        <v>#N/A</v>
      </c>
      <c r="D677" s="92" t="e">
        <f t="shared" si="49"/>
        <v>#N/A</v>
      </c>
      <c r="E677" s="92" t="e">
        <f>IF(ISERROR(A677),NA(),SUM(B$22:B677))</f>
        <v>#N/A</v>
      </c>
    </row>
    <row r="678" spans="1:5" x14ac:dyDescent="0.25">
      <c r="A678" s="2" t="e">
        <f t="shared" si="46"/>
        <v>#N/A</v>
      </c>
      <c r="B678" s="92" t="e">
        <f t="shared" si="47"/>
        <v>#N/A</v>
      </c>
      <c r="C678" s="92" t="e">
        <f t="shared" si="48"/>
        <v>#N/A</v>
      </c>
      <c r="D678" s="92" t="e">
        <f t="shared" si="49"/>
        <v>#N/A</v>
      </c>
      <c r="E678" s="92" t="e">
        <f>IF(ISERROR(A678),NA(),SUM(B$22:B678))</f>
        <v>#N/A</v>
      </c>
    </row>
    <row r="679" spans="1:5" x14ac:dyDescent="0.25">
      <c r="A679" s="2" t="e">
        <f t="shared" si="46"/>
        <v>#N/A</v>
      </c>
      <c r="B679" s="92" t="e">
        <f t="shared" si="47"/>
        <v>#N/A</v>
      </c>
      <c r="C679" s="92" t="e">
        <f t="shared" si="48"/>
        <v>#N/A</v>
      </c>
      <c r="D679" s="92" t="e">
        <f t="shared" si="49"/>
        <v>#N/A</v>
      </c>
      <c r="E679" s="92" t="e">
        <f>IF(ISERROR(A679),NA(),SUM(B$22:B679))</f>
        <v>#N/A</v>
      </c>
    </row>
    <row r="680" spans="1:5" x14ac:dyDescent="0.25">
      <c r="A680" s="2" t="e">
        <f t="shared" si="46"/>
        <v>#N/A</v>
      </c>
      <c r="B680" s="92" t="e">
        <f t="shared" si="47"/>
        <v>#N/A</v>
      </c>
      <c r="C680" s="92" t="e">
        <f t="shared" si="48"/>
        <v>#N/A</v>
      </c>
      <c r="D680" s="92" t="e">
        <f t="shared" si="49"/>
        <v>#N/A</v>
      </c>
      <c r="E680" s="92" t="e">
        <f>IF(ISERROR(A680),NA(),SUM(B$22:B680))</f>
        <v>#N/A</v>
      </c>
    </row>
    <row r="681" spans="1:5" x14ac:dyDescent="0.25">
      <c r="A681" s="2" t="e">
        <f t="shared" si="46"/>
        <v>#N/A</v>
      </c>
      <c r="B681" s="92" t="e">
        <f t="shared" si="47"/>
        <v>#N/A</v>
      </c>
      <c r="C681" s="92" t="e">
        <f t="shared" si="48"/>
        <v>#N/A</v>
      </c>
      <c r="D681" s="92" t="e">
        <f t="shared" si="49"/>
        <v>#N/A</v>
      </c>
      <c r="E681" s="92" t="e">
        <f>IF(ISERROR(A681),NA(),SUM(B$22:B681))</f>
        <v>#N/A</v>
      </c>
    </row>
    <row r="682" spans="1:5" x14ac:dyDescent="0.25">
      <c r="A682" s="2" t="e">
        <f t="shared" si="46"/>
        <v>#N/A</v>
      </c>
      <c r="B682" s="92" t="e">
        <f t="shared" si="47"/>
        <v>#N/A</v>
      </c>
      <c r="C682" s="92" t="e">
        <f t="shared" si="48"/>
        <v>#N/A</v>
      </c>
      <c r="D682" s="92" t="e">
        <f t="shared" si="49"/>
        <v>#N/A</v>
      </c>
      <c r="E682" s="92" t="e">
        <f>IF(ISERROR(A682),NA(),SUM(B$22:B682))</f>
        <v>#N/A</v>
      </c>
    </row>
    <row r="683" spans="1:5" x14ac:dyDescent="0.25">
      <c r="A683" s="2" t="e">
        <f t="shared" ref="A683:A689" si="50">IF(type=1,IF(A682&gt;=nper-1,NA(),A682+1),IF(A682&gt;=nper,NA(),A682+1))</f>
        <v>#N/A</v>
      </c>
      <c r="B683" s="92" t="e">
        <f t="shared" ref="B683:B689" si="51">IF(ISERROR(A683),NA(),D682*rper)</f>
        <v>#N/A</v>
      </c>
      <c r="C683" s="92" t="e">
        <f t="shared" ref="C683:C689" si="52">IF(A683&lt;=IF(type=1,nper-1,nper),FV(gper,A683,,-w),NA())</f>
        <v>#N/A</v>
      </c>
      <c r="D683" s="92" t="e">
        <f t="shared" si="49"/>
        <v>#N/A</v>
      </c>
      <c r="E683" s="92" t="e">
        <f>IF(ISERROR(A683),NA(),SUM(B$22:B683))</f>
        <v>#N/A</v>
      </c>
    </row>
    <row r="684" spans="1:5" x14ac:dyDescent="0.25">
      <c r="A684" s="2" t="e">
        <f t="shared" si="50"/>
        <v>#N/A</v>
      </c>
      <c r="B684" s="92" t="e">
        <f t="shared" si="51"/>
        <v>#N/A</v>
      </c>
      <c r="C684" s="92" t="e">
        <f t="shared" si="52"/>
        <v>#N/A</v>
      </c>
      <c r="D684" s="92" t="e">
        <f t="shared" si="49"/>
        <v>#N/A</v>
      </c>
      <c r="E684" s="92" t="e">
        <f>IF(ISERROR(A684),NA(),SUM(B$22:B684))</f>
        <v>#N/A</v>
      </c>
    </row>
    <row r="685" spans="1:5" x14ac:dyDescent="0.25">
      <c r="A685" s="2" t="e">
        <f t="shared" si="50"/>
        <v>#N/A</v>
      </c>
      <c r="B685" s="92" t="e">
        <f t="shared" si="51"/>
        <v>#N/A</v>
      </c>
      <c r="C685" s="92" t="e">
        <f t="shared" si="52"/>
        <v>#N/A</v>
      </c>
      <c r="D685" s="92" t="e">
        <f t="shared" si="49"/>
        <v>#N/A</v>
      </c>
      <c r="E685" s="92" t="e">
        <f>IF(ISERROR(A685),NA(),SUM(B$22:B685))</f>
        <v>#N/A</v>
      </c>
    </row>
    <row r="686" spans="1:5" x14ac:dyDescent="0.25">
      <c r="A686" s="2" t="e">
        <f t="shared" si="50"/>
        <v>#N/A</v>
      </c>
      <c r="B686" s="92" t="e">
        <f t="shared" si="51"/>
        <v>#N/A</v>
      </c>
      <c r="C686" s="92" t="e">
        <f t="shared" si="52"/>
        <v>#N/A</v>
      </c>
      <c r="D686" s="92" t="e">
        <f t="shared" si="49"/>
        <v>#N/A</v>
      </c>
      <c r="E686" s="92" t="e">
        <f>IF(ISERROR(A686),NA(),SUM(B$22:B686))</f>
        <v>#N/A</v>
      </c>
    </row>
    <row r="687" spans="1:5" x14ac:dyDescent="0.25">
      <c r="A687" s="2" t="e">
        <f t="shared" si="50"/>
        <v>#N/A</v>
      </c>
      <c r="B687" s="92" t="e">
        <f t="shared" si="51"/>
        <v>#N/A</v>
      </c>
      <c r="C687" s="92" t="e">
        <f t="shared" si="52"/>
        <v>#N/A</v>
      </c>
      <c r="D687" s="92" t="e">
        <f t="shared" si="49"/>
        <v>#N/A</v>
      </c>
      <c r="E687" s="92" t="e">
        <f>IF(ISERROR(A687),NA(),SUM(B$22:B687))</f>
        <v>#N/A</v>
      </c>
    </row>
    <row r="688" spans="1:5" x14ac:dyDescent="0.25">
      <c r="A688" s="2" t="e">
        <f t="shared" si="50"/>
        <v>#N/A</v>
      </c>
      <c r="B688" s="92" t="e">
        <f t="shared" si="51"/>
        <v>#N/A</v>
      </c>
      <c r="C688" s="92" t="e">
        <f t="shared" si="52"/>
        <v>#N/A</v>
      </c>
      <c r="D688" s="92" t="e">
        <f t="shared" si="49"/>
        <v>#N/A</v>
      </c>
      <c r="E688" s="92" t="e">
        <f>IF(ISERROR(A688),NA(),SUM(B$22:B688))</f>
        <v>#N/A</v>
      </c>
    </row>
    <row r="689" spans="1:5" x14ac:dyDescent="0.25">
      <c r="A689" s="2" t="e">
        <f t="shared" si="50"/>
        <v>#N/A</v>
      </c>
      <c r="B689" s="92" t="e">
        <f t="shared" si="51"/>
        <v>#N/A</v>
      </c>
      <c r="C689" s="92" t="e">
        <f t="shared" si="52"/>
        <v>#N/A</v>
      </c>
      <c r="D689" s="92" t="e">
        <f t="shared" si="49"/>
        <v>#N/A</v>
      </c>
      <c r="E689" s="92" t="e">
        <f>IF(ISERROR(A689),NA(),SUM(B$22:B689))</f>
        <v>#N/A</v>
      </c>
    </row>
    <row r="690" spans="1:5" x14ac:dyDescent="0.25">
      <c r="A690" s="2" t="e">
        <f t="shared" ref="A690:A742" si="53">IF(type=1,IF(A689&gt;=nper-1,NA(),A689+1),IF(A689&gt;=nper,NA(),A689+1))</f>
        <v>#N/A</v>
      </c>
      <c r="B690" s="92" t="e">
        <f t="shared" ref="B690:B742" si="54">IF(ISERROR(A690),NA(),D689*rper)</f>
        <v>#N/A</v>
      </c>
      <c r="C690" s="92" t="e">
        <f t="shared" ref="C690:C742" si="55">IF(A690&lt;=IF(type=1,nper-1,nper),FV(gper,A690,,-w),NA())</f>
        <v>#N/A</v>
      </c>
      <c r="D690" s="92" t="e">
        <f t="shared" si="49"/>
        <v>#N/A</v>
      </c>
      <c r="E690" s="92" t="e">
        <f>IF(ISERROR(A690),NA(),SUM(B$22:B690))</f>
        <v>#N/A</v>
      </c>
    </row>
    <row r="691" spans="1:5" x14ac:dyDescent="0.25">
      <c r="A691" s="2" t="e">
        <f t="shared" si="53"/>
        <v>#N/A</v>
      </c>
      <c r="B691" s="92" t="e">
        <f t="shared" si="54"/>
        <v>#N/A</v>
      </c>
      <c r="C691" s="92" t="e">
        <f t="shared" si="55"/>
        <v>#N/A</v>
      </c>
      <c r="D691" s="92" t="e">
        <f t="shared" si="49"/>
        <v>#N/A</v>
      </c>
      <c r="E691" s="92" t="e">
        <f>IF(ISERROR(A691),NA(),SUM(B$22:B691))</f>
        <v>#N/A</v>
      </c>
    </row>
    <row r="692" spans="1:5" x14ac:dyDescent="0.25">
      <c r="A692" s="2" t="e">
        <f t="shared" si="53"/>
        <v>#N/A</v>
      </c>
      <c r="B692" s="92" t="e">
        <f t="shared" si="54"/>
        <v>#N/A</v>
      </c>
      <c r="C692" s="92" t="e">
        <f t="shared" si="55"/>
        <v>#N/A</v>
      </c>
      <c r="D692" s="92" t="e">
        <f t="shared" si="49"/>
        <v>#N/A</v>
      </c>
      <c r="E692" s="92" t="e">
        <f>IF(ISERROR(A692),NA(),SUM(B$22:B692))</f>
        <v>#N/A</v>
      </c>
    </row>
    <row r="693" spans="1:5" x14ac:dyDescent="0.25">
      <c r="A693" s="2" t="e">
        <f t="shared" si="53"/>
        <v>#N/A</v>
      </c>
      <c r="B693" s="92" t="e">
        <f t="shared" si="54"/>
        <v>#N/A</v>
      </c>
      <c r="C693" s="92" t="e">
        <f t="shared" si="55"/>
        <v>#N/A</v>
      </c>
      <c r="D693" s="92" t="e">
        <f t="shared" si="49"/>
        <v>#N/A</v>
      </c>
      <c r="E693" s="92" t="e">
        <f>IF(ISERROR(A693),NA(),SUM(B$22:B693))</f>
        <v>#N/A</v>
      </c>
    </row>
    <row r="694" spans="1:5" x14ac:dyDescent="0.25">
      <c r="A694" s="2" t="e">
        <f t="shared" si="53"/>
        <v>#N/A</v>
      </c>
      <c r="B694" s="92" t="e">
        <f t="shared" si="54"/>
        <v>#N/A</v>
      </c>
      <c r="C694" s="92" t="e">
        <f t="shared" si="55"/>
        <v>#N/A</v>
      </c>
      <c r="D694" s="92" t="e">
        <f t="shared" si="49"/>
        <v>#N/A</v>
      </c>
      <c r="E694" s="92" t="e">
        <f>IF(ISERROR(A694),NA(),SUM(B$22:B694))</f>
        <v>#N/A</v>
      </c>
    </row>
    <row r="695" spans="1:5" x14ac:dyDescent="0.25">
      <c r="A695" s="2" t="e">
        <f t="shared" si="53"/>
        <v>#N/A</v>
      </c>
      <c r="B695" s="92" t="e">
        <f t="shared" si="54"/>
        <v>#N/A</v>
      </c>
      <c r="C695" s="92" t="e">
        <f t="shared" si="55"/>
        <v>#N/A</v>
      </c>
      <c r="D695" s="92" t="e">
        <f t="shared" si="49"/>
        <v>#N/A</v>
      </c>
      <c r="E695" s="92" t="e">
        <f>IF(ISERROR(A695),NA(),SUM(B$22:B695))</f>
        <v>#N/A</v>
      </c>
    </row>
    <row r="696" spans="1:5" x14ac:dyDescent="0.25">
      <c r="A696" s="2" t="e">
        <f t="shared" si="53"/>
        <v>#N/A</v>
      </c>
      <c r="B696" s="92" t="e">
        <f t="shared" si="54"/>
        <v>#N/A</v>
      </c>
      <c r="C696" s="92" t="e">
        <f t="shared" si="55"/>
        <v>#N/A</v>
      </c>
      <c r="D696" s="92" t="e">
        <f t="shared" si="49"/>
        <v>#N/A</v>
      </c>
      <c r="E696" s="92" t="e">
        <f>IF(ISERROR(A696),NA(),SUM(B$22:B696))</f>
        <v>#N/A</v>
      </c>
    </row>
    <row r="697" spans="1:5" x14ac:dyDescent="0.25">
      <c r="A697" s="2" t="e">
        <f t="shared" si="53"/>
        <v>#N/A</v>
      </c>
      <c r="B697" s="92" t="e">
        <f t="shared" si="54"/>
        <v>#N/A</v>
      </c>
      <c r="C697" s="92" t="e">
        <f t="shared" si="55"/>
        <v>#N/A</v>
      </c>
      <c r="D697" s="92" t="e">
        <f t="shared" si="49"/>
        <v>#N/A</v>
      </c>
      <c r="E697" s="92" t="e">
        <f>IF(ISERROR(A697),NA(),SUM(B$22:B697))</f>
        <v>#N/A</v>
      </c>
    </row>
    <row r="698" spans="1:5" x14ac:dyDescent="0.25">
      <c r="A698" s="2" t="e">
        <f t="shared" si="53"/>
        <v>#N/A</v>
      </c>
      <c r="B698" s="92" t="e">
        <f t="shared" si="54"/>
        <v>#N/A</v>
      </c>
      <c r="C698" s="92" t="e">
        <f t="shared" si="55"/>
        <v>#N/A</v>
      </c>
      <c r="D698" s="92" t="e">
        <f t="shared" si="49"/>
        <v>#N/A</v>
      </c>
      <c r="E698" s="92" t="e">
        <f>IF(ISERROR(A698),NA(),SUM(B$22:B698))</f>
        <v>#N/A</v>
      </c>
    </row>
    <row r="699" spans="1:5" x14ac:dyDescent="0.25">
      <c r="A699" s="2" t="e">
        <f t="shared" si="53"/>
        <v>#N/A</v>
      </c>
      <c r="B699" s="92" t="e">
        <f t="shared" si="54"/>
        <v>#N/A</v>
      </c>
      <c r="C699" s="92" t="e">
        <f t="shared" si="55"/>
        <v>#N/A</v>
      </c>
      <c r="D699" s="92" t="e">
        <f t="shared" si="49"/>
        <v>#N/A</v>
      </c>
      <c r="E699" s="92" t="e">
        <f>IF(ISERROR(A699),NA(),SUM(B$22:B699))</f>
        <v>#N/A</v>
      </c>
    </row>
    <row r="700" spans="1:5" x14ac:dyDescent="0.25">
      <c r="A700" s="2" t="e">
        <f t="shared" si="53"/>
        <v>#N/A</v>
      </c>
      <c r="B700" s="92" t="e">
        <f t="shared" si="54"/>
        <v>#N/A</v>
      </c>
      <c r="C700" s="92" t="e">
        <f t="shared" si="55"/>
        <v>#N/A</v>
      </c>
      <c r="D700" s="92" t="e">
        <f t="shared" si="49"/>
        <v>#N/A</v>
      </c>
      <c r="E700" s="92" t="e">
        <f>IF(ISERROR(A700),NA(),SUM(B$22:B700))</f>
        <v>#N/A</v>
      </c>
    </row>
    <row r="701" spans="1:5" x14ac:dyDescent="0.25">
      <c r="A701" s="2" t="e">
        <f t="shared" si="53"/>
        <v>#N/A</v>
      </c>
      <c r="B701" s="92" t="e">
        <f t="shared" si="54"/>
        <v>#N/A</v>
      </c>
      <c r="C701" s="92" t="e">
        <f t="shared" si="55"/>
        <v>#N/A</v>
      </c>
      <c r="D701" s="92" t="e">
        <f t="shared" si="49"/>
        <v>#N/A</v>
      </c>
      <c r="E701" s="92" t="e">
        <f>IF(ISERROR(A701),NA(),SUM(B$22:B701))</f>
        <v>#N/A</v>
      </c>
    </row>
    <row r="702" spans="1:5" x14ac:dyDescent="0.25">
      <c r="A702" s="2" t="e">
        <f t="shared" si="53"/>
        <v>#N/A</v>
      </c>
      <c r="B702" s="92" t="e">
        <f t="shared" si="54"/>
        <v>#N/A</v>
      </c>
      <c r="C702" s="92" t="e">
        <f t="shared" si="55"/>
        <v>#N/A</v>
      </c>
      <c r="D702" s="92" t="e">
        <f t="shared" si="49"/>
        <v>#N/A</v>
      </c>
      <c r="E702" s="92" t="e">
        <f>IF(ISERROR(A702),NA(),SUM(B$22:B702))</f>
        <v>#N/A</v>
      </c>
    </row>
    <row r="703" spans="1:5" x14ac:dyDescent="0.25">
      <c r="A703" s="2" t="e">
        <f t="shared" si="53"/>
        <v>#N/A</v>
      </c>
      <c r="B703" s="92" t="e">
        <f t="shared" si="54"/>
        <v>#N/A</v>
      </c>
      <c r="C703" s="92" t="e">
        <f t="shared" si="55"/>
        <v>#N/A</v>
      </c>
      <c r="D703" s="92" t="e">
        <f t="shared" si="49"/>
        <v>#N/A</v>
      </c>
      <c r="E703" s="92" t="e">
        <f>IF(ISERROR(A703),NA(),SUM(B$22:B703))</f>
        <v>#N/A</v>
      </c>
    </row>
    <row r="704" spans="1:5" x14ac:dyDescent="0.25">
      <c r="A704" s="2" t="e">
        <f t="shared" si="53"/>
        <v>#N/A</v>
      </c>
      <c r="B704" s="92" t="e">
        <f t="shared" si="54"/>
        <v>#N/A</v>
      </c>
      <c r="C704" s="92" t="e">
        <f t="shared" si="55"/>
        <v>#N/A</v>
      </c>
      <c r="D704" s="92" t="e">
        <f t="shared" si="49"/>
        <v>#N/A</v>
      </c>
      <c r="E704" s="92" t="e">
        <f>IF(ISERROR(A704),NA(),SUM(B$22:B704))</f>
        <v>#N/A</v>
      </c>
    </row>
    <row r="705" spans="1:5" x14ac:dyDescent="0.25">
      <c r="A705" s="2" t="e">
        <f t="shared" si="53"/>
        <v>#N/A</v>
      </c>
      <c r="B705" s="92" t="e">
        <f t="shared" si="54"/>
        <v>#N/A</v>
      </c>
      <c r="C705" s="92" t="e">
        <f t="shared" si="55"/>
        <v>#N/A</v>
      </c>
      <c r="D705" s="92" t="e">
        <f t="shared" si="49"/>
        <v>#N/A</v>
      </c>
      <c r="E705" s="92" t="e">
        <f>IF(ISERROR(A705),NA(),SUM(B$22:B705))</f>
        <v>#N/A</v>
      </c>
    </row>
    <row r="706" spans="1:5" x14ac:dyDescent="0.25">
      <c r="A706" s="2" t="e">
        <f t="shared" si="53"/>
        <v>#N/A</v>
      </c>
      <c r="B706" s="92" t="e">
        <f t="shared" si="54"/>
        <v>#N/A</v>
      </c>
      <c r="C706" s="92" t="e">
        <f t="shared" si="55"/>
        <v>#N/A</v>
      </c>
      <c r="D706" s="92" t="e">
        <f t="shared" si="49"/>
        <v>#N/A</v>
      </c>
      <c r="E706" s="92" t="e">
        <f>IF(ISERROR(A706),NA(),SUM(B$22:B706))</f>
        <v>#N/A</v>
      </c>
    </row>
    <row r="707" spans="1:5" x14ac:dyDescent="0.25">
      <c r="A707" s="2" t="e">
        <f t="shared" si="53"/>
        <v>#N/A</v>
      </c>
      <c r="B707" s="92" t="e">
        <f t="shared" si="54"/>
        <v>#N/A</v>
      </c>
      <c r="C707" s="92" t="e">
        <f t="shared" si="55"/>
        <v>#N/A</v>
      </c>
      <c r="D707" s="92" t="e">
        <f t="shared" si="49"/>
        <v>#N/A</v>
      </c>
      <c r="E707" s="92" t="e">
        <f>IF(ISERROR(A707),NA(),SUM(B$22:B707))</f>
        <v>#N/A</v>
      </c>
    </row>
    <row r="708" spans="1:5" x14ac:dyDescent="0.25">
      <c r="A708" s="2" t="e">
        <f t="shared" si="53"/>
        <v>#N/A</v>
      </c>
      <c r="B708" s="92" t="e">
        <f t="shared" si="54"/>
        <v>#N/A</v>
      </c>
      <c r="C708" s="92" t="e">
        <f t="shared" si="55"/>
        <v>#N/A</v>
      </c>
      <c r="D708" s="92" t="e">
        <f t="shared" si="49"/>
        <v>#N/A</v>
      </c>
      <c r="E708" s="92" t="e">
        <f>IF(ISERROR(A708),NA(),SUM(B$22:B708))</f>
        <v>#N/A</v>
      </c>
    </row>
    <row r="709" spans="1:5" x14ac:dyDescent="0.25">
      <c r="A709" s="2" t="e">
        <f t="shared" si="53"/>
        <v>#N/A</v>
      </c>
      <c r="B709" s="92" t="e">
        <f t="shared" si="54"/>
        <v>#N/A</v>
      </c>
      <c r="C709" s="92" t="e">
        <f t="shared" si="55"/>
        <v>#N/A</v>
      </c>
      <c r="D709" s="92" t="e">
        <f t="shared" si="49"/>
        <v>#N/A</v>
      </c>
      <c r="E709" s="92" t="e">
        <f>IF(ISERROR(A709),NA(),SUM(B$22:B709))</f>
        <v>#N/A</v>
      </c>
    </row>
    <row r="710" spans="1:5" x14ac:dyDescent="0.25">
      <c r="A710" s="2" t="e">
        <f t="shared" si="53"/>
        <v>#N/A</v>
      </c>
      <c r="B710" s="92" t="e">
        <f t="shared" si="54"/>
        <v>#N/A</v>
      </c>
      <c r="C710" s="92" t="e">
        <f t="shared" si="55"/>
        <v>#N/A</v>
      </c>
      <c r="D710" s="92" t="e">
        <f t="shared" si="49"/>
        <v>#N/A</v>
      </c>
      <c r="E710" s="92" t="e">
        <f>IF(ISERROR(A710),NA(),SUM(B$22:B710))</f>
        <v>#N/A</v>
      </c>
    </row>
    <row r="711" spans="1:5" x14ac:dyDescent="0.25">
      <c r="A711" s="2" t="e">
        <f t="shared" si="53"/>
        <v>#N/A</v>
      </c>
      <c r="B711" s="92" t="e">
        <f t="shared" si="54"/>
        <v>#N/A</v>
      </c>
      <c r="C711" s="92" t="e">
        <f t="shared" si="55"/>
        <v>#N/A</v>
      </c>
      <c r="D711" s="92" t="e">
        <f t="shared" si="49"/>
        <v>#N/A</v>
      </c>
      <c r="E711" s="92" t="e">
        <f>IF(ISERROR(A711),NA(),SUM(B$22:B711))</f>
        <v>#N/A</v>
      </c>
    </row>
    <row r="712" spans="1:5" x14ac:dyDescent="0.25">
      <c r="A712" s="2" t="e">
        <f t="shared" si="53"/>
        <v>#N/A</v>
      </c>
      <c r="B712" s="92" t="e">
        <f t="shared" si="54"/>
        <v>#N/A</v>
      </c>
      <c r="C712" s="92" t="e">
        <f t="shared" si="55"/>
        <v>#N/A</v>
      </c>
      <c r="D712" s="92" t="e">
        <f t="shared" si="49"/>
        <v>#N/A</v>
      </c>
      <c r="E712" s="92" t="e">
        <f>IF(ISERROR(A712),NA(),SUM(B$22:B712))</f>
        <v>#N/A</v>
      </c>
    </row>
    <row r="713" spans="1:5" x14ac:dyDescent="0.25">
      <c r="A713" s="2" t="e">
        <f t="shared" si="53"/>
        <v>#N/A</v>
      </c>
      <c r="B713" s="92" t="e">
        <f t="shared" si="54"/>
        <v>#N/A</v>
      </c>
      <c r="C713" s="92" t="e">
        <f t="shared" si="55"/>
        <v>#N/A</v>
      </c>
      <c r="D713" s="92" t="e">
        <f t="shared" si="49"/>
        <v>#N/A</v>
      </c>
      <c r="E713" s="92" t="e">
        <f>IF(ISERROR(A713),NA(),SUM(B$22:B713))</f>
        <v>#N/A</v>
      </c>
    </row>
    <row r="714" spans="1:5" x14ac:dyDescent="0.25">
      <c r="A714" s="2" t="e">
        <f t="shared" si="53"/>
        <v>#N/A</v>
      </c>
      <c r="B714" s="92" t="e">
        <f t="shared" si="54"/>
        <v>#N/A</v>
      </c>
      <c r="C714" s="92" t="e">
        <f t="shared" si="55"/>
        <v>#N/A</v>
      </c>
      <c r="D714" s="92" t="e">
        <f t="shared" si="49"/>
        <v>#N/A</v>
      </c>
      <c r="E714" s="92" t="e">
        <f>IF(ISERROR(A714),NA(),SUM(B$22:B714))</f>
        <v>#N/A</v>
      </c>
    </row>
    <row r="715" spans="1:5" x14ac:dyDescent="0.25">
      <c r="A715" s="2" t="e">
        <f t="shared" si="53"/>
        <v>#N/A</v>
      </c>
      <c r="B715" s="92" t="e">
        <f t="shared" si="54"/>
        <v>#N/A</v>
      </c>
      <c r="C715" s="92" t="e">
        <f t="shared" si="55"/>
        <v>#N/A</v>
      </c>
      <c r="D715" s="92" t="e">
        <f t="shared" si="49"/>
        <v>#N/A</v>
      </c>
      <c r="E715" s="92" t="e">
        <f>IF(ISERROR(A715),NA(),SUM(B$22:B715))</f>
        <v>#N/A</v>
      </c>
    </row>
    <row r="716" spans="1:5" x14ac:dyDescent="0.25">
      <c r="A716" s="2" t="e">
        <f t="shared" si="53"/>
        <v>#N/A</v>
      </c>
      <c r="B716" s="92" t="e">
        <f t="shared" si="54"/>
        <v>#N/A</v>
      </c>
      <c r="C716" s="92" t="e">
        <f t="shared" si="55"/>
        <v>#N/A</v>
      </c>
      <c r="D716" s="92" t="e">
        <f t="shared" si="49"/>
        <v>#N/A</v>
      </c>
      <c r="E716" s="92" t="e">
        <f>IF(ISERROR(A716),NA(),SUM(B$22:B716))</f>
        <v>#N/A</v>
      </c>
    </row>
    <row r="717" spans="1:5" x14ac:dyDescent="0.25">
      <c r="A717" s="2" t="e">
        <f t="shared" si="53"/>
        <v>#N/A</v>
      </c>
      <c r="B717" s="92" t="e">
        <f t="shared" si="54"/>
        <v>#N/A</v>
      </c>
      <c r="C717" s="92" t="e">
        <f t="shared" si="55"/>
        <v>#N/A</v>
      </c>
      <c r="D717" s="92" t="e">
        <f t="shared" si="49"/>
        <v>#N/A</v>
      </c>
      <c r="E717" s="92" t="e">
        <f>IF(ISERROR(A717),NA(),SUM(B$22:B717))</f>
        <v>#N/A</v>
      </c>
    </row>
    <row r="718" spans="1:5" x14ac:dyDescent="0.25">
      <c r="A718" s="2" t="e">
        <f t="shared" si="53"/>
        <v>#N/A</v>
      </c>
      <c r="B718" s="92" t="e">
        <f t="shared" si="54"/>
        <v>#N/A</v>
      </c>
      <c r="C718" s="92" t="e">
        <f t="shared" si="55"/>
        <v>#N/A</v>
      </c>
      <c r="D718" s="92" t="e">
        <f t="shared" si="49"/>
        <v>#N/A</v>
      </c>
      <c r="E718" s="92" t="e">
        <f>IF(ISERROR(A718),NA(),SUM(B$22:B718))</f>
        <v>#N/A</v>
      </c>
    </row>
    <row r="719" spans="1:5" x14ac:dyDescent="0.25">
      <c r="A719" s="2" t="e">
        <f t="shared" si="53"/>
        <v>#N/A</v>
      </c>
      <c r="B719" s="92" t="e">
        <f t="shared" si="54"/>
        <v>#N/A</v>
      </c>
      <c r="C719" s="92" t="e">
        <f t="shared" si="55"/>
        <v>#N/A</v>
      </c>
      <c r="D719" s="92" t="e">
        <f t="shared" si="49"/>
        <v>#N/A</v>
      </c>
      <c r="E719" s="92" t="e">
        <f>IF(ISERROR(A719),NA(),SUM(B$22:B719))</f>
        <v>#N/A</v>
      </c>
    </row>
    <row r="720" spans="1:5" x14ac:dyDescent="0.25">
      <c r="A720" s="2" t="e">
        <f t="shared" si="53"/>
        <v>#N/A</v>
      </c>
      <c r="B720" s="92" t="e">
        <f t="shared" si="54"/>
        <v>#N/A</v>
      </c>
      <c r="C720" s="92" t="e">
        <f t="shared" si="55"/>
        <v>#N/A</v>
      </c>
      <c r="D720" s="92" t="e">
        <f t="shared" si="49"/>
        <v>#N/A</v>
      </c>
      <c r="E720" s="92" t="e">
        <f>IF(ISERROR(A720),NA(),SUM(B$22:B720))</f>
        <v>#N/A</v>
      </c>
    </row>
    <row r="721" spans="1:5" x14ac:dyDescent="0.25">
      <c r="A721" s="2" t="e">
        <f t="shared" si="53"/>
        <v>#N/A</v>
      </c>
      <c r="B721" s="92" t="e">
        <f t="shared" si="54"/>
        <v>#N/A</v>
      </c>
      <c r="C721" s="92" t="e">
        <f t="shared" si="55"/>
        <v>#N/A</v>
      </c>
      <c r="D721" s="92" t="e">
        <f t="shared" si="49"/>
        <v>#N/A</v>
      </c>
      <c r="E721" s="92" t="e">
        <f>IF(ISERROR(A721),NA(),SUM(B$22:B721))</f>
        <v>#N/A</v>
      </c>
    </row>
    <row r="722" spans="1:5" x14ac:dyDescent="0.25">
      <c r="A722" s="2" t="e">
        <f t="shared" si="53"/>
        <v>#N/A</v>
      </c>
      <c r="B722" s="92" t="e">
        <f t="shared" si="54"/>
        <v>#N/A</v>
      </c>
      <c r="C722" s="92" t="e">
        <f t="shared" si="55"/>
        <v>#N/A</v>
      </c>
      <c r="D722" s="92" t="e">
        <f t="shared" si="49"/>
        <v>#N/A</v>
      </c>
      <c r="E722" s="92" t="e">
        <f>IF(ISERROR(A722),NA(),SUM(B$22:B722))</f>
        <v>#N/A</v>
      </c>
    </row>
    <row r="723" spans="1:5" x14ac:dyDescent="0.25">
      <c r="A723" s="2" t="e">
        <f t="shared" si="53"/>
        <v>#N/A</v>
      </c>
      <c r="B723" s="92" t="e">
        <f t="shared" si="54"/>
        <v>#N/A</v>
      </c>
      <c r="C723" s="92" t="e">
        <f t="shared" si="55"/>
        <v>#N/A</v>
      </c>
      <c r="D723" s="92" t="e">
        <f t="shared" si="49"/>
        <v>#N/A</v>
      </c>
      <c r="E723" s="92" t="e">
        <f>IF(ISERROR(A723),NA(),SUM(B$22:B723))</f>
        <v>#N/A</v>
      </c>
    </row>
    <row r="724" spans="1:5" x14ac:dyDescent="0.25">
      <c r="A724" s="2" t="e">
        <f t="shared" si="53"/>
        <v>#N/A</v>
      </c>
      <c r="B724" s="92" t="e">
        <f t="shared" si="54"/>
        <v>#N/A</v>
      </c>
      <c r="C724" s="92" t="e">
        <f t="shared" si="55"/>
        <v>#N/A</v>
      </c>
      <c r="D724" s="92" t="e">
        <f t="shared" si="49"/>
        <v>#N/A</v>
      </c>
      <c r="E724" s="92" t="e">
        <f>IF(ISERROR(A724),NA(),SUM(B$22:B724))</f>
        <v>#N/A</v>
      </c>
    </row>
    <row r="725" spans="1:5" x14ac:dyDescent="0.25">
      <c r="A725" s="2" t="e">
        <f t="shared" si="53"/>
        <v>#N/A</v>
      </c>
      <c r="B725" s="92" t="e">
        <f t="shared" si="54"/>
        <v>#N/A</v>
      </c>
      <c r="C725" s="92" t="e">
        <f t="shared" si="55"/>
        <v>#N/A</v>
      </c>
      <c r="D725" s="92" t="e">
        <f t="shared" si="49"/>
        <v>#N/A</v>
      </c>
      <c r="E725" s="92" t="e">
        <f>IF(ISERROR(A725),NA(),SUM(B$22:B725))</f>
        <v>#N/A</v>
      </c>
    </row>
    <row r="726" spans="1:5" x14ac:dyDescent="0.25">
      <c r="A726" s="2" t="e">
        <f t="shared" si="53"/>
        <v>#N/A</v>
      </c>
      <c r="B726" s="92" t="e">
        <f t="shared" si="54"/>
        <v>#N/A</v>
      </c>
      <c r="C726" s="92" t="e">
        <f t="shared" si="55"/>
        <v>#N/A</v>
      </c>
      <c r="D726" s="92" t="e">
        <f t="shared" si="49"/>
        <v>#N/A</v>
      </c>
      <c r="E726" s="92" t="e">
        <f>IF(ISERROR(A726),NA(),SUM(B$22:B726))</f>
        <v>#N/A</v>
      </c>
    </row>
    <row r="727" spans="1:5" x14ac:dyDescent="0.25">
      <c r="A727" s="2" t="e">
        <f t="shared" si="53"/>
        <v>#N/A</v>
      </c>
      <c r="B727" s="92" t="e">
        <f t="shared" si="54"/>
        <v>#N/A</v>
      </c>
      <c r="C727" s="92" t="e">
        <f t="shared" si="55"/>
        <v>#N/A</v>
      </c>
      <c r="D727" s="92" t="e">
        <f t="shared" si="49"/>
        <v>#N/A</v>
      </c>
      <c r="E727" s="92" t="e">
        <f>IF(ISERROR(A727),NA(),SUM(B$22:B727))</f>
        <v>#N/A</v>
      </c>
    </row>
    <row r="728" spans="1:5" x14ac:dyDescent="0.25">
      <c r="A728" s="2" t="e">
        <f t="shared" si="53"/>
        <v>#N/A</v>
      </c>
      <c r="B728" s="92" t="e">
        <f t="shared" si="54"/>
        <v>#N/A</v>
      </c>
      <c r="C728" s="92" t="e">
        <f t="shared" si="55"/>
        <v>#N/A</v>
      </c>
      <c r="D728" s="92" t="e">
        <f t="shared" si="49"/>
        <v>#N/A</v>
      </c>
      <c r="E728" s="92" t="e">
        <f>IF(ISERROR(A728),NA(),SUM(B$22:B728))</f>
        <v>#N/A</v>
      </c>
    </row>
    <row r="729" spans="1:5" x14ac:dyDescent="0.25">
      <c r="A729" s="2" t="e">
        <f t="shared" si="53"/>
        <v>#N/A</v>
      </c>
      <c r="B729" s="92" t="e">
        <f t="shared" si="54"/>
        <v>#N/A</v>
      </c>
      <c r="C729" s="92" t="e">
        <f t="shared" si="55"/>
        <v>#N/A</v>
      </c>
      <c r="D729" s="92" t="e">
        <f t="shared" si="49"/>
        <v>#N/A</v>
      </c>
      <c r="E729" s="92" t="e">
        <f>IF(ISERROR(A729),NA(),SUM(B$22:B729))</f>
        <v>#N/A</v>
      </c>
    </row>
    <row r="730" spans="1:5" x14ac:dyDescent="0.25">
      <c r="A730" s="2" t="e">
        <f t="shared" si="53"/>
        <v>#N/A</v>
      </c>
      <c r="B730" s="92" t="e">
        <f t="shared" si="54"/>
        <v>#N/A</v>
      </c>
      <c r="C730" s="92" t="e">
        <f t="shared" si="55"/>
        <v>#N/A</v>
      </c>
      <c r="D730" s="92" t="e">
        <f t="shared" si="49"/>
        <v>#N/A</v>
      </c>
      <c r="E730" s="92" t="e">
        <f>IF(ISERROR(A730),NA(),SUM(B$22:B730))</f>
        <v>#N/A</v>
      </c>
    </row>
    <row r="731" spans="1:5" x14ac:dyDescent="0.25">
      <c r="A731" s="2" t="e">
        <f t="shared" si="53"/>
        <v>#N/A</v>
      </c>
      <c r="B731" s="92" t="e">
        <f t="shared" si="54"/>
        <v>#N/A</v>
      </c>
      <c r="C731" s="92" t="e">
        <f t="shared" si="55"/>
        <v>#N/A</v>
      </c>
      <c r="D731" s="92" t="e">
        <f t="shared" si="49"/>
        <v>#N/A</v>
      </c>
      <c r="E731" s="92" t="e">
        <f>IF(ISERROR(A731),NA(),SUM(B$22:B731))</f>
        <v>#N/A</v>
      </c>
    </row>
    <row r="732" spans="1:5" x14ac:dyDescent="0.25">
      <c r="A732" s="2" t="e">
        <f t="shared" si="53"/>
        <v>#N/A</v>
      </c>
      <c r="B732" s="92" t="e">
        <f t="shared" si="54"/>
        <v>#N/A</v>
      </c>
      <c r="C732" s="92" t="e">
        <f t="shared" si="55"/>
        <v>#N/A</v>
      </c>
      <c r="D732" s="92" t="e">
        <f t="shared" si="49"/>
        <v>#N/A</v>
      </c>
      <c r="E732" s="92" t="e">
        <f>IF(ISERROR(A732),NA(),SUM(B$22:B732))</f>
        <v>#N/A</v>
      </c>
    </row>
    <row r="733" spans="1:5" x14ac:dyDescent="0.25">
      <c r="A733" s="2" t="e">
        <f t="shared" si="53"/>
        <v>#N/A</v>
      </c>
      <c r="B733" s="92" t="e">
        <f t="shared" si="54"/>
        <v>#N/A</v>
      </c>
      <c r="C733" s="92" t="e">
        <f t="shared" si="55"/>
        <v>#N/A</v>
      </c>
      <c r="D733" s="92" t="e">
        <f t="shared" si="49"/>
        <v>#N/A</v>
      </c>
      <c r="E733" s="92" t="e">
        <f>IF(ISERROR(A733),NA(),SUM(B$22:B733))</f>
        <v>#N/A</v>
      </c>
    </row>
    <row r="734" spans="1:5" x14ac:dyDescent="0.25">
      <c r="A734" s="2" t="e">
        <f t="shared" si="53"/>
        <v>#N/A</v>
      </c>
      <c r="B734" s="92" t="e">
        <f t="shared" si="54"/>
        <v>#N/A</v>
      </c>
      <c r="C734" s="92" t="e">
        <f t="shared" si="55"/>
        <v>#N/A</v>
      </c>
      <c r="D734" s="92" t="e">
        <f t="shared" si="49"/>
        <v>#N/A</v>
      </c>
      <c r="E734" s="92" t="e">
        <f>IF(ISERROR(A734),NA(),SUM(B$22:B734))</f>
        <v>#N/A</v>
      </c>
    </row>
    <row r="735" spans="1:5" x14ac:dyDescent="0.25">
      <c r="A735" s="2" t="e">
        <f t="shared" si="53"/>
        <v>#N/A</v>
      </c>
      <c r="B735" s="92" t="e">
        <f t="shared" si="54"/>
        <v>#N/A</v>
      </c>
      <c r="C735" s="92" t="e">
        <f t="shared" si="55"/>
        <v>#N/A</v>
      </c>
      <c r="D735" s="92" t="e">
        <f t="shared" si="49"/>
        <v>#N/A</v>
      </c>
      <c r="E735" s="92" t="e">
        <f>IF(ISERROR(A735),NA(),SUM(B$22:B735))</f>
        <v>#N/A</v>
      </c>
    </row>
    <row r="736" spans="1:5" x14ac:dyDescent="0.25">
      <c r="A736" s="2" t="e">
        <f t="shared" si="53"/>
        <v>#N/A</v>
      </c>
      <c r="B736" s="92" t="e">
        <f t="shared" si="54"/>
        <v>#N/A</v>
      </c>
      <c r="C736" s="92" t="e">
        <f t="shared" si="55"/>
        <v>#N/A</v>
      </c>
      <c r="D736" s="92" t="e">
        <f t="shared" ref="D736:D742" si="56">IF(ISERROR(A736),NA(),D735-C736+B736)</f>
        <v>#N/A</v>
      </c>
      <c r="E736" s="92" t="e">
        <f>IF(ISERROR(A736),NA(),SUM(B$22:B736))</f>
        <v>#N/A</v>
      </c>
    </row>
    <row r="737" spans="1:5" x14ac:dyDescent="0.25">
      <c r="A737" s="2" t="e">
        <f t="shared" si="53"/>
        <v>#N/A</v>
      </c>
      <c r="B737" s="92" t="e">
        <f t="shared" si="54"/>
        <v>#N/A</v>
      </c>
      <c r="C737" s="92" t="e">
        <f t="shared" si="55"/>
        <v>#N/A</v>
      </c>
      <c r="D737" s="92" t="e">
        <f t="shared" si="56"/>
        <v>#N/A</v>
      </c>
      <c r="E737" s="92" t="e">
        <f>IF(ISERROR(A737),NA(),SUM(B$22:B737))</f>
        <v>#N/A</v>
      </c>
    </row>
    <row r="738" spans="1:5" x14ac:dyDescent="0.25">
      <c r="A738" s="2" t="e">
        <f t="shared" si="53"/>
        <v>#N/A</v>
      </c>
      <c r="B738" s="92" t="e">
        <f t="shared" si="54"/>
        <v>#N/A</v>
      </c>
      <c r="C738" s="92" t="e">
        <f t="shared" si="55"/>
        <v>#N/A</v>
      </c>
      <c r="D738" s="92" t="e">
        <f t="shared" si="56"/>
        <v>#N/A</v>
      </c>
      <c r="E738" s="92" t="e">
        <f>IF(ISERROR(A738),NA(),SUM(B$22:B738))</f>
        <v>#N/A</v>
      </c>
    </row>
    <row r="739" spans="1:5" x14ac:dyDescent="0.25">
      <c r="A739" s="2" t="e">
        <f t="shared" si="53"/>
        <v>#N/A</v>
      </c>
      <c r="B739" s="92" t="e">
        <f t="shared" si="54"/>
        <v>#N/A</v>
      </c>
      <c r="C739" s="92" t="e">
        <f t="shared" si="55"/>
        <v>#N/A</v>
      </c>
      <c r="D739" s="92" t="e">
        <f t="shared" si="56"/>
        <v>#N/A</v>
      </c>
      <c r="E739" s="92" t="e">
        <f>IF(ISERROR(A739),NA(),SUM(B$22:B739))</f>
        <v>#N/A</v>
      </c>
    </row>
    <row r="740" spans="1:5" x14ac:dyDescent="0.25">
      <c r="A740" s="2" t="e">
        <f t="shared" si="53"/>
        <v>#N/A</v>
      </c>
      <c r="B740" s="92" t="e">
        <f t="shared" si="54"/>
        <v>#N/A</v>
      </c>
      <c r="C740" s="92" t="e">
        <f t="shared" si="55"/>
        <v>#N/A</v>
      </c>
      <c r="D740" s="92" t="e">
        <f t="shared" si="56"/>
        <v>#N/A</v>
      </c>
      <c r="E740" s="92" t="e">
        <f>IF(ISERROR(A740),NA(),SUM(B$22:B740))</f>
        <v>#N/A</v>
      </c>
    </row>
    <row r="741" spans="1:5" x14ac:dyDescent="0.25">
      <c r="A741" s="2" t="e">
        <f t="shared" si="53"/>
        <v>#N/A</v>
      </c>
      <c r="B741" s="92" t="e">
        <f t="shared" si="54"/>
        <v>#N/A</v>
      </c>
      <c r="C741" s="92" t="e">
        <f t="shared" si="55"/>
        <v>#N/A</v>
      </c>
      <c r="D741" s="92" t="e">
        <f t="shared" si="56"/>
        <v>#N/A</v>
      </c>
      <c r="E741" s="92" t="e">
        <f>IF(ISERROR(A741),NA(),SUM(B$22:B741))</f>
        <v>#N/A</v>
      </c>
    </row>
    <row r="742" spans="1:5" x14ac:dyDescent="0.25">
      <c r="A742" s="2" t="e">
        <f t="shared" si="53"/>
        <v>#N/A</v>
      </c>
      <c r="B742" s="92" t="e">
        <f t="shared" si="54"/>
        <v>#N/A</v>
      </c>
      <c r="C742" s="92" t="e">
        <f t="shared" si="55"/>
        <v>#N/A</v>
      </c>
      <c r="D742" s="92" t="e">
        <f t="shared" si="56"/>
        <v>#N/A</v>
      </c>
      <c r="E742" s="92" t="e">
        <f>IF(ISERROR(A742),NA(),SUM(B$22:B742))</f>
        <v>#N/A</v>
      </c>
    </row>
    <row r="743" spans="1:5" x14ac:dyDescent="0.25">
      <c r="A743" s="121"/>
      <c r="B743" s="121"/>
      <c r="C743" s="121"/>
      <c r="D743" s="121"/>
      <c r="E743" s="121"/>
    </row>
  </sheetData>
  <conditionalFormatting sqref="A23:E742">
    <cfRule type="expression" dxfId="1" priority="1" stopIfTrue="1">
      <formula>ISERROR(A23)</formula>
    </cfRule>
    <cfRule type="expression" dxfId="0" priority="2" stopIfTrue="1">
      <formula>MOD(ROW(),2)=1</formula>
    </cfRule>
  </conditionalFormatting>
  <dataValidations count="3">
    <dataValidation type="list" allowBlank="1" showInputMessage="1" showErrorMessage="1" sqref="D10 IZ10 SV10 ACR10 AMN10 AWJ10 BGF10 BQB10 BZX10 CJT10 CTP10 DDL10 DNH10 DXD10 EGZ10 EQV10 FAR10 FKN10 FUJ10 GEF10 GOB10 GXX10 HHT10 HRP10 IBL10 ILH10 IVD10 JEZ10 JOV10 JYR10 KIN10 KSJ10 LCF10 LMB10 LVX10 MFT10 MPP10 MZL10 NJH10 NTD10 OCZ10 OMV10 OWR10 PGN10 PQJ10 QAF10 QKB10 QTX10 RDT10 RNP10 RXL10 SHH10 SRD10 TAZ10 TKV10 TUR10 UEN10 UOJ10 UYF10 VIB10 VRX10 WBT10 WLP10 WVL10 D65546 IZ65546 SV65546 ACR65546 AMN65546 AWJ65546 BGF65546 BQB65546 BZX65546 CJT65546 CTP65546 DDL65546 DNH65546 DXD65546 EGZ65546 EQV65546 FAR65546 FKN65546 FUJ65546 GEF65546 GOB65546 GXX65546 HHT65546 HRP65546 IBL65546 ILH65546 IVD65546 JEZ65546 JOV65546 JYR65546 KIN65546 KSJ65546 LCF65546 LMB65546 LVX65546 MFT65546 MPP65546 MZL65546 NJH65546 NTD65546 OCZ65546 OMV65546 OWR65546 PGN65546 PQJ65546 QAF65546 QKB65546 QTX65546 RDT65546 RNP65546 RXL65546 SHH65546 SRD65546 TAZ65546 TKV65546 TUR65546 UEN65546 UOJ65546 UYF65546 VIB65546 VRX65546 WBT65546 WLP65546 WVL65546 D131082 IZ131082 SV131082 ACR131082 AMN131082 AWJ131082 BGF131082 BQB131082 BZX131082 CJT131082 CTP131082 DDL131082 DNH131082 DXD131082 EGZ131082 EQV131082 FAR131082 FKN131082 FUJ131082 GEF131082 GOB131082 GXX131082 HHT131082 HRP131082 IBL131082 ILH131082 IVD131082 JEZ131082 JOV131082 JYR131082 KIN131082 KSJ131082 LCF131082 LMB131082 LVX131082 MFT131082 MPP131082 MZL131082 NJH131082 NTD131082 OCZ131082 OMV131082 OWR131082 PGN131082 PQJ131082 QAF131082 QKB131082 QTX131082 RDT131082 RNP131082 RXL131082 SHH131082 SRD131082 TAZ131082 TKV131082 TUR131082 UEN131082 UOJ131082 UYF131082 VIB131082 VRX131082 WBT131082 WLP131082 WVL131082 D196618 IZ196618 SV196618 ACR196618 AMN196618 AWJ196618 BGF196618 BQB196618 BZX196618 CJT196618 CTP196618 DDL196618 DNH196618 DXD196618 EGZ196618 EQV196618 FAR196618 FKN196618 FUJ196618 GEF196618 GOB196618 GXX196618 HHT196618 HRP196618 IBL196618 ILH196618 IVD196618 JEZ196618 JOV196618 JYR196618 KIN196618 KSJ196618 LCF196618 LMB196618 LVX196618 MFT196618 MPP196618 MZL196618 NJH196618 NTD196618 OCZ196618 OMV196618 OWR196618 PGN196618 PQJ196618 QAF196618 QKB196618 QTX196618 RDT196618 RNP196618 RXL196618 SHH196618 SRD196618 TAZ196618 TKV196618 TUR196618 UEN196618 UOJ196618 UYF196618 VIB196618 VRX196618 WBT196618 WLP196618 WVL196618 D262154 IZ262154 SV262154 ACR262154 AMN262154 AWJ262154 BGF262154 BQB262154 BZX262154 CJT262154 CTP262154 DDL262154 DNH262154 DXD262154 EGZ262154 EQV262154 FAR262154 FKN262154 FUJ262154 GEF262154 GOB262154 GXX262154 HHT262154 HRP262154 IBL262154 ILH262154 IVD262154 JEZ262154 JOV262154 JYR262154 KIN262154 KSJ262154 LCF262154 LMB262154 LVX262154 MFT262154 MPP262154 MZL262154 NJH262154 NTD262154 OCZ262154 OMV262154 OWR262154 PGN262154 PQJ262154 QAF262154 QKB262154 QTX262154 RDT262154 RNP262154 RXL262154 SHH262154 SRD262154 TAZ262154 TKV262154 TUR262154 UEN262154 UOJ262154 UYF262154 VIB262154 VRX262154 WBT262154 WLP262154 WVL262154 D327690 IZ327690 SV327690 ACR327690 AMN327690 AWJ327690 BGF327690 BQB327690 BZX327690 CJT327690 CTP327690 DDL327690 DNH327690 DXD327690 EGZ327690 EQV327690 FAR327690 FKN327690 FUJ327690 GEF327690 GOB327690 GXX327690 HHT327690 HRP327690 IBL327690 ILH327690 IVD327690 JEZ327690 JOV327690 JYR327690 KIN327690 KSJ327690 LCF327690 LMB327690 LVX327690 MFT327690 MPP327690 MZL327690 NJH327690 NTD327690 OCZ327690 OMV327690 OWR327690 PGN327690 PQJ327690 QAF327690 QKB327690 QTX327690 RDT327690 RNP327690 RXL327690 SHH327690 SRD327690 TAZ327690 TKV327690 TUR327690 UEN327690 UOJ327690 UYF327690 VIB327690 VRX327690 WBT327690 WLP327690 WVL327690 D393226 IZ393226 SV393226 ACR393226 AMN393226 AWJ393226 BGF393226 BQB393226 BZX393226 CJT393226 CTP393226 DDL393226 DNH393226 DXD393226 EGZ393226 EQV393226 FAR393226 FKN393226 FUJ393226 GEF393226 GOB393226 GXX393226 HHT393226 HRP393226 IBL393226 ILH393226 IVD393226 JEZ393226 JOV393226 JYR393226 KIN393226 KSJ393226 LCF393226 LMB393226 LVX393226 MFT393226 MPP393226 MZL393226 NJH393226 NTD393226 OCZ393226 OMV393226 OWR393226 PGN393226 PQJ393226 QAF393226 QKB393226 QTX393226 RDT393226 RNP393226 RXL393226 SHH393226 SRD393226 TAZ393226 TKV393226 TUR393226 UEN393226 UOJ393226 UYF393226 VIB393226 VRX393226 WBT393226 WLP393226 WVL393226 D458762 IZ458762 SV458762 ACR458762 AMN458762 AWJ458762 BGF458762 BQB458762 BZX458762 CJT458762 CTP458762 DDL458762 DNH458762 DXD458762 EGZ458762 EQV458762 FAR458762 FKN458762 FUJ458762 GEF458762 GOB458762 GXX458762 HHT458762 HRP458762 IBL458762 ILH458762 IVD458762 JEZ458762 JOV458762 JYR458762 KIN458762 KSJ458762 LCF458762 LMB458762 LVX458762 MFT458762 MPP458762 MZL458762 NJH458762 NTD458762 OCZ458762 OMV458762 OWR458762 PGN458762 PQJ458762 QAF458762 QKB458762 QTX458762 RDT458762 RNP458762 RXL458762 SHH458762 SRD458762 TAZ458762 TKV458762 TUR458762 UEN458762 UOJ458762 UYF458762 VIB458762 VRX458762 WBT458762 WLP458762 WVL458762 D524298 IZ524298 SV524298 ACR524298 AMN524298 AWJ524298 BGF524298 BQB524298 BZX524298 CJT524298 CTP524298 DDL524298 DNH524298 DXD524298 EGZ524298 EQV524298 FAR524298 FKN524298 FUJ524298 GEF524298 GOB524298 GXX524298 HHT524298 HRP524298 IBL524298 ILH524298 IVD524298 JEZ524298 JOV524298 JYR524298 KIN524298 KSJ524298 LCF524298 LMB524298 LVX524298 MFT524298 MPP524298 MZL524298 NJH524298 NTD524298 OCZ524298 OMV524298 OWR524298 PGN524298 PQJ524298 QAF524298 QKB524298 QTX524298 RDT524298 RNP524298 RXL524298 SHH524298 SRD524298 TAZ524298 TKV524298 TUR524298 UEN524298 UOJ524298 UYF524298 VIB524298 VRX524298 WBT524298 WLP524298 WVL524298 D589834 IZ589834 SV589834 ACR589834 AMN589834 AWJ589834 BGF589834 BQB589834 BZX589834 CJT589834 CTP589834 DDL589834 DNH589834 DXD589834 EGZ589834 EQV589834 FAR589834 FKN589834 FUJ589834 GEF589834 GOB589834 GXX589834 HHT589834 HRP589834 IBL589834 ILH589834 IVD589834 JEZ589834 JOV589834 JYR589834 KIN589834 KSJ589834 LCF589834 LMB589834 LVX589834 MFT589834 MPP589834 MZL589834 NJH589834 NTD589834 OCZ589834 OMV589834 OWR589834 PGN589834 PQJ589834 QAF589834 QKB589834 QTX589834 RDT589834 RNP589834 RXL589834 SHH589834 SRD589834 TAZ589834 TKV589834 TUR589834 UEN589834 UOJ589834 UYF589834 VIB589834 VRX589834 WBT589834 WLP589834 WVL589834 D655370 IZ655370 SV655370 ACR655370 AMN655370 AWJ655370 BGF655370 BQB655370 BZX655370 CJT655370 CTP655370 DDL655370 DNH655370 DXD655370 EGZ655370 EQV655370 FAR655370 FKN655370 FUJ655370 GEF655370 GOB655370 GXX655370 HHT655370 HRP655370 IBL655370 ILH655370 IVD655370 JEZ655370 JOV655370 JYR655370 KIN655370 KSJ655370 LCF655370 LMB655370 LVX655370 MFT655370 MPP655370 MZL655370 NJH655370 NTD655370 OCZ655370 OMV655370 OWR655370 PGN655370 PQJ655370 QAF655370 QKB655370 QTX655370 RDT655370 RNP655370 RXL655370 SHH655370 SRD655370 TAZ655370 TKV655370 TUR655370 UEN655370 UOJ655370 UYF655370 VIB655370 VRX655370 WBT655370 WLP655370 WVL655370 D720906 IZ720906 SV720906 ACR720906 AMN720906 AWJ720906 BGF720906 BQB720906 BZX720906 CJT720906 CTP720906 DDL720906 DNH720906 DXD720906 EGZ720906 EQV720906 FAR720906 FKN720906 FUJ720906 GEF720906 GOB720906 GXX720906 HHT720906 HRP720906 IBL720906 ILH720906 IVD720906 JEZ720906 JOV720906 JYR720906 KIN720906 KSJ720906 LCF720906 LMB720906 LVX720906 MFT720906 MPP720906 MZL720906 NJH720906 NTD720906 OCZ720906 OMV720906 OWR720906 PGN720906 PQJ720906 QAF720906 QKB720906 QTX720906 RDT720906 RNP720906 RXL720906 SHH720906 SRD720906 TAZ720906 TKV720906 TUR720906 UEN720906 UOJ720906 UYF720906 VIB720906 VRX720906 WBT720906 WLP720906 WVL720906 D786442 IZ786442 SV786442 ACR786442 AMN786442 AWJ786442 BGF786442 BQB786442 BZX786442 CJT786442 CTP786442 DDL786442 DNH786442 DXD786442 EGZ786442 EQV786442 FAR786442 FKN786442 FUJ786442 GEF786442 GOB786442 GXX786442 HHT786442 HRP786442 IBL786442 ILH786442 IVD786442 JEZ786442 JOV786442 JYR786442 KIN786442 KSJ786442 LCF786442 LMB786442 LVX786442 MFT786442 MPP786442 MZL786442 NJH786442 NTD786442 OCZ786442 OMV786442 OWR786442 PGN786442 PQJ786442 QAF786442 QKB786442 QTX786442 RDT786442 RNP786442 RXL786442 SHH786442 SRD786442 TAZ786442 TKV786442 TUR786442 UEN786442 UOJ786442 UYF786442 VIB786442 VRX786442 WBT786442 WLP786442 WVL786442 D851978 IZ851978 SV851978 ACR851978 AMN851978 AWJ851978 BGF851978 BQB851978 BZX851978 CJT851978 CTP851978 DDL851978 DNH851978 DXD851978 EGZ851978 EQV851978 FAR851978 FKN851978 FUJ851978 GEF851978 GOB851978 GXX851978 HHT851978 HRP851978 IBL851978 ILH851978 IVD851978 JEZ851978 JOV851978 JYR851978 KIN851978 KSJ851978 LCF851978 LMB851978 LVX851978 MFT851978 MPP851978 MZL851978 NJH851978 NTD851978 OCZ851978 OMV851978 OWR851978 PGN851978 PQJ851978 QAF851978 QKB851978 QTX851978 RDT851978 RNP851978 RXL851978 SHH851978 SRD851978 TAZ851978 TKV851978 TUR851978 UEN851978 UOJ851978 UYF851978 VIB851978 VRX851978 WBT851978 WLP851978 WVL851978 D917514 IZ917514 SV917514 ACR917514 AMN917514 AWJ917514 BGF917514 BQB917514 BZX917514 CJT917514 CTP917514 DDL917514 DNH917514 DXD917514 EGZ917514 EQV917514 FAR917514 FKN917514 FUJ917514 GEF917514 GOB917514 GXX917514 HHT917514 HRP917514 IBL917514 ILH917514 IVD917514 JEZ917514 JOV917514 JYR917514 KIN917514 KSJ917514 LCF917514 LMB917514 LVX917514 MFT917514 MPP917514 MZL917514 NJH917514 NTD917514 OCZ917514 OMV917514 OWR917514 PGN917514 PQJ917514 QAF917514 QKB917514 QTX917514 RDT917514 RNP917514 RXL917514 SHH917514 SRD917514 TAZ917514 TKV917514 TUR917514 UEN917514 UOJ917514 UYF917514 VIB917514 VRX917514 WBT917514 WLP917514 WVL917514 D983050 IZ983050 SV983050 ACR983050 AMN983050 AWJ983050 BGF983050 BQB983050 BZX983050 CJT983050 CTP983050 DDL983050 DNH983050 DXD983050 EGZ983050 EQV983050 FAR983050 FKN983050 FUJ983050 GEF983050 GOB983050 GXX983050 HHT983050 HRP983050 IBL983050 ILH983050 IVD983050 JEZ983050 JOV983050 JYR983050 KIN983050 KSJ983050 LCF983050 LMB983050 LVX983050 MFT983050 MPP983050 MZL983050 NJH983050 NTD983050 OCZ983050 OMV983050 OWR983050 PGN983050 PQJ983050 QAF983050 QKB983050 QTX983050 RDT983050 RNP983050 RXL983050 SHH983050 SRD983050 TAZ983050 TKV983050 TUR983050 UEN983050 UOJ983050 UYF983050 VIB983050 VRX983050 WBT983050 WLP983050 WVL983050">
      <formula1>"Beginning of Period, End of Period"</formula1>
    </dataValidation>
    <dataValidation type="list" allowBlank="1" showInputMessage="1" showErrorMessage="1" sqref="D9 IZ9 SV9 ACR9 AMN9 AWJ9 BGF9 BQB9 BZX9 CJT9 CTP9 DDL9 DNH9 DXD9 EGZ9 EQV9 FAR9 FKN9 FUJ9 GEF9 GOB9 GXX9 HHT9 HRP9 IBL9 ILH9 IVD9 JEZ9 JOV9 JYR9 KIN9 KSJ9 LCF9 LMB9 LVX9 MFT9 MPP9 MZL9 NJH9 NTD9 OCZ9 OMV9 OWR9 PGN9 PQJ9 QAF9 QKB9 QTX9 RDT9 RNP9 RXL9 SHH9 SRD9 TAZ9 TKV9 TUR9 UEN9 UOJ9 UYF9 VIB9 VRX9 WBT9 WLP9 WVL9 D65545 IZ65545 SV65545 ACR65545 AMN65545 AWJ65545 BGF65545 BQB65545 BZX65545 CJT65545 CTP65545 DDL65545 DNH65545 DXD65545 EGZ65545 EQV65545 FAR65545 FKN65545 FUJ65545 GEF65545 GOB65545 GXX65545 HHT65545 HRP65545 IBL65545 ILH65545 IVD65545 JEZ65545 JOV65545 JYR65545 KIN65545 KSJ65545 LCF65545 LMB65545 LVX65545 MFT65545 MPP65545 MZL65545 NJH65545 NTD65545 OCZ65545 OMV65545 OWR65545 PGN65545 PQJ65545 QAF65545 QKB65545 QTX65545 RDT65545 RNP65545 RXL65545 SHH65545 SRD65545 TAZ65545 TKV65545 TUR65545 UEN65545 UOJ65545 UYF65545 VIB65545 VRX65545 WBT65545 WLP65545 WVL65545 D131081 IZ131081 SV131081 ACR131081 AMN131081 AWJ131081 BGF131081 BQB131081 BZX131081 CJT131081 CTP131081 DDL131081 DNH131081 DXD131081 EGZ131081 EQV131081 FAR131081 FKN131081 FUJ131081 GEF131081 GOB131081 GXX131081 HHT131081 HRP131081 IBL131081 ILH131081 IVD131081 JEZ131081 JOV131081 JYR131081 KIN131081 KSJ131081 LCF131081 LMB131081 LVX131081 MFT131081 MPP131081 MZL131081 NJH131081 NTD131081 OCZ131081 OMV131081 OWR131081 PGN131081 PQJ131081 QAF131081 QKB131081 QTX131081 RDT131081 RNP131081 RXL131081 SHH131081 SRD131081 TAZ131081 TKV131081 TUR131081 UEN131081 UOJ131081 UYF131081 VIB131081 VRX131081 WBT131081 WLP131081 WVL131081 D196617 IZ196617 SV196617 ACR196617 AMN196617 AWJ196617 BGF196617 BQB196617 BZX196617 CJT196617 CTP196617 DDL196617 DNH196617 DXD196617 EGZ196617 EQV196617 FAR196617 FKN196617 FUJ196617 GEF196617 GOB196617 GXX196617 HHT196617 HRP196617 IBL196617 ILH196617 IVD196617 JEZ196617 JOV196617 JYR196617 KIN196617 KSJ196617 LCF196617 LMB196617 LVX196617 MFT196617 MPP196617 MZL196617 NJH196617 NTD196617 OCZ196617 OMV196617 OWR196617 PGN196617 PQJ196617 QAF196617 QKB196617 QTX196617 RDT196617 RNP196617 RXL196617 SHH196617 SRD196617 TAZ196617 TKV196617 TUR196617 UEN196617 UOJ196617 UYF196617 VIB196617 VRX196617 WBT196617 WLP196617 WVL196617 D262153 IZ262153 SV262153 ACR262153 AMN262153 AWJ262153 BGF262153 BQB262153 BZX262153 CJT262153 CTP262153 DDL262153 DNH262153 DXD262153 EGZ262153 EQV262153 FAR262153 FKN262153 FUJ262153 GEF262153 GOB262153 GXX262153 HHT262153 HRP262153 IBL262153 ILH262153 IVD262153 JEZ262153 JOV262153 JYR262153 KIN262153 KSJ262153 LCF262153 LMB262153 LVX262153 MFT262153 MPP262153 MZL262153 NJH262153 NTD262153 OCZ262153 OMV262153 OWR262153 PGN262153 PQJ262153 QAF262153 QKB262153 QTX262153 RDT262153 RNP262153 RXL262153 SHH262153 SRD262153 TAZ262153 TKV262153 TUR262153 UEN262153 UOJ262153 UYF262153 VIB262153 VRX262153 WBT262153 WLP262153 WVL262153 D327689 IZ327689 SV327689 ACR327689 AMN327689 AWJ327689 BGF327689 BQB327689 BZX327689 CJT327689 CTP327689 DDL327689 DNH327689 DXD327689 EGZ327689 EQV327689 FAR327689 FKN327689 FUJ327689 GEF327689 GOB327689 GXX327689 HHT327689 HRP327689 IBL327689 ILH327689 IVD327689 JEZ327689 JOV327689 JYR327689 KIN327689 KSJ327689 LCF327689 LMB327689 LVX327689 MFT327689 MPP327689 MZL327689 NJH327689 NTD327689 OCZ327689 OMV327689 OWR327689 PGN327689 PQJ327689 QAF327689 QKB327689 QTX327689 RDT327689 RNP327689 RXL327689 SHH327689 SRD327689 TAZ327689 TKV327689 TUR327689 UEN327689 UOJ327689 UYF327689 VIB327689 VRX327689 WBT327689 WLP327689 WVL327689 D393225 IZ393225 SV393225 ACR393225 AMN393225 AWJ393225 BGF393225 BQB393225 BZX393225 CJT393225 CTP393225 DDL393225 DNH393225 DXD393225 EGZ393225 EQV393225 FAR393225 FKN393225 FUJ393225 GEF393225 GOB393225 GXX393225 HHT393225 HRP393225 IBL393225 ILH393225 IVD393225 JEZ393225 JOV393225 JYR393225 KIN393225 KSJ393225 LCF393225 LMB393225 LVX393225 MFT393225 MPP393225 MZL393225 NJH393225 NTD393225 OCZ393225 OMV393225 OWR393225 PGN393225 PQJ393225 QAF393225 QKB393225 QTX393225 RDT393225 RNP393225 RXL393225 SHH393225 SRD393225 TAZ393225 TKV393225 TUR393225 UEN393225 UOJ393225 UYF393225 VIB393225 VRX393225 WBT393225 WLP393225 WVL393225 D458761 IZ458761 SV458761 ACR458761 AMN458761 AWJ458761 BGF458761 BQB458761 BZX458761 CJT458761 CTP458761 DDL458761 DNH458761 DXD458761 EGZ458761 EQV458761 FAR458761 FKN458761 FUJ458761 GEF458761 GOB458761 GXX458761 HHT458761 HRP458761 IBL458761 ILH458761 IVD458761 JEZ458761 JOV458761 JYR458761 KIN458761 KSJ458761 LCF458761 LMB458761 LVX458761 MFT458761 MPP458761 MZL458761 NJH458761 NTD458761 OCZ458761 OMV458761 OWR458761 PGN458761 PQJ458761 QAF458761 QKB458761 QTX458761 RDT458761 RNP458761 RXL458761 SHH458761 SRD458761 TAZ458761 TKV458761 TUR458761 UEN458761 UOJ458761 UYF458761 VIB458761 VRX458761 WBT458761 WLP458761 WVL458761 D524297 IZ524297 SV524297 ACR524297 AMN524297 AWJ524297 BGF524297 BQB524297 BZX524297 CJT524297 CTP524297 DDL524297 DNH524297 DXD524297 EGZ524297 EQV524297 FAR524297 FKN524297 FUJ524297 GEF524297 GOB524297 GXX524297 HHT524297 HRP524297 IBL524297 ILH524297 IVD524297 JEZ524297 JOV524297 JYR524297 KIN524297 KSJ524297 LCF524297 LMB524297 LVX524297 MFT524297 MPP524297 MZL524297 NJH524297 NTD524297 OCZ524297 OMV524297 OWR524297 PGN524297 PQJ524297 QAF524297 QKB524297 QTX524297 RDT524297 RNP524297 RXL524297 SHH524297 SRD524297 TAZ524297 TKV524297 TUR524297 UEN524297 UOJ524297 UYF524297 VIB524297 VRX524297 WBT524297 WLP524297 WVL524297 D589833 IZ589833 SV589833 ACR589833 AMN589833 AWJ589833 BGF589833 BQB589833 BZX589833 CJT589833 CTP589833 DDL589833 DNH589833 DXD589833 EGZ589833 EQV589833 FAR589833 FKN589833 FUJ589833 GEF589833 GOB589833 GXX589833 HHT589833 HRP589833 IBL589833 ILH589833 IVD589833 JEZ589833 JOV589833 JYR589833 KIN589833 KSJ589833 LCF589833 LMB589833 LVX589833 MFT589833 MPP589833 MZL589833 NJH589833 NTD589833 OCZ589833 OMV589833 OWR589833 PGN589833 PQJ589833 QAF589833 QKB589833 QTX589833 RDT589833 RNP589833 RXL589833 SHH589833 SRD589833 TAZ589833 TKV589833 TUR589833 UEN589833 UOJ589833 UYF589833 VIB589833 VRX589833 WBT589833 WLP589833 WVL589833 D655369 IZ655369 SV655369 ACR655369 AMN655369 AWJ655369 BGF655369 BQB655369 BZX655369 CJT655369 CTP655369 DDL655369 DNH655369 DXD655369 EGZ655369 EQV655369 FAR655369 FKN655369 FUJ655369 GEF655369 GOB655369 GXX655369 HHT655369 HRP655369 IBL655369 ILH655369 IVD655369 JEZ655369 JOV655369 JYR655369 KIN655369 KSJ655369 LCF655369 LMB655369 LVX655369 MFT655369 MPP655369 MZL655369 NJH655369 NTD655369 OCZ655369 OMV655369 OWR655369 PGN655369 PQJ655369 QAF655369 QKB655369 QTX655369 RDT655369 RNP655369 RXL655369 SHH655369 SRD655369 TAZ655369 TKV655369 TUR655369 UEN655369 UOJ655369 UYF655369 VIB655369 VRX655369 WBT655369 WLP655369 WVL655369 D720905 IZ720905 SV720905 ACR720905 AMN720905 AWJ720905 BGF720905 BQB720905 BZX720905 CJT720905 CTP720905 DDL720905 DNH720905 DXD720905 EGZ720905 EQV720905 FAR720905 FKN720905 FUJ720905 GEF720905 GOB720905 GXX720905 HHT720905 HRP720905 IBL720905 ILH720905 IVD720905 JEZ720905 JOV720905 JYR720905 KIN720905 KSJ720905 LCF720905 LMB720905 LVX720905 MFT720905 MPP720905 MZL720905 NJH720905 NTD720905 OCZ720905 OMV720905 OWR720905 PGN720905 PQJ720905 QAF720905 QKB720905 QTX720905 RDT720905 RNP720905 RXL720905 SHH720905 SRD720905 TAZ720905 TKV720905 TUR720905 UEN720905 UOJ720905 UYF720905 VIB720905 VRX720905 WBT720905 WLP720905 WVL720905 D786441 IZ786441 SV786441 ACR786441 AMN786441 AWJ786441 BGF786441 BQB786441 BZX786441 CJT786441 CTP786441 DDL786441 DNH786441 DXD786441 EGZ786441 EQV786441 FAR786441 FKN786441 FUJ786441 GEF786441 GOB786441 GXX786441 HHT786441 HRP786441 IBL786441 ILH786441 IVD786441 JEZ786441 JOV786441 JYR786441 KIN786441 KSJ786441 LCF786441 LMB786441 LVX786441 MFT786441 MPP786441 MZL786441 NJH786441 NTD786441 OCZ786441 OMV786441 OWR786441 PGN786441 PQJ786441 QAF786441 QKB786441 QTX786441 RDT786441 RNP786441 RXL786441 SHH786441 SRD786441 TAZ786441 TKV786441 TUR786441 UEN786441 UOJ786441 UYF786441 VIB786441 VRX786441 WBT786441 WLP786441 WVL786441 D851977 IZ851977 SV851977 ACR851977 AMN851977 AWJ851977 BGF851977 BQB851977 BZX851977 CJT851977 CTP851977 DDL851977 DNH851977 DXD851977 EGZ851977 EQV851977 FAR851977 FKN851977 FUJ851977 GEF851977 GOB851977 GXX851977 HHT851977 HRP851977 IBL851977 ILH851977 IVD851977 JEZ851977 JOV851977 JYR851977 KIN851977 KSJ851977 LCF851977 LMB851977 LVX851977 MFT851977 MPP851977 MZL851977 NJH851977 NTD851977 OCZ851977 OMV851977 OWR851977 PGN851977 PQJ851977 QAF851977 QKB851977 QTX851977 RDT851977 RNP851977 RXL851977 SHH851977 SRD851977 TAZ851977 TKV851977 TUR851977 UEN851977 UOJ851977 UYF851977 VIB851977 VRX851977 WBT851977 WLP851977 WVL851977 D917513 IZ917513 SV917513 ACR917513 AMN917513 AWJ917513 BGF917513 BQB917513 BZX917513 CJT917513 CTP917513 DDL917513 DNH917513 DXD917513 EGZ917513 EQV917513 FAR917513 FKN917513 FUJ917513 GEF917513 GOB917513 GXX917513 HHT917513 HRP917513 IBL917513 ILH917513 IVD917513 JEZ917513 JOV917513 JYR917513 KIN917513 KSJ917513 LCF917513 LMB917513 LVX917513 MFT917513 MPP917513 MZL917513 NJH917513 NTD917513 OCZ917513 OMV917513 OWR917513 PGN917513 PQJ917513 QAF917513 QKB917513 QTX917513 RDT917513 RNP917513 RXL917513 SHH917513 SRD917513 TAZ917513 TKV917513 TUR917513 UEN917513 UOJ917513 UYF917513 VIB917513 VRX917513 WBT917513 WLP917513 WVL917513 D983049 IZ983049 SV983049 ACR983049 AMN983049 AWJ983049 BGF983049 BQB983049 BZX983049 CJT983049 CTP983049 DDL983049 DNH983049 DXD983049 EGZ983049 EQV983049 FAR983049 FKN983049 FUJ983049 GEF983049 GOB983049 GXX983049 HHT983049 HRP983049 IBL983049 ILH983049 IVD983049 JEZ983049 JOV983049 JYR983049 KIN983049 KSJ983049 LCF983049 LMB983049 LVX983049 MFT983049 MPP983049 MZL983049 NJH983049 NTD983049 OCZ983049 OMV983049 OWR983049 PGN983049 PQJ983049 QAF983049 QKB983049 QTX983049 RDT983049 RNP983049 RXL983049 SHH983049 SRD983049 TAZ983049 TKV983049 TUR983049 UEN983049 UOJ983049 UYF983049 VIB983049 VRX983049 WBT983049 WLP983049 WVL983049">
      <formula1>"Bi-Weekly, Semi-Monthly, Monthly, Bi-Monthly, Quarterly, Semi-Annually, Annually"</formula1>
    </dataValidation>
    <dataValidation type="decimal" errorStyle="warning" allowBlank="1" showInputMessage="1" showErrorMessage="1" errorTitle="Invalid Value" error="The Payout Schedule table has only 720 rows._x000a_If you choose a monthly payment frequency, the maximum years to pay out is 60." sqref="D8 IZ8 SV8 ACR8 AMN8 AWJ8 BGF8 BQB8 BZX8 CJT8 CTP8 DDL8 DNH8 DXD8 EGZ8 EQV8 FAR8 FKN8 FUJ8 GEF8 GOB8 GXX8 HHT8 HRP8 IBL8 ILH8 IVD8 JEZ8 JOV8 JYR8 KIN8 KSJ8 LCF8 LMB8 LVX8 MFT8 MPP8 MZL8 NJH8 NTD8 OCZ8 OMV8 OWR8 PGN8 PQJ8 QAF8 QKB8 QTX8 RDT8 RNP8 RXL8 SHH8 SRD8 TAZ8 TKV8 TUR8 UEN8 UOJ8 UYF8 VIB8 VRX8 WBT8 WLP8 WVL8 D65544 IZ65544 SV65544 ACR65544 AMN65544 AWJ65544 BGF65544 BQB65544 BZX65544 CJT65544 CTP65544 DDL65544 DNH65544 DXD65544 EGZ65544 EQV65544 FAR65544 FKN65544 FUJ65544 GEF65544 GOB65544 GXX65544 HHT65544 HRP65544 IBL65544 ILH65544 IVD65544 JEZ65544 JOV65544 JYR65544 KIN65544 KSJ65544 LCF65544 LMB65544 LVX65544 MFT65544 MPP65544 MZL65544 NJH65544 NTD65544 OCZ65544 OMV65544 OWR65544 PGN65544 PQJ65544 QAF65544 QKB65544 QTX65544 RDT65544 RNP65544 RXL65544 SHH65544 SRD65544 TAZ65544 TKV65544 TUR65544 UEN65544 UOJ65544 UYF65544 VIB65544 VRX65544 WBT65544 WLP65544 WVL65544 D131080 IZ131080 SV131080 ACR131080 AMN131080 AWJ131080 BGF131080 BQB131080 BZX131080 CJT131080 CTP131080 DDL131080 DNH131080 DXD131080 EGZ131080 EQV131080 FAR131080 FKN131080 FUJ131080 GEF131080 GOB131080 GXX131080 HHT131080 HRP131080 IBL131080 ILH131080 IVD131080 JEZ131080 JOV131080 JYR131080 KIN131080 KSJ131080 LCF131080 LMB131080 LVX131080 MFT131080 MPP131080 MZL131080 NJH131080 NTD131080 OCZ131080 OMV131080 OWR131080 PGN131080 PQJ131080 QAF131080 QKB131080 QTX131080 RDT131080 RNP131080 RXL131080 SHH131080 SRD131080 TAZ131080 TKV131080 TUR131080 UEN131080 UOJ131080 UYF131080 VIB131080 VRX131080 WBT131080 WLP131080 WVL131080 D196616 IZ196616 SV196616 ACR196616 AMN196616 AWJ196616 BGF196616 BQB196616 BZX196616 CJT196616 CTP196616 DDL196616 DNH196616 DXD196616 EGZ196616 EQV196616 FAR196616 FKN196616 FUJ196616 GEF196616 GOB196616 GXX196616 HHT196616 HRP196616 IBL196616 ILH196616 IVD196616 JEZ196616 JOV196616 JYR196616 KIN196616 KSJ196616 LCF196616 LMB196616 LVX196616 MFT196616 MPP196616 MZL196616 NJH196616 NTD196616 OCZ196616 OMV196616 OWR196616 PGN196616 PQJ196616 QAF196616 QKB196616 QTX196616 RDT196616 RNP196616 RXL196616 SHH196616 SRD196616 TAZ196616 TKV196616 TUR196616 UEN196616 UOJ196616 UYF196616 VIB196616 VRX196616 WBT196616 WLP196616 WVL196616 D262152 IZ262152 SV262152 ACR262152 AMN262152 AWJ262152 BGF262152 BQB262152 BZX262152 CJT262152 CTP262152 DDL262152 DNH262152 DXD262152 EGZ262152 EQV262152 FAR262152 FKN262152 FUJ262152 GEF262152 GOB262152 GXX262152 HHT262152 HRP262152 IBL262152 ILH262152 IVD262152 JEZ262152 JOV262152 JYR262152 KIN262152 KSJ262152 LCF262152 LMB262152 LVX262152 MFT262152 MPP262152 MZL262152 NJH262152 NTD262152 OCZ262152 OMV262152 OWR262152 PGN262152 PQJ262152 QAF262152 QKB262152 QTX262152 RDT262152 RNP262152 RXL262152 SHH262152 SRD262152 TAZ262152 TKV262152 TUR262152 UEN262152 UOJ262152 UYF262152 VIB262152 VRX262152 WBT262152 WLP262152 WVL262152 D327688 IZ327688 SV327688 ACR327688 AMN327688 AWJ327688 BGF327688 BQB327688 BZX327688 CJT327688 CTP327688 DDL327688 DNH327688 DXD327688 EGZ327688 EQV327688 FAR327688 FKN327688 FUJ327688 GEF327688 GOB327688 GXX327688 HHT327688 HRP327688 IBL327688 ILH327688 IVD327688 JEZ327688 JOV327688 JYR327688 KIN327688 KSJ327688 LCF327688 LMB327688 LVX327688 MFT327688 MPP327688 MZL327688 NJH327688 NTD327688 OCZ327688 OMV327688 OWR327688 PGN327688 PQJ327688 QAF327688 QKB327688 QTX327688 RDT327688 RNP327688 RXL327688 SHH327688 SRD327688 TAZ327688 TKV327688 TUR327688 UEN327688 UOJ327688 UYF327688 VIB327688 VRX327688 WBT327688 WLP327688 WVL327688 D393224 IZ393224 SV393224 ACR393224 AMN393224 AWJ393224 BGF393224 BQB393224 BZX393224 CJT393224 CTP393224 DDL393224 DNH393224 DXD393224 EGZ393224 EQV393224 FAR393224 FKN393224 FUJ393224 GEF393224 GOB393224 GXX393224 HHT393224 HRP393224 IBL393224 ILH393224 IVD393224 JEZ393224 JOV393224 JYR393224 KIN393224 KSJ393224 LCF393224 LMB393224 LVX393224 MFT393224 MPP393224 MZL393224 NJH393224 NTD393224 OCZ393224 OMV393224 OWR393224 PGN393224 PQJ393224 QAF393224 QKB393224 QTX393224 RDT393224 RNP393224 RXL393224 SHH393224 SRD393224 TAZ393224 TKV393224 TUR393224 UEN393224 UOJ393224 UYF393224 VIB393224 VRX393224 WBT393224 WLP393224 WVL393224 D458760 IZ458760 SV458760 ACR458760 AMN458760 AWJ458760 BGF458760 BQB458760 BZX458760 CJT458760 CTP458760 DDL458760 DNH458760 DXD458760 EGZ458760 EQV458760 FAR458760 FKN458760 FUJ458760 GEF458760 GOB458760 GXX458760 HHT458760 HRP458760 IBL458760 ILH458760 IVD458760 JEZ458760 JOV458760 JYR458760 KIN458760 KSJ458760 LCF458760 LMB458760 LVX458760 MFT458760 MPP458760 MZL458760 NJH458760 NTD458760 OCZ458760 OMV458760 OWR458760 PGN458760 PQJ458760 QAF458760 QKB458760 QTX458760 RDT458760 RNP458760 RXL458760 SHH458760 SRD458760 TAZ458760 TKV458760 TUR458760 UEN458760 UOJ458760 UYF458760 VIB458760 VRX458760 WBT458760 WLP458760 WVL458760 D524296 IZ524296 SV524296 ACR524296 AMN524296 AWJ524296 BGF524296 BQB524296 BZX524296 CJT524296 CTP524296 DDL524296 DNH524296 DXD524296 EGZ524296 EQV524296 FAR524296 FKN524296 FUJ524296 GEF524296 GOB524296 GXX524296 HHT524296 HRP524296 IBL524296 ILH524296 IVD524296 JEZ524296 JOV524296 JYR524296 KIN524296 KSJ524296 LCF524296 LMB524296 LVX524296 MFT524296 MPP524296 MZL524296 NJH524296 NTD524296 OCZ524296 OMV524296 OWR524296 PGN524296 PQJ524296 QAF524296 QKB524296 QTX524296 RDT524296 RNP524296 RXL524296 SHH524296 SRD524296 TAZ524296 TKV524296 TUR524296 UEN524296 UOJ524296 UYF524296 VIB524296 VRX524296 WBT524296 WLP524296 WVL524296 D589832 IZ589832 SV589832 ACR589832 AMN589832 AWJ589832 BGF589832 BQB589832 BZX589832 CJT589832 CTP589832 DDL589832 DNH589832 DXD589832 EGZ589832 EQV589832 FAR589832 FKN589832 FUJ589832 GEF589832 GOB589832 GXX589832 HHT589832 HRP589832 IBL589832 ILH589832 IVD589832 JEZ589832 JOV589832 JYR589832 KIN589832 KSJ589832 LCF589832 LMB589832 LVX589832 MFT589832 MPP589832 MZL589832 NJH589832 NTD589832 OCZ589832 OMV589832 OWR589832 PGN589832 PQJ589832 QAF589832 QKB589832 QTX589832 RDT589832 RNP589832 RXL589832 SHH589832 SRD589832 TAZ589832 TKV589832 TUR589832 UEN589832 UOJ589832 UYF589832 VIB589832 VRX589832 WBT589832 WLP589832 WVL589832 D655368 IZ655368 SV655368 ACR655368 AMN655368 AWJ655368 BGF655368 BQB655368 BZX655368 CJT655368 CTP655368 DDL655368 DNH655368 DXD655368 EGZ655368 EQV655368 FAR655368 FKN655368 FUJ655368 GEF655368 GOB655368 GXX655368 HHT655368 HRP655368 IBL655368 ILH655368 IVD655368 JEZ655368 JOV655368 JYR655368 KIN655368 KSJ655368 LCF655368 LMB655368 LVX655368 MFT655368 MPP655368 MZL655368 NJH655368 NTD655368 OCZ655368 OMV655368 OWR655368 PGN655368 PQJ655368 QAF655368 QKB655368 QTX655368 RDT655368 RNP655368 RXL655368 SHH655368 SRD655368 TAZ655368 TKV655368 TUR655368 UEN655368 UOJ655368 UYF655368 VIB655368 VRX655368 WBT655368 WLP655368 WVL655368 D720904 IZ720904 SV720904 ACR720904 AMN720904 AWJ720904 BGF720904 BQB720904 BZX720904 CJT720904 CTP720904 DDL720904 DNH720904 DXD720904 EGZ720904 EQV720904 FAR720904 FKN720904 FUJ720904 GEF720904 GOB720904 GXX720904 HHT720904 HRP720904 IBL720904 ILH720904 IVD720904 JEZ720904 JOV720904 JYR720904 KIN720904 KSJ720904 LCF720904 LMB720904 LVX720904 MFT720904 MPP720904 MZL720904 NJH720904 NTD720904 OCZ720904 OMV720904 OWR720904 PGN720904 PQJ720904 QAF720904 QKB720904 QTX720904 RDT720904 RNP720904 RXL720904 SHH720904 SRD720904 TAZ720904 TKV720904 TUR720904 UEN720904 UOJ720904 UYF720904 VIB720904 VRX720904 WBT720904 WLP720904 WVL720904 D786440 IZ786440 SV786440 ACR786440 AMN786440 AWJ786440 BGF786440 BQB786440 BZX786440 CJT786440 CTP786440 DDL786440 DNH786440 DXD786440 EGZ786440 EQV786440 FAR786440 FKN786440 FUJ786440 GEF786440 GOB786440 GXX786440 HHT786440 HRP786440 IBL786440 ILH786440 IVD786440 JEZ786440 JOV786440 JYR786440 KIN786440 KSJ786440 LCF786440 LMB786440 LVX786440 MFT786440 MPP786440 MZL786440 NJH786440 NTD786440 OCZ786440 OMV786440 OWR786440 PGN786440 PQJ786440 QAF786440 QKB786440 QTX786440 RDT786440 RNP786440 RXL786440 SHH786440 SRD786440 TAZ786440 TKV786440 TUR786440 UEN786440 UOJ786440 UYF786440 VIB786440 VRX786440 WBT786440 WLP786440 WVL786440 D851976 IZ851976 SV851976 ACR851976 AMN851976 AWJ851976 BGF851976 BQB851976 BZX851976 CJT851976 CTP851976 DDL851976 DNH851976 DXD851976 EGZ851976 EQV851976 FAR851976 FKN851976 FUJ851976 GEF851976 GOB851976 GXX851976 HHT851976 HRP851976 IBL851976 ILH851976 IVD851976 JEZ851976 JOV851976 JYR851976 KIN851976 KSJ851976 LCF851976 LMB851976 LVX851976 MFT851976 MPP851976 MZL851976 NJH851976 NTD851976 OCZ851976 OMV851976 OWR851976 PGN851976 PQJ851976 QAF851976 QKB851976 QTX851976 RDT851976 RNP851976 RXL851976 SHH851976 SRD851976 TAZ851976 TKV851976 TUR851976 UEN851976 UOJ851976 UYF851976 VIB851976 VRX851976 WBT851976 WLP851976 WVL851976 D917512 IZ917512 SV917512 ACR917512 AMN917512 AWJ917512 BGF917512 BQB917512 BZX917512 CJT917512 CTP917512 DDL917512 DNH917512 DXD917512 EGZ917512 EQV917512 FAR917512 FKN917512 FUJ917512 GEF917512 GOB917512 GXX917512 HHT917512 HRP917512 IBL917512 ILH917512 IVD917512 JEZ917512 JOV917512 JYR917512 KIN917512 KSJ917512 LCF917512 LMB917512 LVX917512 MFT917512 MPP917512 MZL917512 NJH917512 NTD917512 OCZ917512 OMV917512 OWR917512 PGN917512 PQJ917512 QAF917512 QKB917512 QTX917512 RDT917512 RNP917512 RXL917512 SHH917512 SRD917512 TAZ917512 TKV917512 TUR917512 UEN917512 UOJ917512 UYF917512 VIB917512 VRX917512 WBT917512 WLP917512 WVL917512 D983048 IZ983048 SV983048 ACR983048 AMN983048 AWJ983048 BGF983048 BQB983048 BZX983048 CJT983048 CTP983048 DDL983048 DNH983048 DXD983048 EGZ983048 EQV983048 FAR983048 FKN983048 FUJ983048 GEF983048 GOB983048 GXX983048 HHT983048 HRP983048 IBL983048 ILH983048 IVD983048 JEZ983048 JOV983048 JYR983048 KIN983048 KSJ983048 LCF983048 LMB983048 LVX983048 MFT983048 MPP983048 MZL983048 NJH983048 NTD983048 OCZ983048 OMV983048 OWR983048 PGN983048 PQJ983048 QAF983048 QKB983048 QTX983048 RDT983048 RNP983048 RXL983048 SHH983048 SRD983048 TAZ983048 TKV983048 TUR983048 UEN983048 UOJ983048 UYF983048 VIB983048 VRX983048 WBT983048 WLP983048 WVL983048">
      <formula1>1</formula1>
      <formula2>720/G9</formula2>
    </dataValidation>
  </dataValidations>
  <hyperlinks>
    <hyperlink ref="C2" r:id="rId1" display="Financial Calculators by Vertex42.com"/>
    <hyperlink ref="A2" r:id="rId2"/>
  </hyperlinks>
  <pageMargins left="0.7" right="0.7" top="0.75" bottom="0.75" header="0.3" footer="0.3"/>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5"/>
  <sheetViews>
    <sheetView workbookViewId="0">
      <selection activeCell="E17" sqref="E17"/>
    </sheetView>
  </sheetViews>
  <sheetFormatPr defaultColWidth="9.109375" defaultRowHeight="14.4" x14ac:dyDescent="0.35"/>
  <cols>
    <col min="1" max="1" width="6.33203125" style="127" customWidth="1"/>
    <col min="2" max="2" width="40.5546875" style="127" customWidth="1"/>
    <col min="3" max="3" width="20.5546875" style="127" customWidth="1"/>
    <col min="4" max="4" width="16" style="127" customWidth="1"/>
    <col min="5" max="5" width="6.5546875" style="127" customWidth="1"/>
    <col min="6" max="16384" width="9.109375" style="127"/>
  </cols>
  <sheetData>
    <row r="1" spans="1:9" s="123" customFormat="1" ht="22.2" x14ac:dyDescent="0.45">
      <c r="A1" s="166" t="s">
        <v>91</v>
      </c>
      <c r="B1" s="166"/>
      <c r="C1" s="166"/>
      <c r="D1" s="166"/>
      <c r="E1" s="166"/>
    </row>
    <row r="2" spans="1:9" s="125" customFormat="1" ht="15" x14ac:dyDescent="0.35">
      <c r="A2" s="167" t="s">
        <v>68</v>
      </c>
      <c r="B2" s="167"/>
      <c r="C2" s="124"/>
      <c r="D2" s="168" t="s">
        <v>69</v>
      </c>
      <c r="E2" s="168"/>
    </row>
    <row r="3" spans="1:9" x14ac:dyDescent="0.35">
      <c r="A3" s="126"/>
      <c r="B3" s="126"/>
      <c r="C3" s="126"/>
      <c r="D3" s="126"/>
      <c r="E3" s="126"/>
    </row>
    <row r="4" spans="1:9" ht="15" x14ac:dyDescent="0.35">
      <c r="A4" s="126"/>
      <c r="B4" s="128" t="s">
        <v>92</v>
      </c>
      <c r="C4" s="129" t="s">
        <v>93</v>
      </c>
      <c r="D4" s="130"/>
      <c r="E4" s="126"/>
    </row>
    <row r="5" spans="1:9" ht="15" x14ac:dyDescent="0.35">
      <c r="A5" s="126"/>
      <c r="B5" s="128" t="s">
        <v>80</v>
      </c>
      <c r="C5" s="131">
        <v>0</v>
      </c>
      <c r="D5" s="131">
        <v>8.5000000000000006E-2</v>
      </c>
      <c r="E5" s="126"/>
    </row>
    <row r="6" spans="1:9" ht="15" x14ac:dyDescent="0.35">
      <c r="A6" s="126"/>
      <c r="B6" s="132" t="s">
        <v>79</v>
      </c>
      <c r="C6" s="126">
        <f>IF([2]Calculator!$C$4="Beginning of Period",1,0)</f>
        <v>1</v>
      </c>
      <c r="D6" s="126"/>
      <c r="E6" s="126"/>
    </row>
    <row r="7" spans="1:9" x14ac:dyDescent="0.35">
      <c r="A7" s="126"/>
      <c r="B7" s="126"/>
      <c r="C7" s="126"/>
      <c r="D7" s="126"/>
      <c r="E7" s="126"/>
    </row>
    <row r="8" spans="1:9" s="136" customFormat="1" ht="16.2" x14ac:dyDescent="0.35">
      <c r="A8" s="133"/>
      <c r="B8" s="134" t="s">
        <v>94</v>
      </c>
      <c r="C8" s="135" t="s">
        <v>95</v>
      </c>
      <c r="D8" s="135" t="s">
        <v>96</v>
      </c>
      <c r="E8" s="133"/>
    </row>
    <row r="9" spans="1:9" s="140" customFormat="1" ht="15" x14ac:dyDescent="0.35">
      <c r="A9" s="126"/>
      <c r="B9" s="137" t="s">
        <v>71</v>
      </c>
      <c r="C9" s="138">
        <v>250000</v>
      </c>
      <c r="D9" s="139"/>
      <c r="E9" s="126"/>
    </row>
    <row r="10" spans="1:9" s="140" customFormat="1" ht="15" x14ac:dyDescent="0.35">
      <c r="A10" s="126"/>
      <c r="B10" s="137" t="s">
        <v>72</v>
      </c>
      <c r="C10" s="131">
        <f>D5</f>
        <v>8.5000000000000006E-2</v>
      </c>
      <c r="D10" s="141"/>
      <c r="E10" s="126"/>
      <c r="I10" s="142"/>
    </row>
    <row r="11" spans="1:9" s="140" customFormat="1" ht="15" x14ac:dyDescent="0.35">
      <c r="A11" s="126"/>
      <c r="B11" s="137" t="s">
        <v>73</v>
      </c>
      <c r="C11" s="143">
        <v>20</v>
      </c>
      <c r="D11" s="144"/>
      <c r="E11" s="126"/>
    </row>
    <row r="12" spans="1:9" s="140" customFormat="1" ht="15" x14ac:dyDescent="0.35">
      <c r="A12" s="126"/>
      <c r="B12" s="145" t="s">
        <v>97</v>
      </c>
      <c r="C12" s="146">
        <f>IF(C11=0," - ",PMT(C10,C11,-C9,,C6))</f>
        <v>24348.150773674861</v>
      </c>
      <c r="D12" s="146">
        <f>IF($C$11=0," - ",PMT((1+$C$10)/(1+g)-1,$C$11,-$C$9,,$C$6)*(1+g)^IF($C$6=0,1,0))</f>
        <v>24348.150773674857</v>
      </c>
      <c r="E12" s="126"/>
      <c r="I12" s="142"/>
    </row>
    <row r="13" spans="1:9" ht="15" x14ac:dyDescent="0.35">
      <c r="A13" s="126"/>
      <c r="B13" s="144" t="s">
        <v>98</v>
      </c>
      <c r="C13" s="147">
        <f>C12</f>
        <v>24348.150773674861</v>
      </c>
      <c r="D13" s="147">
        <f>IF($C$11=0," - ",PMT((1+$C$10)/(1+g)-1,$C$11,-$C$9,,$C$6)*(1+g)^IF($C$6=0,C11,C11-1))</f>
        <v>24348.150773674857</v>
      </c>
      <c r="E13" s="126"/>
      <c r="F13" s="140"/>
    </row>
    <row r="14" spans="1:9" s="140" customFormat="1" ht="15" x14ac:dyDescent="0.35">
      <c r="A14" s="126"/>
      <c r="B14" s="148" t="s">
        <v>99</v>
      </c>
      <c r="C14" s="149">
        <f>IF(C11=0," - ",PMT(C10/12,C11*12,-C9,,C6))</f>
        <v>2154.2984692566006</v>
      </c>
      <c r="D14" s="149">
        <f>IF($C$11=0," - ",PMT(((1+$C$10)/(1+g)-1)/12,$C$11*12,-$C$9,,$C$6)*(1+g/12)^IF($C$6=0,1,0))</f>
        <v>2154.2984692565997</v>
      </c>
      <c r="E14" s="126"/>
      <c r="I14" s="142"/>
    </row>
    <row r="15" spans="1:9" s="140" customFormat="1" ht="15" x14ac:dyDescent="0.35">
      <c r="A15" s="126"/>
      <c r="B15" s="148" t="s">
        <v>100</v>
      </c>
      <c r="C15" s="149">
        <f>C14</f>
        <v>2154.2984692566006</v>
      </c>
      <c r="D15" s="149">
        <f>IF($C$11=0," - ",PMT(((1+$C$10)/(1+g)-1)/12,$C$11*12,-$C$9,,$C$6)*(1+g/12)^IF($C$6=0,C11*12,C11*12-1))</f>
        <v>2154.2984692565997</v>
      </c>
      <c r="E15" s="126"/>
      <c r="I15" s="142"/>
    </row>
    <row r="16" spans="1:9" ht="15" x14ac:dyDescent="0.35">
      <c r="A16" s="126"/>
      <c r="B16" s="150"/>
      <c r="C16" s="151"/>
      <c r="D16" s="151"/>
      <c r="E16" s="126"/>
      <c r="F16" s="140"/>
    </row>
    <row r="17" spans="1:9" s="136" customFormat="1" ht="16.2" x14ac:dyDescent="0.35">
      <c r="A17" s="133"/>
      <c r="B17" s="134" t="s">
        <v>101</v>
      </c>
      <c r="C17" s="135" t="s">
        <v>95</v>
      </c>
      <c r="D17" s="135" t="s">
        <v>96</v>
      </c>
      <c r="E17" s="126"/>
      <c r="F17" s="140"/>
    </row>
    <row r="18" spans="1:9" s="140" customFormat="1" ht="15" x14ac:dyDescent="0.35">
      <c r="A18" s="126"/>
      <c r="B18" s="137" t="s">
        <v>97</v>
      </c>
      <c r="C18" s="138">
        <v>23562.395513408301</v>
      </c>
      <c r="D18" s="139"/>
      <c r="E18" s="126"/>
      <c r="I18" s="142"/>
    </row>
    <row r="19" spans="1:9" s="140" customFormat="1" ht="15" x14ac:dyDescent="0.35">
      <c r="A19" s="126"/>
      <c r="B19" s="137" t="s">
        <v>72</v>
      </c>
      <c r="C19" s="131">
        <f>D5</f>
        <v>8.5000000000000006E-2</v>
      </c>
      <c r="D19" s="141"/>
      <c r="E19" s="126"/>
      <c r="I19" s="142"/>
    </row>
    <row r="20" spans="1:9" s="140" customFormat="1" ht="15" x14ac:dyDescent="0.35">
      <c r="A20" s="126"/>
      <c r="B20" s="137" t="s">
        <v>73</v>
      </c>
      <c r="C20" s="143">
        <v>30</v>
      </c>
      <c r="D20" s="144"/>
      <c r="E20" s="126"/>
    </row>
    <row r="21" spans="1:9" s="140" customFormat="1" ht="15" x14ac:dyDescent="0.35">
      <c r="A21" s="126"/>
      <c r="B21" s="145" t="s">
        <v>102</v>
      </c>
      <c r="C21" s="146">
        <f>PV(C19,C20,-C18,,C6)</f>
        <v>274745.20223575959</v>
      </c>
      <c r="D21" s="146">
        <f>PV((1+C19)/(1+g)-1,C20,-IF(C6=1,C18,C18/(1+g)),,C6)</f>
        <v>274745.2022357597</v>
      </c>
      <c r="E21" s="152"/>
    </row>
    <row r="22" spans="1:9" x14ac:dyDescent="0.35">
      <c r="A22" s="126"/>
      <c r="B22" s="126"/>
      <c r="C22" s="153"/>
      <c r="D22" s="153"/>
      <c r="E22" s="126"/>
    </row>
    <row r="23" spans="1:9" s="136" customFormat="1" ht="16.2" x14ac:dyDescent="0.35">
      <c r="A23" s="133"/>
      <c r="B23" s="134" t="s">
        <v>103</v>
      </c>
      <c r="C23" s="135" t="s">
        <v>95</v>
      </c>
      <c r="D23" s="135" t="s">
        <v>96</v>
      </c>
      <c r="E23" s="133"/>
    </row>
    <row r="24" spans="1:9" s="140" customFormat="1" ht="15" x14ac:dyDescent="0.35">
      <c r="A24" s="126"/>
      <c r="B24" s="137" t="s">
        <v>71</v>
      </c>
      <c r="C24" s="138">
        <v>250000</v>
      </c>
      <c r="D24" s="139"/>
      <c r="E24" s="152"/>
    </row>
    <row r="25" spans="1:9" s="140" customFormat="1" ht="15" x14ac:dyDescent="0.35">
      <c r="A25" s="126"/>
      <c r="B25" s="137" t="s">
        <v>72</v>
      </c>
      <c r="C25" s="131">
        <f>D5</f>
        <v>8.5000000000000006E-2</v>
      </c>
      <c r="D25" s="141"/>
      <c r="E25" s="126"/>
      <c r="I25" s="142"/>
    </row>
    <row r="26" spans="1:9" s="140" customFormat="1" ht="15" x14ac:dyDescent="0.35">
      <c r="A26" s="126"/>
      <c r="B26" s="137" t="s">
        <v>97</v>
      </c>
      <c r="C26" s="138">
        <v>20562.395513408348</v>
      </c>
      <c r="D26" s="144"/>
      <c r="E26" s="126"/>
      <c r="I26" s="142"/>
    </row>
    <row r="27" spans="1:9" s="140" customFormat="1" ht="15" x14ac:dyDescent="0.35">
      <c r="A27" s="126"/>
      <c r="B27" s="145" t="s">
        <v>104</v>
      </c>
      <c r="C27" s="154">
        <f>IF(C26=0," - ",NPER(C25,-C26,C24,,C6))</f>
        <v>37.344786331850827</v>
      </c>
      <c r="D27" s="154">
        <f>IF(C26=0," - ",NPER((1+C25)/(1+g)-1,-IF(C6=1,C26,C26/(1+g)),C24,,C6))</f>
        <v>37.344786331850749</v>
      </c>
      <c r="E27" s="126"/>
    </row>
    <row r="28" spans="1:9" x14ac:dyDescent="0.35">
      <c r="A28" s="126"/>
      <c r="C28" s="153"/>
      <c r="E28" s="126"/>
    </row>
    <row r="30" spans="1:9" x14ac:dyDescent="0.35">
      <c r="A30" s="169" t="s">
        <v>105</v>
      </c>
      <c r="B30" s="170"/>
      <c r="C30" s="170"/>
      <c r="D30" s="170"/>
      <c r="E30" s="170"/>
    </row>
    <row r="31" spans="1:9" x14ac:dyDescent="0.35">
      <c r="A31" s="155" t="s">
        <v>40</v>
      </c>
    </row>
    <row r="32" spans="1:9" x14ac:dyDescent="0.35">
      <c r="A32" s="156" t="s">
        <v>106</v>
      </c>
      <c r="B32" s="157"/>
    </row>
    <row r="33" spans="1:2" x14ac:dyDescent="0.35">
      <c r="A33" s="157"/>
      <c r="B33" s="158" t="s">
        <v>107</v>
      </c>
    </row>
    <row r="34" spans="1:2" x14ac:dyDescent="0.35">
      <c r="A34" s="157"/>
      <c r="B34" s="159" t="s">
        <v>108</v>
      </c>
    </row>
    <row r="35" spans="1:2" x14ac:dyDescent="0.35">
      <c r="B35" s="140"/>
    </row>
  </sheetData>
  <mergeCells count="4">
    <mergeCell ref="A1:E1"/>
    <mergeCell ref="A2:B2"/>
    <mergeCell ref="D2:E2"/>
    <mergeCell ref="A30:E30"/>
  </mergeCells>
  <dataValidations count="1">
    <dataValidation type="list" allowBlank="1" showInputMessage="1" showErrorMessage="1" sqref="C4 IY4 SU4 ACQ4 AMM4 AWI4 BGE4 BQA4 BZW4 CJS4 CTO4 DDK4 DNG4 DXC4 EGY4 EQU4 FAQ4 FKM4 FUI4 GEE4 GOA4 GXW4 HHS4 HRO4 IBK4 ILG4 IVC4 JEY4 JOU4 JYQ4 KIM4 KSI4 LCE4 LMA4 LVW4 MFS4 MPO4 MZK4 NJG4 NTC4 OCY4 OMU4 OWQ4 PGM4 PQI4 QAE4 QKA4 QTW4 RDS4 RNO4 RXK4 SHG4 SRC4 TAY4 TKU4 TUQ4 UEM4 UOI4 UYE4 VIA4 VRW4 WBS4 WLO4 WVK4 C65540 IY65540 SU65540 ACQ65540 AMM65540 AWI65540 BGE65540 BQA65540 BZW65540 CJS65540 CTO65540 DDK65540 DNG65540 DXC65540 EGY65540 EQU65540 FAQ65540 FKM65540 FUI65540 GEE65540 GOA65540 GXW65540 HHS65540 HRO65540 IBK65540 ILG65540 IVC65540 JEY65540 JOU65540 JYQ65540 KIM65540 KSI65540 LCE65540 LMA65540 LVW65540 MFS65540 MPO65540 MZK65540 NJG65540 NTC65540 OCY65540 OMU65540 OWQ65540 PGM65540 PQI65540 QAE65540 QKA65540 QTW65540 RDS65540 RNO65540 RXK65540 SHG65540 SRC65540 TAY65540 TKU65540 TUQ65540 UEM65540 UOI65540 UYE65540 VIA65540 VRW65540 WBS65540 WLO65540 WVK65540 C131076 IY131076 SU131076 ACQ131076 AMM131076 AWI131076 BGE131076 BQA131076 BZW131076 CJS131076 CTO131076 DDK131076 DNG131076 DXC131076 EGY131076 EQU131076 FAQ131076 FKM131076 FUI131076 GEE131076 GOA131076 GXW131076 HHS131076 HRO131076 IBK131076 ILG131076 IVC131076 JEY131076 JOU131076 JYQ131076 KIM131076 KSI131076 LCE131076 LMA131076 LVW131076 MFS131076 MPO131076 MZK131076 NJG131076 NTC131076 OCY131076 OMU131076 OWQ131076 PGM131076 PQI131076 QAE131076 QKA131076 QTW131076 RDS131076 RNO131076 RXK131076 SHG131076 SRC131076 TAY131076 TKU131076 TUQ131076 UEM131076 UOI131076 UYE131076 VIA131076 VRW131076 WBS131076 WLO131076 WVK131076 C196612 IY196612 SU196612 ACQ196612 AMM196612 AWI196612 BGE196612 BQA196612 BZW196612 CJS196612 CTO196612 DDK196612 DNG196612 DXC196612 EGY196612 EQU196612 FAQ196612 FKM196612 FUI196612 GEE196612 GOA196612 GXW196612 HHS196612 HRO196612 IBK196612 ILG196612 IVC196612 JEY196612 JOU196612 JYQ196612 KIM196612 KSI196612 LCE196612 LMA196612 LVW196612 MFS196612 MPO196612 MZK196612 NJG196612 NTC196612 OCY196612 OMU196612 OWQ196612 PGM196612 PQI196612 QAE196612 QKA196612 QTW196612 RDS196612 RNO196612 RXK196612 SHG196612 SRC196612 TAY196612 TKU196612 TUQ196612 UEM196612 UOI196612 UYE196612 VIA196612 VRW196612 WBS196612 WLO196612 WVK196612 C262148 IY262148 SU262148 ACQ262148 AMM262148 AWI262148 BGE262148 BQA262148 BZW262148 CJS262148 CTO262148 DDK262148 DNG262148 DXC262148 EGY262148 EQU262148 FAQ262148 FKM262148 FUI262148 GEE262148 GOA262148 GXW262148 HHS262148 HRO262148 IBK262148 ILG262148 IVC262148 JEY262148 JOU262148 JYQ262148 KIM262148 KSI262148 LCE262148 LMA262148 LVW262148 MFS262148 MPO262148 MZK262148 NJG262148 NTC262148 OCY262148 OMU262148 OWQ262148 PGM262148 PQI262148 QAE262148 QKA262148 QTW262148 RDS262148 RNO262148 RXK262148 SHG262148 SRC262148 TAY262148 TKU262148 TUQ262148 UEM262148 UOI262148 UYE262148 VIA262148 VRW262148 WBS262148 WLO262148 WVK262148 C327684 IY327684 SU327684 ACQ327684 AMM327684 AWI327684 BGE327684 BQA327684 BZW327684 CJS327684 CTO327684 DDK327684 DNG327684 DXC327684 EGY327684 EQU327684 FAQ327684 FKM327684 FUI327684 GEE327684 GOA327684 GXW327684 HHS327684 HRO327684 IBK327684 ILG327684 IVC327684 JEY327684 JOU327684 JYQ327684 KIM327684 KSI327684 LCE327684 LMA327684 LVW327684 MFS327684 MPO327684 MZK327684 NJG327684 NTC327684 OCY327684 OMU327684 OWQ327684 PGM327684 PQI327684 QAE327684 QKA327684 QTW327684 RDS327684 RNO327684 RXK327684 SHG327684 SRC327684 TAY327684 TKU327684 TUQ327684 UEM327684 UOI327684 UYE327684 VIA327684 VRW327684 WBS327684 WLO327684 WVK327684 C393220 IY393220 SU393220 ACQ393220 AMM393220 AWI393220 BGE393220 BQA393220 BZW393220 CJS393220 CTO393220 DDK393220 DNG393220 DXC393220 EGY393220 EQU393220 FAQ393220 FKM393220 FUI393220 GEE393220 GOA393220 GXW393220 HHS393220 HRO393220 IBK393220 ILG393220 IVC393220 JEY393220 JOU393220 JYQ393220 KIM393220 KSI393220 LCE393220 LMA393220 LVW393220 MFS393220 MPO393220 MZK393220 NJG393220 NTC393220 OCY393220 OMU393220 OWQ393220 PGM393220 PQI393220 QAE393220 QKA393220 QTW393220 RDS393220 RNO393220 RXK393220 SHG393220 SRC393220 TAY393220 TKU393220 TUQ393220 UEM393220 UOI393220 UYE393220 VIA393220 VRW393220 WBS393220 WLO393220 WVK393220 C458756 IY458756 SU458756 ACQ458756 AMM458756 AWI458756 BGE458756 BQA458756 BZW458756 CJS458756 CTO458756 DDK458756 DNG458756 DXC458756 EGY458756 EQU458756 FAQ458756 FKM458756 FUI458756 GEE458756 GOA458756 GXW458756 HHS458756 HRO458756 IBK458756 ILG458756 IVC458756 JEY458756 JOU458756 JYQ458756 KIM458756 KSI458756 LCE458756 LMA458756 LVW458756 MFS458756 MPO458756 MZK458756 NJG458756 NTC458756 OCY458756 OMU458756 OWQ458756 PGM458756 PQI458756 QAE458756 QKA458756 QTW458756 RDS458756 RNO458756 RXK458756 SHG458756 SRC458756 TAY458756 TKU458756 TUQ458756 UEM458756 UOI458756 UYE458756 VIA458756 VRW458756 WBS458756 WLO458756 WVK458756 C524292 IY524292 SU524292 ACQ524292 AMM524292 AWI524292 BGE524292 BQA524292 BZW524292 CJS524292 CTO524292 DDK524292 DNG524292 DXC524292 EGY524292 EQU524292 FAQ524292 FKM524292 FUI524292 GEE524292 GOA524292 GXW524292 HHS524292 HRO524292 IBK524292 ILG524292 IVC524292 JEY524292 JOU524292 JYQ524292 KIM524292 KSI524292 LCE524292 LMA524292 LVW524292 MFS524292 MPO524292 MZK524292 NJG524292 NTC524292 OCY524292 OMU524292 OWQ524292 PGM524292 PQI524292 QAE524292 QKA524292 QTW524292 RDS524292 RNO524292 RXK524292 SHG524292 SRC524292 TAY524292 TKU524292 TUQ524292 UEM524292 UOI524292 UYE524292 VIA524292 VRW524292 WBS524292 WLO524292 WVK524292 C589828 IY589828 SU589828 ACQ589828 AMM589828 AWI589828 BGE589828 BQA589828 BZW589828 CJS589828 CTO589828 DDK589828 DNG589828 DXC589828 EGY589828 EQU589828 FAQ589828 FKM589828 FUI589828 GEE589828 GOA589828 GXW589828 HHS589828 HRO589828 IBK589828 ILG589828 IVC589828 JEY589828 JOU589828 JYQ589828 KIM589828 KSI589828 LCE589828 LMA589828 LVW589828 MFS589828 MPO589828 MZK589828 NJG589828 NTC589828 OCY589828 OMU589828 OWQ589828 PGM589828 PQI589828 QAE589828 QKA589828 QTW589828 RDS589828 RNO589828 RXK589828 SHG589828 SRC589828 TAY589828 TKU589828 TUQ589828 UEM589828 UOI589828 UYE589828 VIA589828 VRW589828 WBS589828 WLO589828 WVK589828 C655364 IY655364 SU655364 ACQ655364 AMM655364 AWI655364 BGE655364 BQA655364 BZW655364 CJS655364 CTO655364 DDK655364 DNG655364 DXC655364 EGY655364 EQU655364 FAQ655364 FKM655364 FUI655364 GEE655364 GOA655364 GXW655364 HHS655364 HRO655364 IBK655364 ILG655364 IVC655364 JEY655364 JOU655364 JYQ655364 KIM655364 KSI655364 LCE655364 LMA655364 LVW655364 MFS655364 MPO655364 MZK655364 NJG655364 NTC655364 OCY655364 OMU655364 OWQ655364 PGM655364 PQI655364 QAE655364 QKA655364 QTW655364 RDS655364 RNO655364 RXK655364 SHG655364 SRC655364 TAY655364 TKU655364 TUQ655364 UEM655364 UOI655364 UYE655364 VIA655364 VRW655364 WBS655364 WLO655364 WVK655364 C720900 IY720900 SU720900 ACQ720900 AMM720900 AWI720900 BGE720900 BQA720900 BZW720900 CJS720900 CTO720900 DDK720900 DNG720900 DXC720900 EGY720900 EQU720900 FAQ720900 FKM720900 FUI720900 GEE720900 GOA720900 GXW720900 HHS720900 HRO720900 IBK720900 ILG720900 IVC720900 JEY720900 JOU720900 JYQ720900 KIM720900 KSI720900 LCE720900 LMA720900 LVW720900 MFS720900 MPO720900 MZK720900 NJG720900 NTC720900 OCY720900 OMU720900 OWQ720900 PGM720900 PQI720900 QAE720900 QKA720900 QTW720900 RDS720900 RNO720900 RXK720900 SHG720900 SRC720900 TAY720900 TKU720900 TUQ720900 UEM720900 UOI720900 UYE720900 VIA720900 VRW720900 WBS720900 WLO720900 WVK720900 C786436 IY786436 SU786436 ACQ786436 AMM786436 AWI786436 BGE786436 BQA786436 BZW786436 CJS786436 CTO786436 DDK786436 DNG786436 DXC786436 EGY786436 EQU786436 FAQ786436 FKM786436 FUI786436 GEE786436 GOA786436 GXW786436 HHS786436 HRO786436 IBK786436 ILG786436 IVC786436 JEY786436 JOU786436 JYQ786436 KIM786436 KSI786436 LCE786436 LMA786436 LVW786436 MFS786436 MPO786436 MZK786436 NJG786436 NTC786436 OCY786436 OMU786436 OWQ786436 PGM786436 PQI786436 QAE786436 QKA786436 QTW786436 RDS786436 RNO786436 RXK786436 SHG786436 SRC786436 TAY786436 TKU786436 TUQ786436 UEM786436 UOI786436 UYE786436 VIA786436 VRW786436 WBS786436 WLO786436 WVK786436 C851972 IY851972 SU851972 ACQ851972 AMM851972 AWI851972 BGE851972 BQA851972 BZW851972 CJS851972 CTO851972 DDK851972 DNG851972 DXC851972 EGY851972 EQU851972 FAQ851972 FKM851972 FUI851972 GEE851972 GOA851972 GXW851972 HHS851972 HRO851972 IBK851972 ILG851972 IVC851972 JEY851972 JOU851972 JYQ851972 KIM851972 KSI851972 LCE851972 LMA851972 LVW851972 MFS851972 MPO851972 MZK851972 NJG851972 NTC851972 OCY851972 OMU851972 OWQ851972 PGM851972 PQI851972 QAE851972 QKA851972 QTW851972 RDS851972 RNO851972 RXK851972 SHG851972 SRC851972 TAY851972 TKU851972 TUQ851972 UEM851972 UOI851972 UYE851972 VIA851972 VRW851972 WBS851972 WLO851972 WVK851972 C917508 IY917508 SU917508 ACQ917508 AMM917508 AWI917508 BGE917508 BQA917508 BZW917508 CJS917508 CTO917508 DDK917508 DNG917508 DXC917508 EGY917508 EQU917508 FAQ917508 FKM917508 FUI917508 GEE917508 GOA917508 GXW917508 HHS917508 HRO917508 IBK917508 ILG917508 IVC917508 JEY917508 JOU917508 JYQ917508 KIM917508 KSI917508 LCE917508 LMA917508 LVW917508 MFS917508 MPO917508 MZK917508 NJG917508 NTC917508 OCY917508 OMU917508 OWQ917508 PGM917508 PQI917508 QAE917508 QKA917508 QTW917508 RDS917508 RNO917508 RXK917508 SHG917508 SRC917508 TAY917508 TKU917508 TUQ917508 UEM917508 UOI917508 UYE917508 VIA917508 VRW917508 WBS917508 WLO917508 WVK917508 C983044 IY983044 SU983044 ACQ983044 AMM983044 AWI983044 BGE983044 BQA983044 BZW983044 CJS983044 CTO983044 DDK983044 DNG983044 DXC983044 EGY983044 EQU983044 FAQ983044 FKM983044 FUI983044 GEE983044 GOA983044 GXW983044 HHS983044 HRO983044 IBK983044 ILG983044 IVC983044 JEY983044 JOU983044 JYQ983044 KIM983044 KSI983044 LCE983044 LMA983044 LVW983044 MFS983044 MPO983044 MZK983044 NJG983044 NTC983044 OCY983044 OMU983044 OWQ983044 PGM983044 PQI983044 QAE983044 QKA983044 QTW983044 RDS983044 RNO983044 RXK983044 SHG983044 SRC983044 TAY983044 TKU983044 TUQ983044 UEM983044 UOI983044 UYE983044 VIA983044 VRW983044 WBS983044 WLO983044 WVK983044">
      <formula1>"Beginning of Period, End of Period"</formula1>
    </dataValidation>
  </dataValidations>
  <hyperlinks>
    <hyperlink ref="A2" r:id="rId1" display="http://www.vertex42.com/Calculators/index.html"/>
    <hyperlink ref="C2" r:id="rId2" display="Financial Calculators by Vertex42.com"/>
    <hyperlink ref="A2:B2" r:id="rId3" display="Help"/>
  </hyperlinks>
  <pageMargins left="0.7" right="0.7" top="0.75" bottom="0.75" header="0.3" footer="0.3"/>
  <drawing r:id="rId4"/>
  <legacy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11" sqref="B11"/>
    </sheetView>
  </sheetViews>
  <sheetFormatPr defaultRowHeight="13.2" x14ac:dyDescent="0.25"/>
  <cols>
    <col min="2" max="2" width="17.33203125" bestFit="1" customWidth="1"/>
  </cols>
  <sheetData>
    <row r="1" spans="1:3" ht="13.8" x14ac:dyDescent="0.25">
      <c r="A1" s="65" t="e">
        <f ca="1">IF(ISBLANK(#REF!)," - ",SUM(OFFSET(#REF!,2,0,$E$6,1)))</f>
        <v>#REF!</v>
      </c>
    </row>
    <row r="3" spans="1:3" x14ac:dyDescent="0.25">
      <c r="B3">
        <v>76995.341660846374</v>
      </c>
      <c r="C3">
        <v>102523.37053948041</v>
      </c>
    </row>
    <row r="4" spans="1:3" x14ac:dyDescent="0.25">
      <c r="B4">
        <f>B3/24</f>
        <v>3208.1392358685989</v>
      </c>
      <c r="C4">
        <f>C3/24</f>
        <v>4271.8071058116839</v>
      </c>
    </row>
    <row r="9" spans="1:3" x14ac:dyDescent="0.25">
      <c r="B9">
        <v>317085.90815562522</v>
      </c>
    </row>
    <row r="10" spans="1:3" x14ac:dyDescent="0.25">
      <c r="B10">
        <f>B9/(12*5)</f>
        <v>5284.7651359270867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Savings</vt:lpstr>
      <vt:lpstr>Inflation</vt:lpstr>
      <vt:lpstr>Retirement calc</vt:lpstr>
      <vt:lpstr>Annuity</vt:lpstr>
      <vt:lpstr>Annuty-slv</vt:lpstr>
      <vt:lpstr>Sheet1</vt:lpstr>
      <vt:lpstr>g</vt:lpstr>
      <vt:lpstr>gper</vt:lpstr>
      <vt:lpstr>inflation</vt:lpstr>
      <vt:lpstr>P</vt:lpstr>
      <vt:lpstr>ppy</vt:lpstr>
      <vt:lpstr>Savings!Print_Area</vt:lpstr>
      <vt:lpstr>Savings!Print_Titles</vt:lpstr>
      <vt:lpstr>randrate</vt:lpstr>
      <vt:lpstr>rate</vt:lpstr>
      <vt:lpstr>rper</vt:lpstr>
      <vt:lpstr>type</vt:lpstr>
      <vt:lpstr>w</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Savings Interest Calculator</dc:title>
  <dc:creator>www.vertex42.com</dc:creator>
  <dc:description>(c) 2008 Vertex42 LLC. All Rights Reserved.</dc:description>
  <cp:lastModifiedBy>RG</cp:lastModifiedBy>
  <cp:lastPrinted>2009-10-09T16:05:50Z</cp:lastPrinted>
  <dcterms:created xsi:type="dcterms:W3CDTF">2005-04-02T20:59:36Z</dcterms:created>
  <dcterms:modified xsi:type="dcterms:W3CDTF">2017-11-13T17:10:55Z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2008 Vertex42 LLC</vt:lpwstr>
  </property>
  <property fmtid="{D5CDD505-2E9C-101B-9397-08002B2CF9AE}" pid="3" name="Version">
    <vt:lpwstr>1.2.0</vt:lpwstr>
  </property>
</Properties>
</file>